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2016" sheetId="1" r:id="rId1"/>
  </sheets>
  <definedNames>
    <definedName name="_xlnm.Print_Area" localSheetId="0">'2016'!$A$1:$I$82</definedName>
  </definedNames>
  <calcPr fullCalcOnLoad="1"/>
</workbook>
</file>

<file path=xl/sharedStrings.xml><?xml version="1.0" encoding="utf-8"?>
<sst xmlns="http://schemas.openxmlformats.org/spreadsheetml/2006/main" count="94" uniqueCount="42">
  <si>
    <t>(найменування головного розпорядника коштів державного бюджету)</t>
  </si>
  <si>
    <t>(тис. грн.)</t>
  </si>
  <si>
    <t>Код програмної 
класифікації 
видатків та 
кредитування 
бюджету/ код 
економічної 
класифікації 
видатків
бюджету або код
кредитування</t>
  </si>
  <si>
    <t xml:space="preserve">Код 
функціональної
класифікації 
видатків та 
кредитування 
бюджету
 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</si>
  <si>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</si>
  <si>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</si>
  <si>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</si>
  <si>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</si>
  <si>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 xml:space="preserve">Видатки всього за головним розпорядником коштів державного бюджету: </t>
  </si>
  <si>
    <t>в т. ч.</t>
  </si>
  <si>
    <t>2110</t>
  </si>
  <si>
    <t>2120</t>
  </si>
  <si>
    <t>2210</t>
  </si>
  <si>
    <t>2240</t>
  </si>
  <si>
    <t>2250</t>
  </si>
  <si>
    <t>2270</t>
  </si>
  <si>
    <t>2282</t>
  </si>
  <si>
    <t>2700</t>
  </si>
  <si>
    <t>2800</t>
  </si>
  <si>
    <t>3110</t>
  </si>
  <si>
    <t>3130</t>
  </si>
  <si>
    <t>в т. ч. за бюджетними програмами</t>
  </si>
  <si>
    <t>Код бюджетної програми</t>
  </si>
  <si>
    <t xml:space="preserve">Інформація про бюджет за бюджетними програмами з деталізацією за кодами економічної класифікації </t>
  </si>
  <si>
    <t>видатків бюджету або класифікації кредитування бюджету за 2017 рік</t>
  </si>
  <si>
    <t>Відділ культури та туризму Сумської міської ради</t>
  </si>
  <si>
    <t>план на 2017 рік з урахуванням внесених змін</t>
  </si>
  <si>
    <t>касове виконання за 2017 рік</t>
  </si>
  <si>
    <t>2410180</t>
  </si>
  <si>
    <t>Керівництво і управління у відповідній сфері у містах, селищах, селах</t>
  </si>
  <si>
    <t>2414030</t>
  </si>
  <si>
    <t>Філармоніі, музичні колективи і ансамблі та інші мистецькі заклади та заходи</t>
  </si>
  <si>
    <t>2414060</t>
  </si>
  <si>
    <t>Бібліотеки</t>
  </si>
  <si>
    <t>2414100</t>
  </si>
  <si>
    <t>Школи естетичного виховання дітей</t>
  </si>
  <si>
    <t>2414200</t>
  </si>
  <si>
    <t>Інші культурно-освітні заклади та заходи</t>
  </si>
  <si>
    <t>2417410</t>
  </si>
  <si>
    <t>Заходи з енергозбереження</t>
  </si>
  <si>
    <t xml:space="preserve">Керівник бухгалтерської служби </t>
  </si>
  <si>
    <t>Р.А.Гулякіна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</si>
</sst>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_₴_-;\-* #,##0.00_₴_-;_-* &quot;-&quot;??_₴_-;_-@_-"/>
    <numFmt numFmtId="173" formatCode="_-* #,##0.00_р_._-;\-* #,##0.00_р_._-;_-* &quot;-&quot;??_р_._-;_-@_-"/>
    <numFmt numFmtId="174" formatCode="_-* #,##0.0_р_._-;\-* #,##0.0_р_._-;_-* &quot;-&quot;??_р_._-;_-@_-"/>
    <numFmt numFmtId="175" formatCode="#,##0.0_₴"/>
    <numFmt numFmtId="176" formatCode="[$-FC19]d\ mmmm\ yyyy\ &quot;г.&quot;"/>
    <numFmt numFmtId="177" formatCode="#,##0.0"/>
    <numFmt numFmtId="178" formatCode="_-* #,##0.0\ _₽_-;\-* #,##0.0\ _₽_-;_-* &quot;-&quot;?\ _₽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2" fillId="33" borderId="0" xfId="58" applyNumberFormat="1" applyFont="1" applyFill="1" applyAlignment="1">
      <alignment horizontal="right"/>
    </xf>
    <xf numFmtId="173" fontId="46" fillId="33" borderId="0" xfId="58" applyNumberFormat="1" applyFont="1" applyFill="1" applyAlignment="1">
      <alignment/>
    </xf>
    <xf numFmtId="173" fontId="2" fillId="33" borderId="0" xfId="58" applyNumberFormat="1" applyFont="1" applyFill="1" applyAlignment="1">
      <alignment/>
    </xf>
    <xf numFmtId="49" fontId="2" fillId="33" borderId="0" xfId="58" applyNumberFormat="1" applyFont="1" applyFill="1" applyBorder="1" applyAlignment="1">
      <alignment horizontal="right" wrapText="1"/>
    </xf>
    <xf numFmtId="173" fontId="46" fillId="33" borderId="0" xfId="58" applyNumberFormat="1" applyFont="1" applyFill="1" applyBorder="1" applyAlignment="1">
      <alignment horizontal="center"/>
    </xf>
    <xf numFmtId="173" fontId="2" fillId="33" borderId="0" xfId="58" applyNumberFormat="1" applyFont="1" applyFill="1" applyBorder="1" applyAlignment="1">
      <alignment horizontal="center"/>
    </xf>
    <xf numFmtId="49" fontId="2" fillId="33" borderId="10" xfId="58" applyNumberFormat="1" applyFont="1" applyFill="1" applyBorder="1" applyAlignment="1">
      <alignment horizontal="right" wrapText="1"/>
    </xf>
    <xf numFmtId="173" fontId="46" fillId="33" borderId="10" xfId="58" applyNumberFormat="1" applyFont="1" applyFill="1" applyBorder="1" applyAlignment="1">
      <alignment wrapText="1"/>
    </xf>
    <xf numFmtId="174" fontId="2" fillId="33" borderId="10" xfId="58" applyNumberFormat="1" applyFont="1" applyFill="1" applyBorder="1" applyAlignment="1">
      <alignment wrapText="1"/>
    </xf>
    <xf numFmtId="173" fontId="2" fillId="33" borderId="10" xfId="58" applyNumberFormat="1" applyFont="1" applyFill="1" applyBorder="1" applyAlignment="1">
      <alignment wrapText="1"/>
    </xf>
    <xf numFmtId="49" fontId="3" fillId="33" borderId="10" xfId="58" applyNumberFormat="1" applyFont="1" applyFill="1" applyBorder="1" applyAlignment="1">
      <alignment horizontal="right" wrapText="1"/>
    </xf>
    <xf numFmtId="173" fontId="3" fillId="33" borderId="11" xfId="58" applyNumberFormat="1" applyFont="1" applyFill="1" applyBorder="1" applyAlignment="1">
      <alignment wrapText="1"/>
    </xf>
    <xf numFmtId="173" fontId="46" fillId="33" borderId="11" xfId="58" applyNumberFormat="1" applyFont="1" applyFill="1" applyBorder="1" applyAlignment="1">
      <alignment wrapText="1"/>
    </xf>
    <xf numFmtId="173" fontId="46" fillId="33" borderId="10" xfId="58" applyNumberFormat="1" applyFont="1" applyFill="1" applyBorder="1" applyAlignment="1">
      <alignment horizontal="center" wrapText="1"/>
    </xf>
    <xf numFmtId="173" fontId="46" fillId="33" borderId="0" xfId="58" applyNumberFormat="1" applyFont="1" applyFill="1" applyBorder="1" applyAlignment="1">
      <alignment wrapText="1"/>
    </xf>
    <xf numFmtId="173" fontId="2" fillId="33" borderId="0" xfId="58" applyNumberFormat="1" applyFont="1" applyFill="1" applyBorder="1" applyAlignment="1">
      <alignment wrapText="1"/>
    </xf>
    <xf numFmtId="173" fontId="5" fillId="33" borderId="0" xfId="58" applyNumberFormat="1" applyFont="1" applyFill="1" applyAlignment="1">
      <alignment/>
    </xf>
    <xf numFmtId="173" fontId="47" fillId="33" borderId="0" xfId="58" applyNumberFormat="1" applyFont="1" applyFill="1" applyAlignment="1">
      <alignment/>
    </xf>
    <xf numFmtId="173" fontId="3" fillId="33" borderId="0" xfId="58" applyNumberFormat="1" applyFont="1" applyFill="1" applyAlignment="1">
      <alignment/>
    </xf>
    <xf numFmtId="49" fontId="5" fillId="33" borderId="0" xfId="58" applyNumberFormat="1" applyFont="1" applyFill="1" applyAlignment="1">
      <alignment horizontal="right"/>
    </xf>
    <xf numFmtId="175" fontId="2" fillId="33" borderId="10" xfId="58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175" fontId="2" fillId="33" borderId="10" xfId="0" applyNumberFormat="1" applyFont="1" applyFill="1" applyBorder="1" applyAlignment="1" applyProtection="1">
      <alignment horizontal="right"/>
      <protection/>
    </xf>
    <xf numFmtId="175" fontId="2" fillId="33" borderId="12" xfId="58" applyNumberFormat="1" applyFont="1" applyFill="1" applyBorder="1" applyAlignment="1">
      <alignment horizontal="right" wrapText="1"/>
    </xf>
    <xf numFmtId="173" fontId="2" fillId="33" borderId="10" xfId="58" applyNumberFormat="1" applyFont="1" applyFill="1" applyBorder="1" applyAlignment="1">
      <alignment horizontal="center" vertical="center" wrapText="1"/>
    </xf>
    <xf numFmtId="174" fontId="3" fillId="33" borderId="10" xfId="58" applyNumberFormat="1" applyFont="1" applyFill="1" applyBorder="1" applyAlignment="1">
      <alignment wrapText="1"/>
    </xf>
    <xf numFmtId="173" fontId="3" fillId="33" borderId="10" xfId="58" applyNumberFormat="1" applyFont="1" applyFill="1" applyBorder="1" applyAlignment="1">
      <alignment wrapText="1"/>
    </xf>
    <xf numFmtId="0" fontId="49" fillId="33" borderId="0" xfId="0" applyFont="1" applyFill="1" applyAlignment="1">
      <alignment/>
    </xf>
    <xf numFmtId="49" fontId="4" fillId="33" borderId="10" xfId="58" applyNumberFormat="1" applyFont="1" applyFill="1" applyBorder="1" applyAlignment="1">
      <alignment horizontal="left" wrapText="1"/>
    </xf>
    <xf numFmtId="174" fontId="3" fillId="33" borderId="10" xfId="58" applyNumberFormat="1" applyFont="1" applyFill="1" applyBorder="1" applyAlignment="1">
      <alignment wrapText="1"/>
    </xf>
    <xf numFmtId="173" fontId="2" fillId="33" borderId="10" xfId="58" applyNumberFormat="1" applyFont="1" applyFill="1" applyBorder="1" applyAlignment="1">
      <alignment horizontal="center" vertical="center" wrapText="1"/>
    </xf>
    <xf numFmtId="0" fontId="3" fillId="33" borderId="10" xfId="58" applyNumberFormat="1" applyFont="1" applyFill="1" applyBorder="1" applyAlignment="1">
      <alignment horizontal="center" wrapText="1"/>
    </xf>
    <xf numFmtId="0" fontId="50" fillId="33" borderId="0" xfId="0" applyFont="1" applyFill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/>
    </xf>
    <xf numFmtId="49" fontId="2" fillId="33" borderId="14" xfId="58" applyNumberFormat="1" applyFont="1" applyFill="1" applyBorder="1" applyAlignment="1">
      <alignment horizontal="center" vertical="center" wrapText="1"/>
    </xf>
    <xf numFmtId="49" fontId="2" fillId="33" borderId="15" xfId="58" applyNumberFormat="1" applyFont="1" applyFill="1" applyBorder="1" applyAlignment="1">
      <alignment horizontal="center" vertical="center"/>
    </xf>
    <xf numFmtId="173" fontId="2" fillId="33" borderId="10" xfId="58" applyNumberFormat="1" applyFont="1" applyFill="1" applyBorder="1" applyAlignment="1">
      <alignment horizontal="center" vertical="center" wrapText="1"/>
    </xf>
    <xf numFmtId="173" fontId="2" fillId="33" borderId="14" xfId="58" applyNumberFormat="1" applyFont="1" applyFill="1" applyBorder="1" applyAlignment="1">
      <alignment horizontal="center" vertical="center" wrapText="1"/>
    </xf>
    <xf numFmtId="173" fontId="2" fillId="33" borderId="15" xfId="58" applyNumberFormat="1" applyFont="1" applyFill="1" applyBorder="1" applyAlignment="1">
      <alignment horizontal="center" vertical="center" wrapText="1"/>
    </xf>
    <xf numFmtId="173" fontId="2" fillId="33" borderId="10" xfId="58" applyNumberFormat="1" applyFont="1" applyFill="1" applyBorder="1" applyAlignment="1">
      <alignment horizontal="center" wrapText="1"/>
    </xf>
    <xf numFmtId="173" fontId="5" fillId="33" borderId="0" xfId="58" applyNumberFormat="1" applyFont="1" applyFill="1" applyAlignment="1">
      <alignment horizontal="center"/>
    </xf>
    <xf numFmtId="174" fontId="3" fillId="33" borderId="10" xfId="58" applyNumberFormat="1" applyFont="1" applyFill="1" applyBorder="1" applyAlignment="1">
      <alignment wrapText="1"/>
    </xf>
    <xf numFmtId="173" fontId="3" fillId="33" borderId="10" xfId="58" applyNumberFormat="1" applyFont="1" applyFill="1" applyBorder="1" applyAlignment="1">
      <alignment wrapText="1"/>
    </xf>
    <xf numFmtId="173" fontId="3" fillId="33" borderId="11" xfId="58" applyNumberFormat="1" applyFont="1" applyFill="1" applyBorder="1" applyAlignment="1">
      <alignment horizontal="left" wrapText="1"/>
    </xf>
    <xf numFmtId="173" fontId="3" fillId="33" borderId="16" xfId="58" applyNumberFormat="1" applyFont="1" applyFill="1" applyBorder="1" applyAlignment="1">
      <alignment horizontal="left" wrapText="1"/>
    </xf>
    <xf numFmtId="173" fontId="3" fillId="33" borderId="12" xfId="58" applyNumberFormat="1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="112" zoomScaleSheetLayoutView="112" zoomScalePageLayoutView="0" workbookViewId="0" topLeftCell="A1">
      <selection activeCell="B6" sqref="B6:B7"/>
    </sheetView>
  </sheetViews>
  <sheetFormatPr defaultColWidth="8.8515625" defaultRowHeight="15"/>
  <cols>
    <col min="1" max="1" width="15.57421875" style="1" customWidth="1"/>
    <col min="2" max="2" width="15.140625" style="2" customWidth="1"/>
    <col min="3" max="3" width="31.421875" style="2" customWidth="1"/>
    <col min="4" max="4" width="15.28125" style="3" customWidth="1"/>
    <col min="5" max="5" width="13.00390625" style="3" customWidth="1"/>
    <col min="6" max="6" width="15.28125" style="3" customWidth="1"/>
    <col min="7" max="7" width="13.421875" style="3" customWidth="1"/>
    <col min="8" max="8" width="15.7109375" style="3" customWidth="1"/>
    <col min="9" max="9" width="14.140625" style="3" customWidth="1"/>
    <col min="10" max="10" width="11.7109375" style="22" customWidth="1"/>
    <col min="11" max="16384" width="8.8515625" style="22" customWidth="1"/>
  </cols>
  <sheetData>
    <row r="1" spans="1:9" ht="18" customHeight="1">
      <c r="A1" s="34" t="s">
        <v>23</v>
      </c>
      <c r="B1" s="34"/>
      <c r="C1" s="34"/>
      <c r="D1" s="34"/>
      <c r="E1" s="34"/>
      <c r="F1" s="34"/>
      <c r="G1" s="34"/>
      <c r="H1" s="34"/>
      <c r="I1" s="34"/>
    </row>
    <row r="2" spans="1:9" ht="18" customHeight="1">
      <c r="A2" s="34" t="s">
        <v>24</v>
      </c>
      <c r="B2" s="34"/>
      <c r="C2" s="34"/>
      <c r="D2" s="34"/>
      <c r="E2" s="34"/>
      <c r="F2" s="34"/>
      <c r="G2" s="34"/>
      <c r="H2" s="34"/>
      <c r="I2" s="34"/>
    </row>
    <row r="3" spans="1:9" ht="18" customHeight="1">
      <c r="A3" s="35" t="s">
        <v>25</v>
      </c>
      <c r="B3" s="35"/>
      <c r="C3" s="35"/>
      <c r="D3" s="35"/>
      <c r="E3" s="35"/>
      <c r="F3" s="35"/>
      <c r="G3" s="35"/>
      <c r="H3" s="35"/>
      <c r="I3" s="35"/>
    </row>
    <row r="4" spans="1:9" s="29" customFormat="1" ht="12">
      <c r="A4" s="36" t="s">
        <v>0</v>
      </c>
      <c r="B4" s="36"/>
      <c r="C4" s="36"/>
      <c r="D4" s="36"/>
      <c r="E4" s="36"/>
      <c r="F4" s="36"/>
      <c r="G4" s="36"/>
      <c r="H4" s="36"/>
      <c r="I4" s="36"/>
    </row>
    <row r="5" spans="1:9" ht="12.75" customHeight="1">
      <c r="A5" s="4"/>
      <c r="B5" s="5"/>
      <c r="C5" s="5"/>
      <c r="D5" s="6"/>
      <c r="E5" s="6"/>
      <c r="F5" s="6"/>
      <c r="G5" s="6"/>
      <c r="H5" s="6"/>
      <c r="I5" s="6" t="s">
        <v>1</v>
      </c>
    </row>
    <row r="6" spans="1:9" s="23" customFormat="1" ht="15.75" customHeight="1">
      <c r="A6" s="37" t="s">
        <v>2</v>
      </c>
      <c r="B6" s="39" t="s">
        <v>3</v>
      </c>
      <c r="C6" s="40" t="s">
        <v>4</v>
      </c>
      <c r="D6" s="42" t="s">
        <v>5</v>
      </c>
      <c r="E6" s="42"/>
      <c r="F6" s="42" t="s">
        <v>6</v>
      </c>
      <c r="G6" s="42"/>
      <c r="H6" s="42" t="s">
        <v>7</v>
      </c>
      <c r="I6" s="42"/>
    </row>
    <row r="7" spans="1:9" s="23" customFormat="1" ht="114" customHeight="1">
      <c r="A7" s="38"/>
      <c r="B7" s="39"/>
      <c r="C7" s="41"/>
      <c r="D7" s="26" t="s">
        <v>26</v>
      </c>
      <c r="E7" s="26" t="s">
        <v>27</v>
      </c>
      <c r="F7" s="32" t="s">
        <v>26</v>
      </c>
      <c r="G7" s="32" t="s">
        <v>27</v>
      </c>
      <c r="H7" s="32" t="s">
        <v>26</v>
      </c>
      <c r="I7" s="32" t="s">
        <v>27</v>
      </c>
    </row>
    <row r="8" spans="1:9" ht="27.75" customHeight="1">
      <c r="A8" s="46" t="s">
        <v>8</v>
      </c>
      <c r="B8" s="47"/>
      <c r="C8" s="48"/>
      <c r="D8" s="44">
        <f aca="true" t="shared" si="0" ref="D8:I8">D10+D11+D12+D13+D14+D15+D16+D17+D18+D19+D20</f>
        <v>44504.600000000006</v>
      </c>
      <c r="E8" s="44">
        <f t="shared" si="0"/>
        <v>43824.6</v>
      </c>
      <c r="F8" s="44">
        <f t="shared" si="0"/>
        <v>7744.9</v>
      </c>
      <c r="G8" s="44">
        <f t="shared" si="0"/>
        <v>7378.099999999999</v>
      </c>
      <c r="H8" s="44">
        <f t="shared" si="0"/>
        <v>52249.50000000001</v>
      </c>
      <c r="I8" s="44">
        <f t="shared" si="0"/>
        <v>51202.70000000001</v>
      </c>
    </row>
    <row r="9" spans="1:9" ht="15">
      <c r="A9" s="45" t="s">
        <v>9</v>
      </c>
      <c r="B9" s="45"/>
      <c r="C9" s="45"/>
      <c r="D9" s="44"/>
      <c r="E9" s="44"/>
      <c r="F9" s="44"/>
      <c r="G9" s="44"/>
      <c r="H9" s="44"/>
      <c r="I9" s="44"/>
    </row>
    <row r="10" spans="1:9" ht="15">
      <c r="A10" s="7" t="s">
        <v>10</v>
      </c>
      <c r="B10" s="8"/>
      <c r="C10" s="8"/>
      <c r="D10" s="9">
        <f aca="true" t="shared" si="1" ref="D10:I11">D24+D39+D51+D63</f>
        <v>31875.6</v>
      </c>
      <c r="E10" s="9">
        <f t="shared" si="1"/>
        <v>31685.5</v>
      </c>
      <c r="F10" s="9">
        <f t="shared" si="1"/>
        <v>1383.8</v>
      </c>
      <c r="G10" s="9">
        <f t="shared" si="1"/>
        <v>1335.4</v>
      </c>
      <c r="H10" s="9">
        <f t="shared" si="1"/>
        <v>33259.4</v>
      </c>
      <c r="I10" s="9">
        <f t="shared" si="1"/>
        <v>33020.9</v>
      </c>
    </row>
    <row r="11" spans="1:9" ht="15">
      <c r="A11" s="7" t="s">
        <v>11</v>
      </c>
      <c r="B11" s="8"/>
      <c r="C11" s="8"/>
      <c r="D11" s="9">
        <f t="shared" si="1"/>
        <v>6943.000000000001</v>
      </c>
      <c r="E11" s="9">
        <f t="shared" si="1"/>
        <v>6874.5</v>
      </c>
      <c r="F11" s="9">
        <f t="shared" si="1"/>
        <v>316.6</v>
      </c>
      <c r="G11" s="9">
        <f t="shared" si="1"/>
        <v>306.8</v>
      </c>
      <c r="H11" s="9">
        <f t="shared" si="1"/>
        <v>7259.6</v>
      </c>
      <c r="I11" s="9">
        <f t="shared" si="1"/>
        <v>7181.3</v>
      </c>
    </row>
    <row r="12" spans="1:9" ht="15">
      <c r="A12" s="7" t="s">
        <v>12</v>
      </c>
      <c r="B12" s="8"/>
      <c r="C12" s="8"/>
      <c r="D12" s="9">
        <f aca="true" t="shared" si="2" ref="D12:I12">D26+D35+D41+D53+D66+D76</f>
        <v>853.8000000000001</v>
      </c>
      <c r="E12" s="9">
        <f t="shared" si="2"/>
        <v>828.3000000000001</v>
      </c>
      <c r="F12" s="9">
        <f t="shared" si="2"/>
        <v>38.300000000000004</v>
      </c>
      <c r="G12" s="9">
        <f t="shared" si="2"/>
        <v>35.1</v>
      </c>
      <c r="H12" s="9">
        <f t="shared" si="2"/>
        <v>892.1</v>
      </c>
      <c r="I12" s="9">
        <f t="shared" si="2"/>
        <v>863.4000000000001</v>
      </c>
    </row>
    <row r="13" spans="1:9" ht="15">
      <c r="A13" s="7" t="s">
        <v>13</v>
      </c>
      <c r="B13" s="8"/>
      <c r="C13" s="8"/>
      <c r="D13" s="9">
        <f aca="true" t="shared" si="3" ref="D13:I14">D27+D36+D42+D54+D67</f>
        <v>2523.1</v>
      </c>
      <c r="E13" s="9">
        <f t="shared" si="3"/>
        <v>2397.5</v>
      </c>
      <c r="F13" s="9">
        <f t="shared" si="3"/>
        <v>32</v>
      </c>
      <c r="G13" s="9">
        <f t="shared" si="3"/>
        <v>24.6</v>
      </c>
      <c r="H13" s="9">
        <f t="shared" si="3"/>
        <v>2555.1</v>
      </c>
      <c r="I13" s="9">
        <f t="shared" si="3"/>
        <v>2422.1000000000004</v>
      </c>
    </row>
    <row r="14" spans="1:9" ht="15">
      <c r="A14" s="7" t="s">
        <v>14</v>
      </c>
      <c r="B14" s="8"/>
      <c r="C14" s="8"/>
      <c r="D14" s="9">
        <f t="shared" si="3"/>
        <v>48.4</v>
      </c>
      <c r="E14" s="9">
        <f t="shared" si="3"/>
        <v>36.6</v>
      </c>
      <c r="F14" s="9">
        <f t="shared" si="3"/>
        <v>1</v>
      </c>
      <c r="G14" s="9">
        <f t="shared" si="3"/>
        <v>0.8</v>
      </c>
      <c r="H14" s="9">
        <f t="shared" si="3"/>
        <v>49.4</v>
      </c>
      <c r="I14" s="9">
        <f t="shared" si="3"/>
        <v>37.4</v>
      </c>
    </row>
    <row r="15" spans="1:9" ht="15">
      <c r="A15" s="7" t="s">
        <v>15</v>
      </c>
      <c r="B15" s="8"/>
      <c r="C15" s="8"/>
      <c r="D15" s="9">
        <f aca="true" t="shared" si="4" ref="D15:I15">D29+D44+D56+D69</f>
        <v>2236.9</v>
      </c>
      <c r="E15" s="9">
        <f t="shared" si="4"/>
        <v>1993.5999999999997</v>
      </c>
      <c r="F15" s="9">
        <f t="shared" si="4"/>
        <v>6</v>
      </c>
      <c r="G15" s="9">
        <f t="shared" si="4"/>
        <v>5.7</v>
      </c>
      <c r="H15" s="9">
        <f t="shared" si="4"/>
        <v>2242.9</v>
      </c>
      <c r="I15" s="9">
        <f t="shared" si="4"/>
        <v>1999.3</v>
      </c>
    </row>
    <row r="16" spans="1:9" ht="15">
      <c r="A16" s="7" t="s">
        <v>16</v>
      </c>
      <c r="B16" s="8"/>
      <c r="C16" s="8"/>
      <c r="D16" s="9">
        <f aca="true" t="shared" si="5" ref="D16:I16">D31+D45+D57+D70</f>
        <v>19.3</v>
      </c>
      <c r="E16" s="9">
        <f t="shared" si="5"/>
        <v>5.1</v>
      </c>
      <c r="F16" s="9">
        <f t="shared" si="5"/>
        <v>0</v>
      </c>
      <c r="G16" s="9">
        <f t="shared" si="5"/>
        <v>0</v>
      </c>
      <c r="H16" s="9">
        <f t="shared" si="5"/>
        <v>19.3</v>
      </c>
      <c r="I16" s="9">
        <f t="shared" si="5"/>
        <v>5.1</v>
      </c>
    </row>
    <row r="17" spans="1:9" ht="15">
      <c r="A17" s="7" t="s">
        <v>17</v>
      </c>
      <c r="B17" s="8"/>
      <c r="C17" s="8"/>
      <c r="D17" s="9">
        <f aca="true" t="shared" si="6" ref="D17:I18">D46+D58</f>
        <v>4.5</v>
      </c>
      <c r="E17" s="9">
        <f t="shared" si="6"/>
        <v>3.5</v>
      </c>
      <c r="F17" s="9">
        <f t="shared" si="6"/>
        <v>0</v>
      </c>
      <c r="G17" s="9">
        <f t="shared" si="6"/>
        <v>0</v>
      </c>
      <c r="H17" s="9">
        <f t="shared" si="6"/>
        <v>4.5</v>
      </c>
      <c r="I17" s="9">
        <f t="shared" si="6"/>
        <v>3.5</v>
      </c>
    </row>
    <row r="18" spans="1:9" ht="15">
      <c r="A18" s="7" t="s">
        <v>18</v>
      </c>
      <c r="B18" s="8"/>
      <c r="C18" s="8"/>
      <c r="D18" s="9">
        <f t="shared" si="6"/>
        <v>0</v>
      </c>
      <c r="E18" s="9">
        <f t="shared" si="6"/>
        <v>0</v>
      </c>
      <c r="F18" s="9">
        <f t="shared" si="6"/>
        <v>3.6</v>
      </c>
      <c r="G18" s="9">
        <f t="shared" si="6"/>
        <v>1.9</v>
      </c>
      <c r="H18" s="9">
        <f t="shared" si="6"/>
        <v>3.6</v>
      </c>
      <c r="I18" s="9">
        <f t="shared" si="6"/>
        <v>1.9</v>
      </c>
    </row>
    <row r="19" spans="1:9" ht="15">
      <c r="A19" s="7" t="s">
        <v>19</v>
      </c>
      <c r="B19" s="8"/>
      <c r="C19" s="8"/>
      <c r="D19" s="9">
        <f aca="true" t="shared" si="7" ref="D19:I20">D32+D48+D60+D73+D77</f>
        <v>0</v>
      </c>
      <c r="E19" s="9">
        <f t="shared" si="7"/>
        <v>0</v>
      </c>
      <c r="F19" s="9">
        <f t="shared" si="7"/>
        <v>1234.3</v>
      </c>
      <c r="G19" s="9">
        <f t="shared" si="7"/>
        <v>1193</v>
      </c>
      <c r="H19" s="9">
        <f t="shared" si="7"/>
        <v>1234.3</v>
      </c>
      <c r="I19" s="9">
        <f t="shared" si="7"/>
        <v>1193</v>
      </c>
    </row>
    <row r="20" spans="1:9" ht="15">
      <c r="A20" s="7" t="s">
        <v>20</v>
      </c>
      <c r="B20" s="8"/>
      <c r="C20" s="8"/>
      <c r="D20" s="9">
        <f t="shared" si="7"/>
        <v>0</v>
      </c>
      <c r="E20" s="9">
        <f t="shared" si="7"/>
        <v>0</v>
      </c>
      <c r="F20" s="9">
        <f t="shared" si="7"/>
        <v>4729.3</v>
      </c>
      <c r="G20" s="9">
        <f t="shared" si="7"/>
        <v>4474.799999999999</v>
      </c>
      <c r="H20" s="9">
        <f t="shared" si="7"/>
        <v>4729.3</v>
      </c>
      <c r="I20" s="9">
        <f t="shared" si="7"/>
        <v>4474.799999999999</v>
      </c>
    </row>
    <row r="21" spans="1:9" ht="15.75" customHeight="1">
      <c r="A21" s="45" t="s">
        <v>21</v>
      </c>
      <c r="B21" s="45"/>
      <c r="C21" s="45"/>
      <c r="F21" s="9"/>
      <c r="G21" s="9"/>
      <c r="H21" s="9"/>
      <c r="I21" s="9"/>
    </row>
    <row r="22" spans="1:9" ht="27" customHeight="1">
      <c r="A22" s="30" t="s">
        <v>22</v>
      </c>
      <c r="B22" s="8"/>
      <c r="C22" s="8"/>
      <c r="D22" s="10"/>
      <c r="E22" s="10"/>
      <c r="F22" s="10"/>
      <c r="G22" s="10"/>
      <c r="H22" s="10"/>
      <c r="I22" s="10"/>
    </row>
    <row r="23" spans="1:9" ht="48" customHeight="1">
      <c r="A23" s="11" t="s">
        <v>28</v>
      </c>
      <c r="B23" s="33">
        <v>111</v>
      </c>
      <c r="C23" s="12" t="s">
        <v>29</v>
      </c>
      <c r="D23" s="27">
        <f>SUM(D24:D31)</f>
        <v>760.8</v>
      </c>
      <c r="E23" s="27">
        <f>SUM(E24:E31)</f>
        <v>757.9999999999999</v>
      </c>
      <c r="F23" s="27">
        <f>F24+F25+F26+F27+F28+F29+F31+F32+F33</f>
        <v>254.5</v>
      </c>
      <c r="G23" s="31">
        <f>G24+G25+G26+G27+G28+G29+G31+G32+G33</f>
        <v>250.5</v>
      </c>
      <c r="H23" s="27">
        <f>D23+F23</f>
        <v>1015.3</v>
      </c>
      <c r="I23" s="31">
        <f>E23+G23</f>
        <v>1008.4999999999999</v>
      </c>
    </row>
    <row r="24" spans="1:9" ht="15">
      <c r="A24" s="7" t="s">
        <v>10</v>
      </c>
      <c r="B24" s="8"/>
      <c r="C24" s="13"/>
      <c r="D24" s="24">
        <v>566.3</v>
      </c>
      <c r="E24" s="25">
        <v>566.3</v>
      </c>
      <c r="F24" s="21">
        <v>0</v>
      </c>
      <c r="G24" s="21">
        <v>0</v>
      </c>
      <c r="H24" s="9">
        <f aca="true" t="shared" si="8" ref="H24:H33">D24+F24</f>
        <v>566.3</v>
      </c>
      <c r="I24" s="9">
        <f aca="true" t="shared" si="9" ref="I24:I33">E24+G24</f>
        <v>566.3</v>
      </c>
    </row>
    <row r="25" spans="1:9" ht="15">
      <c r="A25" s="7" t="s">
        <v>11</v>
      </c>
      <c r="B25" s="8"/>
      <c r="C25" s="13"/>
      <c r="D25" s="21">
        <v>125.7</v>
      </c>
      <c r="E25" s="25">
        <v>125.7</v>
      </c>
      <c r="F25" s="21">
        <v>0</v>
      </c>
      <c r="G25" s="21">
        <v>0</v>
      </c>
      <c r="H25" s="9">
        <f t="shared" si="8"/>
        <v>125.7</v>
      </c>
      <c r="I25" s="9">
        <f t="shared" si="9"/>
        <v>125.7</v>
      </c>
    </row>
    <row r="26" spans="1:9" ht="15">
      <c r="A26" s="7" t="s">
        <v>12</v>
      </c>
      <c r="B26" s="8"/>
      <c r="C26" s="13"/>
      <c r="D26" s="21">
        <v>6.3</v>
      </c>
      <c r="E26" s="25">
        <v>6.3</v>
      </c>
      <c r="F26" s="21">
        <v>0</v>
      </c>
      <c r="G26" s="21">
        <v>0</v>
      </c>
      <c r="H26" s="9">
        <f t="shared" si="8"/>
        <v>6.3</v>
      </c>
      <c r="I26" s="9">
        <f t="shared" si="9"/>
        <v>6.3</v>
      </c>
    </row>
    <row r="27" spans="1:9" ht="15">
      <c r="A27" s="7" t="s">
        <v>13</v>
      </c>
      <c r="B27" s="8"/>
      <c r="C27" s="13"/>
      <c r="D27" s="21">
        <v>45.6</v>
      </c>
      <c r="E27" s="25">
        <v>42.9</v>
      </c>
      <c r="F27" s="21">
        <v>0</v>
      </c>
      <c r="G27" s="21">
        <v>0</v>
      </c>
      <c r="H27" s="9">
        <f t="shared" si="8"/>
        <v>45.6</v>
      </c>
      <c r="I27" s="9">
        <f t="shared" si="9"/>
        <v>42.9</v>
      </c>
    </row>
    <row r="28" spans="1:9" ht="15">
      <c r="A28" s="7" t="s">
        <v>14</v>
      </c>
      <c r="B28" s="8"/>
      <c r="C28" s="13"/>
      <c r="D28" s="21">
        <v>1.4</v>
      </c>
      <c r="E28" s="25">
        <v>1.4</v>
      </c>
      <c r="F28" s="21">
        <v>0</v>
      </c>
      <c r="G28" s="21">
        <v>0</v>
      </c>
      <c r="H28" s="9">
        <f t="shared" si="8"/>
        <v>1.4</v>
      </c>
      <c r="I28" s="9">
        <f t="shared" si="9"/>
        <v>1.4</v>
      </c>
    </row>
    <row r="29" spans="1:9" ht="15">
      <c r="A29" s="7" t="s">
        <v>15</v>
      </c>
      <c r="B29" s="8"/>
      <c r="C29" s="8"/>
      <c r="D29" s="21">
        <v>15.2</v>
      </c>
      <c r="E29" s="21">
        <v>15.1</v>
      </c>
      <c r="F29" s="21">
        <v>0</v>
      </c>
      <c r="G29" s="21">
        <v>0</v>
      </c>
      <c r="H29" s="9">
        <f t="shared" si="8"/>
        <v>15.2</v>
      </c>
      <c r="I29" s="9">
        <f t="shared" si="9"/>
        <v>15.1</v>
      </c>
    </row>
    <row r="30" spans="1:9" ht="15">
      <c r="A30" s="7"/>
      <c r="B30" s="8"/>
      <c r="C30" s="8"/>
      <c r="D30" s="21"/>
      <c r="E30" s="21"/>
      <c r="F30" s="21"/>
      <c r="G30" s="21"/>
      <c r="H30" s="9"/>
      <c r="I30" s="9"/>
    </row>
    <row r="31" spans="1:9" ht="15">
      <c r="A31" s="7" t="s">
        <v>16</v>
      </c>
      <c r="B31" s="8"/>
      <c r="C31" s="8"/>
      <c r="D31" s="21">
        <v>0.3</v>
      </c>
      <c r="E31" s="21">
        <v>0.3</v>
      </c>
      <c r="F31" s="21">
        <v>0</v>
      </c>
      <c r="G31" s="21">
        <v>0</v>
      </c>
      <c r="H31" s="9">
        <f t="shared" si="8"/>
        <v>0.3</v>
      </c>
      <c r="I31" s="9">
        <f t="shared" si="9"/>
        <v>0.3</v>
      </c>
    </row>
    <row r="32" spans="1:9" ht="15">
      <c r="A32" s="7" t="s">
        <v>19</v>
      </c>
      <c r="B32" s="8"/>
      <c r="C32" s="8"/>
      <c r="D32" s="21"/>
      <c r="E32" s="21"/>
      <c r="F32" s="21">
        <v>13</v>
      </c>
      <c r="G32" s="21">
        <v>13</v>
      </c>
      <c r="H32" s="9">
        <f t="shared" si="8"/>
        <v>13</v>
      </c>
      <c r="I32" s="9">
        <f t="shared" si="9"/>
        <v>13</v>
      </c>
    </row>
    <row r="33" spans="1:9" ht="15">
      <c r="A33" s="7" t="s">
        <v>20</v>
      </c>
      <c r="B33" s="8"/>
      <c r="C33" s="8"/>
      <c r="D33" s="21"/>
      <c r="E33" s="21"/>
      <c r="F33" s="21">
        <v>241.5</v>
      </c>
      <c r="G33" s="21">
        <v>237.5</v>
      </c>
      <c r="H33" s="9">
        <f t="shared" si="8"/>
        <v>241.5</v>
      </c>
      <c r="I33" s="9">
        <f t="shared" si="9"/>
        <v>237.5</v>
      </c>
    </row>
    <row r="34" spans="1:9" ht="51" customHeight="1">
      <c r="A34" s="11" t="s">
        <v>30</v>
      </c>
      <c r="B34" s="33">
        <v>822</v>
      </c>
      <c r="C34" s="28" t="s">
        <v>31</v>
      </c>
      <c r="D34" s="27">
        <f aca="true" t="shared" si="10" ref="D34:I34">D35+D36+D37</f>
        <v>1638.5</v>
      </c>
      <c r="E34" s="31">
        <f t="shared" si="10"/>
        <v>1614.3000000000002</v>
      </c>
      <c r="F34" s="31">
        <f t="shared" si="10"/>
        <v>0</v>
      </c>
      <c r="G34" s="31">
        <f t="shared" si="10"/>
        <v>0</v>
      </c>
      <c r="H34" s="31">
        <f t="shared" si="10"/>
        <v>1638.5</v>
      </c>
      <c r="I34" s="31">
        <f t="shared" si="10"/>
        <v>1614.3000000000002</v>
      </c>
    </row>
    <row r="35" spans="1:9" ht="15">
      <c r="A35" s="7" t="s">
        <v>12</v>
      </c>
      <c r="B35" s="8"/>
      <c r="C35" s="8"/>
      <c r="D35" s="9">
        <v>205.9</v>
      </c>
      <c r="E35" s="9">
        <v>193.9</v>
      </c>
      <c r="F35" s="9">
        <v>0</v>
      </c>
      <c r="G35" s="9">
        <v>0</v>
      </c>
      <c r="H35" s="9">
        <f aca="true" t="shared" si="11" ref="H35:I37">D35+F35</f>
        <v>205.9</v>
      </c>
      <c r="I35" s="9">
        <f t="shared" si="11"/>
        <v>193.9</v>
      </c>
    </row>
    <row r="36" spans="1:9" ht="15">
      <c r="A36" s="7" t="s">
        <v>13</v>
      </c>
      <c r="B36" s="8"/>
      <c r="C36" s="8"/>
      <c r="D36" s="9">
        <v>1402.6</v>
      </c>
      <c r="E36" s="9">
        <v>1394.9</v>
      </c>
      <c r="F36" s="9">
        <v>0</v>
      </c>
      <c r="G36" s="9">
        <v>0</v>
      </c>
      <c r="H36" s="9">
        <f t="shared" si="11"/>
        <v>1402.6</v>
      </c>
      <c r="I36" s="9">
        <f t="shared" si="11"/>
        <v>1394.9</v>
      </c>
    </row>
    <row r="37" spans="1:9" ht="15">
      <c r="A37" s="7" t="s">
        <v>14</v>
      </c>
      <c r="B37" s="8"/>
      <c r="C37" s="8"/>
      <c r="D37" s="9">
        <v>30</v>
      </c>
      <c r="E37" s="9">
        <v>25.5</v>
      </c>
      <c r="F37" s="9"/>
      <c r="G37" s="9">
        <v>0</v>
      </c>
      <c r="H37" s="9">
        <f t="shared" si="11"/>
        <v>30</v>
      </c>
      <c r="I37" s="9">
        <f t="shared" si="11"/>
        <v>25.5</v>
      </c>
    </row>
    <row r="38" spans="1:9" ht="27" customHeight="1">
      <c r="A38" s="11" t="s">
        <v>32</v>
      </c>
      <c r="B38" s="33">
        <v>824</v>
      </c>
      <c r="C38" s="28" t="s">
        <v>33</v>
      </c>
      <c r="D38" s="27">
        <f aca="true" t="shared" si="12" ref="D38:I38">SUM(D39:D49)</f>
        <v>14832.9</v>
      </c>
      <c r="E38" s="31">
        <f>SUM(E39:E49)</f>
        <v>14412.499999999998</v>
      </c>
      <c r="F38" s="27">
        <f t="shared" si="12"/>
        <v>2854.6</v>
      </c>
      <c r="G38" s="27">
        <f t="shared" si="12"/>
        <v>2745.6</v>
      </c>
      <c r="H38" s="27">
        <f>D38+F38</f>
        <v>17687.5</v>
      </c>
      <c r="I38" s="27">
        <f t="shared" si="12"/>
        <v>17158.1</v>
      </c>
    </row>
    <row r="39" spans="1:9" ht="15">
      <c r="A39" s="7" t="s">
        <v>10</v>
      </c>
      <c r="B39" s="8"/>
      <c r="C39" s="8"/>
      <c r="D39" s="9">
        <v>10248.3</v>
      </c>
      <c r="E39" s="9">
        <v>10059.2</v>
      </c>
      <c r="F39" s="9">
        <v>5</v>
      </c>
      <c r="G39" s="9">
        <v>1.7</v>
      </c>
      <c r="H39" s="9">
        <f>D39+F39</f>
        <v>10253.3</v>
      </c>
      <c r="I39" s="9">
        <f>E39+G39</f>
        <v>10060.900000000001</v>
      </c>
    </row>
    <row r="40" spans="1:9" ht="15">
      <c r="A40" s="7" t="s">
        <v>11</v>
      </c>
      <c r="B40" s="8"/>
      <c r="C40" s="8"/>
      <c r="D40" s="9">
        <v>2201.4</v>
      </c>
      <c r="E40" s="9">
        <v>2153.8</v>
      </c>
      <c r="F40" s="9">
        <v>1.1</v>
      </c>
      <c r="G40" s="9">
        <v>0.3</v>
      </c>
      <c r="H40" s="9">
        <f aca="true" t="shared" si="13" ref="H40:I49">D40+F40</f>
        <v>2202.5</v>
      </c>
      <c r="I40" s="9">
        <f t="shared" si="13"/>
        <v>2154.1000000000004</v>
      </c>
    </row>
    <row r="41" spans="1:9" ht="15">
      <c r="A41" s="7" t="s">
        <v>12</v>
      </c>
      <c r="B41" s="8"/>
      <c r="C41" s="8"/>
      <c r="D41" s="9">
        <v>466.1</v>
      </c>
      <c r="E41" s="9">
        <v>465.9</v>
      </c>
      <c r="F41" s="9">
        <v>11.3</v>
      </c>
      <c r="G41" s="9">
        <v>9.9</v>
      </c>
      <c r="H41" s="9">
        <f t="shared" si="13"/>
        <v>477.40000000000003</v>
      </c>
      <c r="I41" s="9">
        <f t="shared" si="13"/>
        <v>475.79999999999995</v>
      </c>
    </row>
    <row r="42" spans="1:9" ht="15">
      <c r="A42" s="7" t="s">
        <v>13</v>
      </c>
      <c r="B42" s="8"/>
      <c r="C42" s="8"/>
      <c r="D42" s="9">
        <v>602.1</v>
      </c>
      <c r="E42" s="9">
        <v>519</v>
      </c>
      <c r="F42" s="9">
        <v>12.4</v>
      </c>
      <c r="G42" s="9">
        <v>6.8</v>
      </c>
      <c r="H42" s="9">
        <f t="shared" si="13"/>
        <v>614.5</v>
      </c>
      <c r="I42" s="9">
        <f t="shared" si="13"/>
        <v>525.8</v>
      </c>
    </row>
    <row r="43" spans="1:9" ht="15">
      <c r="A43" s="7" t="s">
        <v>14</v>
      </c>
      <c r="B43" s="8"/>
      <c r="C43" s="8"/>
      <c r="D43" s="9">
        <v>1</v>
      </c>
      <c r="E43" s="9">
        <v>0.8</v>
      </c>
      <c r="F43" s="9">
        <v>0</v>
      </c>
      <c r="G43" s="9">
        <v>0</v>
      </c>
      <c r="H43" s="9">
        <f t="shared" si="13"/>
        <v>1</v>
      </c>
      <c r="I43" s="9">
        <f t="shared" si="13"/>
        <v>0.8</v>
      </c>
    </row>
    <row r="44" spans="1:9" ht="15">
      <c r="A44" s="7" t="s">
        <v>15</v>
      </c>
      <c r="B44" s="8"/>
      <c r="C44" s="8"/>
      <c r="D44" s="9">
        <v>1307</v>
      </c>
      <c r="E44" s="9">
        <v>1211.8</v>
      </c>
      <c r="F44" s="9">
        <v>6</v>
      </c>
      <c r="G44" s="9">
        <v>5.7</v>
      </c>
      <c r="H44" s="9">
        <f t="shared" si="13"/>
        <v>1313</v>
      </c>
      <c r="I44" s="9">
        <f t="shared" si="13"/>
        <v>1217.5</v>
      </c>
    </row>
    <row r="45" spans="1:9" ht="15">
      <c r="A45" s="7" t="s">
        <v>16</v>
      </c>
      <c r="B45" s="8"/>
      <c r="C45" s="8"/>
      <c r="D45" s="9">
        <v>5</v>
      </c>
      <c r="E45" s="9">
        <v>1</v>
      </c>
      <c r="F45" s="9">
        <v>0</v>
      </c>
      <c r="G45" s="9">
        <v>0</v>
      </c>
      <c r="H45" s="9">
        <f t="shared" si="13"/>
        <v>5</v>
      </c>
      <c r="I45" s="9">
        <f t="shared" si="13"/>
        <v>1</v>
      </c>
    </row>
    <row r="46" spans="1:9" ht="15">
      <c r="A46" s="7" t="s">
        <v>17</v>
      </c>
      <c r="B46" s="8"/>
      <c r="C46" s="8"/>
      <c r="D46" s="9">
        <v>2</v>
      </c>
      <c r="E46" s="9">
        <v>1</v>
      </c>
      <c r="F46" s="9">
        <v>0</v>
      </c>
      <c r="G46" s="9">
        <v>0</v>
      </c>
      <c r="H46" s="9">
        <f t="shared" si="13"/>
        <v>2</v>
      </c>
      <c r="I46" s="9">
        <f t="shared" si="13"/>
        <v>1</v>
      </c>
    </row>
    <row r="47" spans="1:9" ht="15">
      <c r="A47" s="7" t="s">
        <v>18</v>
      </c>
      <c r="B47" s="8"/>
      <c r="C47" s="8"/>
      <c r="D47" s="9">
        <v>0</v>
      </c>
      <c r="E47" s="9">
        <v>0</v>
      </c>
      <c r="F47" s="9">
        <v>0.5</v>
      </c>
      <c r="G47" s="9">
        <v>0.2</v>
      </c>
      <c r="H47" s="9">
        <f t="shared" si="13"/>
        <v>0.5</v>
      </c>
      <c r="I47" s="9">
        <f t="shared" si="13"/>
        <v>0.2</v>
      </c>
    </row>
    <row r="48" spans="1:9" ht="15">
      <c r="A48" s="7" t="s">
        <v>19</v>
      </c>
      <c r="B48" s="8"/>
      <c r="C48" s="8"/>
      <c r="D48" s="9">
        <v>0</v>
      </c>
      <c r="E48" s="9">
        <v>0</v>
      </c>
      <c r="F48" s="9">
        <v>538.4</v>
      </c>
      <c r="G48" s="9">
        <v>538.4</v>
      </c>
      <c r="H48" s="9">
        <f t="shared" si="13"/>
        <v>538.4</v>
      </c>
      <c r="I48" s="9">
        <f t="shared" si="13"/>
        <v>538.4</v>
      </c>
    </row>
    <row r="49" spans="1:9" ht="15">
      <c r="A49" s="7" t="s">
        <v>20</v>
      </c>
      <c r="B49" s="8"/>
      <c r="C49" s="8"/>
      <c r="D49" s="9">
        <v>0</v>
      </c>
      <c r="E49" s="9">
        <v>0</v>
      </c>
      <c r="F49" s="9">
        <v>2279.9</v>
      </c>
      <c r="G49" s="9">
        <v>2182.6</v>
      </c>
      <c r="H49" s="9">
        <f t="shared" si="13"/>
        <v>2279.9</v>
      </c>
      <c r="I49" s="9">
        <f t="shared" si="13"/>
        <v>2182.6</v>
      </c>
    </row>
    <row r="50" spans="1:9" ht="28.5" customHeight="1">
      <c r="A50" s="11" t="s">
        <v>34</v>
      </c>
      <c r="B50" s="33">
        <v>960</v>
      </c>
      <c r="C50" s="28" t="s">
        <v>35</v>
      </c>
      <c r="D50" s="27">
        <f aca="true" t="shared" si="14" ref="D50:I50">SUM(D51:D61)</f>
        <v>26220.000000000004</v>
      </c>
      <c r="E50" s="27">
        <f t="shared" si="14"/>
        <v>26004.800000000007</v>
      </c>
      <c r="F50" s="27">
        <f t="shared" si="14"/>
        <v>2514.4</v>
      </c>
      <c r="G50" s="27">
        <f t="shared" si="14"/>
        <v>2286.7999999999997</v>
      </c>
      <c r="H50" s="27">
        <f t="shared" si="14"/>
        <v>28734.399999999998</v>
      </c>
      <c r="I50" s="27">
        <f t="shared" si="14"/>
        <v>28291.600000000006</v>
      </c>
    </row>
    <row r="51" spans="1:9" ht="15">
      <c r="A51" s="7" t="s">
        <v>10</v>
      </c>
      <c r="B51" s="8"/>
      <c r="C51" s="8"/>
      <c r="D51" s="9">
        <v>20300.7</v>
      </c>
      <c r="E51" s="9">
        <v>20300.7</v>
      </c>
      <c r="F51" s="9">
        <v>1378.8</v>
      </c>
      <c r="G51" s="9">
        <v>1333.7</v>
      </c>
      <c r="H51" s="9">
        <f>D51+F51</f>
        <v>21679.5</v>
      </c>
      <c r="I51" s="9">
        <f>E51+G51</f>
        <v>21634.4</v>
      </c>
    </row>
    <row r="52" spans="1:9" ht="15">
      <c r="A52" s="7" t="s">
        <v>11</v>
      </c>
      <c r="B52" s="8"/>
      <c r="C52" s="8"/>
      <c r="D52" s="9">
        <v>4447.6</v>
      </c>
      <c r="E52" s="9">
        <v>4426.7</v>
      </c>
      <c r="F52" s="9">
        <v>315.5</v>
      </c>
      <c r="G52" s="9">
        <v>306.5</v>
      </c>
      <c r="H52" s="9">
        <f aca="true" t="shared" si="15" ref="H52:H61">D52+F52</f>
        <v>4763.1</v>
      </c>
      <c r="I52" s="9">
        <f aca="true" t="shared" si="16" ref="I52:I61">E52+G52</f>
        <v>4733.2</v>
      </c>
    </row>
    <row r="53" spans="1:9" ht="15">
      <c r="A53" s="7" t="s">
        <v>12</v>
      </c>
      <c r="B53" s="8"/>
      <c r="C53" s="8"/>
      <c r="D53" s="9">
        <v>116.4</v>
      </c>
      <c r="E53" s="9">
        <v>107.2</v>
      </c>
      <c r="F53" s="9">
        <v>24.8</v>
      </c>
      <c r="G53" s="9">
        <v>23</v>
      </c>
      <c r="H53" s="9">
        <f t="shared" si="15"/>
        <v>141.20000000000002</v>
      </c>
      <c r="I53" s="9">
        <f t="shared" si="16"/>
        <v>130.2</v>
      </c>
    </row>
    <row r="54" spans="1:9" ht="15">
      <c r="A54" s="7" t="s">
        <v>13</v>
      </c>
      <c r="B54" s="8"/>
      <c r="C54" s="8"/>
      <c r="D54" s="9">
        <v>435.5</v>
      </c>
      <c r="E54" s="9">
        <v>411.7</v>
      </c>
      <c r="F54" s="9">
        <v>19.6</v>
      </c>
      <c r="G54" s="9">
        <v>17.8</v>
      </c>
      <c r="H54" s="9">
        <f t="shared" si="15"/>
        <v>455.1</v>
      </c>
      <c r="I54" s="9">
        <f t="shared" si="16"/>
        <v>429.5</v>
      </c>
    </row>
    <row r="55" spans="1:9" ht="15">
      <c r="A55" s="7" t="s">
        <v>14</v>
      </c>
      <c r="B55" s="8"/>
      <c r="C55" s="8"/>
      <c r="D55" s="9">
        <v>15</v>
      </c>
      <c r="E55" s="9">
        <v>8.9</v>
      </c>
      <c r="F55" s="9">
        <v>1</v>
      </c>
      <c r="G55" s="9">
        <v>0.8</v>
      </c>
      <c r="H55" s="9">
        <f t="shared" si="15"/>
        <v>16</v>
      </c>
      <c r="I55" s="9">
        <f t="shared" si="16"/>
        <v>9.700000000000001</v>
      </c>
    </row>
    <row r="56" spans="1:9" ht="15">
      <c r="A56" s="7" t="s">
        <v>15</v>
      </c>
      <c r="B56" s="8"/>
      <c r="C56" s="8"/>
      <c r="D56" s="9">
        <v>891.3</v>
      </c>
      <c r="E56" s="9">
        <v>744.4</v>
      </c>
      <c r="F56" s="9">
        <v>0</v>
      </c>
      <c r="G56" s="9">
        <v>0</v>
      </c>
      <c r="H56" s="9">
        <f t="shared" si="15"/>
        <v>891.3</v>
      </c>
      <c r="I56" s="9">
        <f t="shared" si="16"/>
        <v>744.4</v>
      </c>
    </row>
    <row r="57" spans="1:9" ht="15">
      <c r="A57" s="7" t="s">
        <v>16</v>
      </c>
      <c r="B57" s="8"/>
      <c r="C57" s="8"/>
      <c r="D57" s="9">
        <v>11</v>
      </c>
      <c r="E57" s="9">
        <v>2.7</v>
      </c>
      <c r="F57" s="9">
        <v>0</v>
      </c>
      <c r="G57" s="9">
        <v>0</v>
      </c>
      <c r="H57" s="9">
        <f t="shared" si="15"/>
        <v>11</v>
      </c>
      <c r="I57" s="9">
        <f t="shared" si="16"/>
        <v>2.7</v>
      </c>
    </row>
    <row r="58" spans="1:9" ht="15">
      <c r="A58" s="7" t="s">
        <v>17</v>
      </c>
      <c r="B58" s="8"/>
      <c r="C58" s="8"/>
      <c r="D58" s="9">
        <v>2.5</v>
      </c>
      <c r="E58" s="9">
        <v>2.5</v>
      </c>
      <c r="F58" s="9"/>
      <c r="G58" s="9"/>
      <c r="H58" s="9">
        <f t="shared" si="15"/>
        <v>2.5</v>
      </c>
      <c r="I58" s="9">
        <f t="shared" si="16"/>
        <v>2.5</v>
      </c>
    </row>
    <row r="59" spans="1:9" ht="15">
      <c r="A59" s="7" t="s">
        <v>18</v>
      </c>
      <c r="B59" s="8"/>
      <c r="C59" s="8"/>
      <c r="D59" s="9">
        <v>0</v>
      </c>
      <c r="E59" s="9">
        <v>0</v>
      </c>
      <c r="F59" s="9">
        <v>3.1</v>
      </c>
      <c r="G59" s="9">
        <v>1.7</v>
      </c>
      <c r="H59" s="9">
        <f t="shared" si="15"/>
        <v>3.1</v>
      </c>
      <c r="I59" s="9">
        <f t="shared" si="16"/>
        <v>1.7</v>
      </c>
    </row>
    <row r="60" spans="1:9" ht="15">
      <c r="A60" s="7" t="s">
        <v>19</v>
      </c>
      <c r="B60" s="8"/>
      <c r="C60" s="8"/>
      <c r="D60" s="9">
        <v>0</v>
      </c>
      <c r="E60" s="9"/>
      <c r="F60" s="9">
        <v>599.2</v>
      </c>
      <c r="G60" s="9">
        <v>564.1</v>
      </c>
      <c r="H60" s="9">
        <f t="shared" si="15"/>
        <v>599.2</v>
      </c>
      <c r="I60" s="9">
        <f t="shared" si="16"/>
        <v>564.1</v>
      </c>
    </row>
    <row r="61" spans="1:9" ht="15">
      <c r="A61" s="7" t="s">
        <v>20</v>
      </c>
      <c r="B61" s="8"/>
      <c r="C61" s="8"/>
      <c r="D61" s="9">
        <v>0</v>
      </c>
      <c r="E61" s="9"/>
      <c r="F61" s="9">
        <v>172.4</v>
      </c>
      <c r="G61" s="9">
        <v>39.2</v>
      </c>
      <c r="H61" s="9">
        <f t="shared" si="15"/>
        <v>172.4</v>
      </c>
      <c r="I61" s="9">
        <f t="shared" si="16"/>
        <v>39.2</v>
      </c>
    </row>
    <row r="62" spans="1:9" ht="28.5" customHeight="1">
      <c r="A62" s="11" t="s">
        <v>36</v>
      </c>
      <c r="B62" s="33">
        <v>829</v>
      </c>
      <c r="C62" s="28" t="s">
        <v>37</v>
      </c>
      <c r="D62" s="27">
        <f>D63+D64+D66+D67+D68+D69+D70+D72+D71</f>
        <v>1032.3999999999999</v>
      </c>
      <c r="E62" s="31">
        <f>E63+E64+E66+E67+E68+E69+E70+E72+E71</f>
        <v>1014.9999999999999</v>
      </c>
      <c r="F62" s="31">
        <f>F63+F64+F66+F67+F68+F69+F70+F72+F71+F73+F74</f>
        <v>319.4</v>
      </c>
      <c r="G62" s="31">
        <f>G63+G64+G66+G67+G68+G69+G70+G72+G71+G73+G74</f>
        <v>315.1</v>
      </c>
      <c r="H62" s="31">
        <f>H63+H64+H66+H67+H68+H69+H70+H72+H71+H73+H74</f>
        <v>1351.8</v>
      </c>
      <c r="I62" s="31">
        <f>I63+I64+I66+I67+I68+I69+I70+I72+I71+I73+I74</f>
        <v>1330.1</v>
      </c>
    </row>
    <row r="63" spans="1:9" ht="15">
      <c r="A63" s="7" t="s">
        <v>10</v>
      </c>
      <c r="B63" s="14"/>
      <c r="C63" s="8"/>
      <c r="D63" s="9">
        <v>760.3</v>
      </c>
      <c r="E63" s="9">
        <v>759.3</v>
      </c>
      <c r="F63" s="9">
        <v>0</v>
      </c>
      <c r="G63" s="9">
        <v>0</v>
      </c>
      <c r="H63" s="9">
        <f>D63+F63</f>
        <v>760.3</v>
      </c>
      <c r="I63" s="9">
        <f>E63+G63</f>
        <v>759.3</v>
      </c>
    </row>
    <row r="64" spans="1:9" ht="15">
      <c r="A64" s="7" t="s">
        <v>11</v>
      </c>
      <c r="B64" s="14"/>
      <c r="C64" s="8"/>
      <c r="D64" s="9">
        <v>168.3</v>
      </c>
      <c r="E64" s="9">
        <v>168.3</v>
      </c>
      <c r="F64" s="9">
        <v>0</v>
      </c>
      <c r="G64" s="9">
        <v>0</v>
      </c>
      <c r="H64" s="9">
        <f aca="true" t="shared" si="17" ref="H64:I74">D64+F64</f>
        <v>168.3</v>
      </c>
      <c r="I64" s="9">
        <f t="shared" si="17"/>
        <v>168.3</v>
      </c>
    </row>
    <row r="65" spans="1:9" ht="15">
      <c r="A65" s="7"/>
      <c r="B65" s="14"/>
      <c r="C65" s="8"/>
      <c r="D65" s="9"/>
      <c r="E65" s="9"/>
      <c r="F65" s="9"/>
      <c r="G65" s="9"/>
      <c r="H65" s="9"/>
      <c r="I65" s="9"/>
    </row>
    <row r="66" spans="1:9" ht="15">
      <c r="A66" s="7" t="s">
        <v>12</v>
      </c>
      <c r="B66" s="14"/>
      <c r="C66" s="8"/>
      <c r="D66" s="9">
        <v>39.1</v>
      </c>
      <c r="E66" s="9">
        <v>35</v>
      </c>
      <c r="F66" s="9">
        <v>2.2</v>
      </c>
      <c r="G66" s="9">
        <v>2.2</v>
      </c>
      <c r="H66" s="9">
        <f t="shared" si="17"/>
        <v>41.300000000000004</v>
      </c>
      <c r="I66" s="9">
        <f t="shared" si="17"/>
        <v>37.2</v>
      </c>
    </row>
    <row r="67" spans="1:9" ht="15">
      <c r="A67" s="7" t="s">
        <v>13</v>
      </c>
      <c r="B67" s="14"/>
      <c r="C67" s="8"/>
      <c r="D67" s="9">
        <v>37.3</v>
      </c>
      <c r="E67" s="9">
        <v>29</v>
      </c>
      <c r="F67" s="9">
        <v>0</v>
      </c>
      <c r="G67" s="9">
        <v>0</v>
      </c>
      <c r="H67" s="9">
        <f t="shared" si="17"/>
        <v>37.3</v>
      </c>
      <c r="I67" s="9">
        <f t="shared" si="17"/>
        <v>29</v>
      </c>
    </row>
    <row r="68" spans="1:9" ht="15">
      <c r="A68" s="7" t="s">
        <v>14</v>
      </c>
      <c r="B68" s="14"/>
      <c r="C68" s="8"/>
      <c r="D68" s="9">
        <v>1</v>
      </c>
      <c r="E68" s="9">
        <v>0</v>
      </c>
      <c r="F68" s="9">
        <v>0</v>
      </c>
      <c r="G68" s="9">
        <v>0</v>
      </c>
      <c r="H68" s="9">
        <f t="shared" si="17"/>
        <v>1</v>
      </c>
      <c r="I68" s="9">
        <f t="shared" si="17"/>
        <v>0</v>
      </c>
    </row>
    <row r="69" spans="1:9" ht="15">
      <c r="A69" s="7" t="s">
        <v>15</v>
      </c>
      <c r="B69" s="14"/>
      <c r="C69" s="8"/>
      <c r="D69" s="9">
        <v>23.4</v>
      </c>
      <c r="E69" s="9">
        <v>22.3</v>
      </c>
      <c r="F69" s="9">
        <v>0</v>
      </c>
      <c r="G69" s="9">
        <v>0</v>
      </c>
      <c r="H69" s="9">
        <f t="shared" si="17"/>
        <v>23.4</v>
      </c>
      <c r="I69" s="9">
        <f t="shared" si="17"/>
        <v>22.3</v>
      </c>
    </row>
    <row r="70" spans="1:9" ht="15">
      <c r="A70" s="7" t="s">
        <v>16</v>
      </c>
      <c r="B70" s="14"/>
      <c r="C70" s="8"/>
      <c r="D70" s="9">
        <v>3</v>
      </c>
      <c r="E70" s="9">
        <v>1.1</v>
      </c>
      <c r="F70" s="9">
        <v>0</v>
      </c>
      <c r="G70" s="9">
        <v>0</v>
      </c>
      <c r="H70" s="9">
        <f t="shared" si="17"/>
        <v>3</v>
      </c>
      <c r="I70" s="9">
        <f t="shared" si="17"/>
        <v>1.1</v>
      </c>
    </row>
    <row r="71" spans="1:9" ht="15">
      <c r="A71" s="7" t="s">
        <v>17</v>
      </c>
      <c r="B71" s="14"/>
      <c r="C71" s="8"/>
      <c r="D71" s="9">
        <v>0</v>
      </c>
      <c r="E71" s="9">
        <v>0</v>
      </c>
      <c r="F71" s="9"/>
      <c r="G71" s="9">
        <v>0</v>
      </c>
      <c r="H71" s="9"/>
      <c r="I71" s="9">
        <f t="shared" si="17"/>
        <v>0</v>
      </c>
    </row>
    <row r="72" spans="1:9" ht="15">
      <c r="A72" s="7" t="s">
        <v>18</v>
      </c>
      <c r="B72" s="14"/>
      <c r="C72" s="8"/>
      <c r="D72" s="9">
        <v>0</v>
      </c>
      <c r="E72" s="9">
        <v>0</v>
      </c>
      <c r="F72" s="9">
        <v>0</v>
      </c>
      <c r="G72" s="9">
        <v>0</v>
      </c>
      <c r="H72" s="9">
        <f t="shared" si="17"/>
        <v>0</v>
      </c>
      <c r="I72" s="9">
        <f t="shared" si="17"/>
        <v>0</v>
      </c>
    </row>
    <row r="73" spans="1:9" ht="15">
      <c r="A73" s="7" t="s">
        <v>19</v>
      </c>
      <c r="B73" s="14"/>
      <c r="C73" s="8"/>
      <c r="D73" s="9">
        <v>0</v>
      </c>
      <c r="E73" s="9"/>
      <c r="F73" s="9">
        <v>58.7</v>
      </c>
      <c r="G73" s="9">
        <v>58.7</v>
      </c>
      <c r="H73" s="9">
        <f t="shared" si="17"/>
        <v>58.7</v>
      </c>
      <c r="I73" s="9">
        <f t="shared" si="17"/>
        <v>58.7</v>
      </c>
    </row>
    <row r="74" spans="1:9" ht="15">
      <c r="A74" s="7" t="s">
        <v>20</v>
      </c>
      <c r="B74" s="14"/>
      <c r="C74" s="8"/>
      <c r="D74" s="9">
        <v>0</v>
      </c>
      <c r="E74" s="9"/>
      <c r="F74" s="9">
        <v>258.5</v>
      </c>
      <c r="G74" s="9">
        <v>254.2</v>
      </c>
      <c r="H74" s="9">
        <f t="shared" si="17"/>
        <v>258.5</v>
      </c>
      <c r="I74" s="9">
        <f t="shared" si="17"/>
        <v>254.2</v>
      </c>
    </row>
    <row r="75" spans="1:9" ht="43.5" customHeight="1">
      <c r="A75" s="11" t="s">
        <v>38</v>
      </c>
      <c r="B75" s="33">
        <v>470</v>
      </c>
      <c r="C75" s="28" t="s">
        <v>39</v>
      </c>
      <c r="D75" s="27">
        <f aca="true" t="shared" si="18" ref="D75:I75">D76+D78+D77</f>
        <v>20</v>
      </c>
      <c r="E75" s="31">
        <f t="shared" si="18"/>
        <v>20</v>
      </c>
      <c r="F75" s="31">
        <f t="shared" si="18"/>
        <v>1802</v>
      </c>
      <c r="G75" s="31">
        <f t="shared" si="18"/>
        <v>1780.1</v>
      </c>
      <c r="H75" s="31">
        <f t="shared" si="18"/>
        <v>1822</v>
      </c>
      <c r="I75" s="31">
        <f t="shared" si="18"/>
        <v>1800.1</v>
      </c>
    </row>
    <row r="76" spans="1:9" ht="15">
      <c r="A76" s="7" t="s">
        <v>12</v>
      </c>
      <c r="B76" s="8"/>
      <c r="C76" s="8"/>
      <c r="D76" s="9">
        <v>20</v>
      </c>
      <c r="E76" s="9">
        <v>20</v>
      </c>
      <c r="F76" s="9">
        <v>0</v>
      </c>
      <c r="G76" s="9">
        <v>0</v>
      </c>
      <c r="H76" s="9">
        <f aca="true" t="shared" si="19" ref="H76:I78">D76+F76</f>
        <v>20</v>
      </c>
      <c r="I76" s="9">
        <f t="shared" si="19"/>
        <v>20</v>
      </c>
    </row>
    <row r="77" spans="1:9" ht="15">
      <c r="A77" s="7" t="s">
        <v>19</v>
      </c>
      <c r="B77" s="8"/>
      <c r="C77" s="8"/>
      <c r="D77" s="9">
        <v>0</v>
      </c>
      <c r="E77" s="9">
        <v>0</v>
      </c>
      <c r="F77" s="9">
        <v>25</v>
      </c>
      <c r="G77" s="9">
        <v>18.8</v>
      </c>
      <c r="H77" s="9">
        <f t="shared" si="19"/>
        <v>25</v>
      </c>
      <c r="I77" s="9">
        <f t="shared" si="19"/>
        <v>18.8</v>
      </c>
    </row>
    <row r="78" spans="1:9" ht="15">
      <c r="A78" s="7" t="s">
        <v>20</v>
      </c>
      <c r="B78" s="8"/>
      <c r="C78" s="8"/>
      <c r="D78" s="9">
        <v>0</v>
      </c>
      <c r="E78" s="9">
        <v>0</v>
      </c>
      <c r="F78" s="9">
        <v>1777</v>
      </c>
      <c r="G78" s="9">
        <v>1761.3</v>
      </c>
      <c r="H78" s="9">
        <f t="shared" si="19"/>
        <v>1777</v>
      </c>
      <c r="I78" s="9">
        <f t="shared" si="19"/>
        <v>1761.3</v>
      </c>
    </row>
    <row r="79" spans="1:9" ht="15">
      <c r="A79" s="4"/>
      <c r="B79" s="15"/>
      <c r="C79" s="15"/>
      <c r="D79" s="16"/>
      <c r="E79" s="16"/>
      <c r="F79" s="16"/>
      <c r="G79" s="16"/>
      <c r="H79" s="16"/>
      <c r="I79" s="16"/>
    </row>
    <row r="80" spans="1:9" ht="15">
      <c r="A80" s="4"/>
      <c r="B80" s="15"/>
      <c r="C80" s="15"/>
      <c r="D80" s="16"/>
      <c r="E80" s="16"/>
      <c r="F80" s="16"/>
      <c r="G80" s="16"/>
      <c r="H80" s="16"/>
      <c r="I80" s="16"/>
    </row>
    <row r="81" spans="1:9" ht="15.75">
      <c r="A81" s="17"/>
      <c r="B81" s="18"/>
      <c r="C81" s="18"/>
      <c r="D81" s="19"/>
      <c r="E81" s="19"/>
      <c r="F81" s="19"/>
      <c r="G81" s="19"/>
      <c r="H81" s="19"/>
      <c r="I81" s="20"/>
    </row>
    <row r="82" spans="1:9" ht="15.75">
      <c r="A82" s="17" t="s">
        <v>40</v>
      </c>
      <c r="H82" s="43" t="s">
        <v>41</v>
      </c>
      <c r="I82" s="43"/>
    </row>
  </sheetData>
  <sheetProtection/>
  <mergeCells count="20">
    <mergeCell ref="H82:I82"/>
    <mergeCell ref="I8:I9"/>
    <mergeCell ref="A9:C9"/>
    <mergeCell ref="A21:C21"/>
    <mergeCell ref="A8:C8"/>
    <mergeCell ref="D8:D9"/>
    <mergeCell ref="E8:E9"/>
    <mergeCell ref="F8:F9"/>
    <mergeCell ref="G8:G9"/>
    <mergeCell ref="H8:H9"/>
    <mergeCell ref="A1:I1"/>
    <mergeCell ref="A3:I3"/>
    <mergeCell ref="A4:I4"/>
    <mergeCell ref="A6:A7"/>
    <mergeCell ref="B6:B7"/>
    <mergeCell ref="C6:C7"/>
    <mergeCell ref="D6:E6"/>
    <mergeCell ref="F6:G6"/>
    <mergeCell ref="H6:I6"/>
    <mergeCell ref="A2:I2"/>
  </mergeCells>
  <printOptions horizontalCentered="1"/>
  <pageMargins left="0.1968503937007874" right="0.1968503937007874" top="0.7874015748031497" bottom="0.3937007874015748" header="0" footer="0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2006-11-28T10:41:36Z</dcterms:created>
  <dcterms:modified xsi:type="dcterms:W3CDTF">2018-02-09T09:37:14Z</dcterms:modified>
  <cp:category/>
  <cp:version/>
  <cp:contentType/>
  <cp:contentStatus/>
</cp:coreProperties>
</file>