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0155" windowHeight="10725" tabRatio="0" activeTab="0"/>
  </bookViews>
  <sheets>
    <sheet name="Sheet1" sheetId="1" r:id="rId1"/>
  </sheets>
  <definedNames>
    <definedName name="_xlnm.Print_Area" localSheetId="0">'Sheet1'!$A$1:$BQ$158</definedName>
  </definedNames>
  <calcPr fullCalcOnLoad="1"/>
</workbook>
</file>

<file path=xl/sharedStrings.xml><?xml version="1.0" encoding="utf-8"?>
<sst xmlns="http://schemas.openxmlformats.org/spreadsheetml/2006/main" count="757" uniqueCount="149">
  <si>
    <t>7.</t>
  </si>
  <si>
    <t>№ з/п</t>
  </si>
  <si>
    <t>загальний фонд</t>
  </si>
  <si>
    <t>спеціальний фонд</t>
  </si>
  <si>
    <t>Показники</t>
  </si>
  <si>
    <t>Джерело інформації</t>
  </si>
  <si>
    <t>осіб</t>
  </si>
  <si>
    <t>%</t>
  </si>
  <si>
    <t>2</t>
  </si>
  <si>
    <t>3</t>
  </si>
  <si>
    <t>4</t>
  </si>
  <si>
    <t>(підпис)</t>
  </si>
  <si>
    <t>(ініціали та прізвище)</t>
  </si>
  <si>
    <t>-</t>
  </si>
  <si>
    <t>грн.</t>
  </si>
  <si>
    <t>ЗАТВЕРДЖЕНО</t>
  </si>
  <si>
    <t>разом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</si>
  <si>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</si>
  <si>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</si>
  <si>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Відхилення</t>
  </si>
  <si>
    <t>КПКВК</t>
  </si>
  <si>
    <t>Усього</t>
  </si>
  <si>
    <t>Результативні  показники бюджетної  програми та аналіз їх виконання за звітний період</t>
  </si>
  <si>
    <t>Начальник відділу бухгалтерського обліку та звітності, головний бухгалтер</t>
  </si>
  <si>
    <t>О.А.Костенко</t>
  </si>
  <si>
    <t>продукту</t>
  </si>
  <si>
    <t>ефективності</t>
  </si>
  <si>
    <t>якості</t>
  </si>
  <si>
    <t>розрахункові дані</t>
  </si>
  <si>
    <t>1.1</t>
  </si>
  <si>
    <t>2.1</t>
  </si>
  <si>
    <t>3.1</t>
  </si>
  <si>
    <t>2.2</t>
  </si>
  <si>
    <t>4.1</t>
  </si>
  <si>
    <t>затрат</t>
  </si>
  <si>
    <t>Назва регіональної цільової програми та підпрограми</t>
  </si>
  <si>
    <t>Програма "Місто Суми - територія добра та милосердя" на 2013-2015 роки (зі змінами)</t>
  </si>
  <si>
    <t>Міська Програма "Місто Суми - територія добра та милосердя" на 2016-2018 роки</t>
  </si>
  <si>
    <t>Міська Програма «Соціальна підтримка учасників антитерористичної операції та членів їх сімей» на 2017-2019 роки"</t>
  </si>
  <si>
    <t>Наказ Міністерства</t>
  </si>
  <si>
    <t>фінансів України</t>
  </si>
  <si>
    <t xml:space="preserve">01.12.2010  N 1489 </t>
  </si>
  <si>
    <t>Інформація про виконання результативних показників, що характеризують виконання бюджетної програми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</si>
  <si>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</si>
  <si>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</si>
  <si>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(код програмної класифікації видатків
та кредитування бюджету)</t>
  </si>
  <si>
    <t xml:space="preserve">(назва бюджетної програми) </t>
  </si>
  <si>
    <t>за 2017 рік</t>
  </si>
  <si>
    <t>Одн. виміру</t>
  </si>
  <si>
    <t>1.2</t>
  </si>
  <si>
    <t>1.3</t>
  </si>
  <si>
    <t>1.4</t>
  </si>
  <si>
    <t>од.</t>
  </si>
  <si>
    <t>1.6</t>
  </si>
  <si>
    <t>3.2</t>
  </si>
  <si>
    <t>3.3</t>
  </si>
  <si>
    <t>4.2</t>
  </si>
  <si>
    <t>Виконано за звітний період</t>
  </si>
  <si>
    <t>"Діяльність закладів фізичної культури і спорту"</t>
  </si>
  <si>
    <t>0315030</t>
  </si>
  <si>
    <t>0315031</t>
  </si>
  <si>
    <t>Підпрограма 1: Утримання та навчально-тренувальна робота комунальних дитячо-юнацьких спортивних шкіл</t>
  </si>
  <si>
    <t>Завдання 1: Підготовка спортивного резерву до збірних команд міста та України, розвиток та вдосконалення здібностей вихованців дитячо-юнацьких спортивних шкіл в обраному виді спорту</t>
  </si>
  <si>
    <t>кількість комунальних дитячо-юнацьких спортивних шкіл в розрізі їх видів, видатки на утримання яких здійснюються з бюджету</t>
  </si>
  <si>
    <t>ДЮСШ</t>
  </si>
  <si>
    <t>рішення СМР: від 27.12.06 р. №309-МР (зі змінами та доповненнями)</t>
  </si>
  <si>
    <t>СДЮСШОР</t>
  </si>
  <si>
    <t>рішення СМР від 30.03.05 р. №1149-МР (зі змінами)</t>
  </si>
  <si>
    <t>КДЮСШ</t>
  </si>
  <si>
    <t>рішення СМР від 04.12.13 р. №2842-МР , від 22.09.2010 №4387-МР(зі змінами)</t>
  </si>
  <si>
    <t>обсяг витрат на утримання комунальних дитячо-юнацьких спортивних шкіл в розрізі їх видів, видатки на утримання яких здійснюються з бюджету</t>
  </si>
  <si>
    <t>рішення Сумської міської ради 21.12.2016 року №1537-МР"Про міський бюджет на 2017 рік"(зі змінами)</t>
  </si>
  <si>
    <t>звіт про надходження та використання коштів загального фонду  (форма №2д, №2м)</t>
  </si>
  <si>
    <t>1.3.</t>
  </si>
  <si>
    <t>обсяг витрат  на організацію і проведення навчально-тренувальних зборів з підготовки до змагань різного рівня у комунальних дитячо-юнацьких спортивних школах, видатки на утримання яких здійснюються з бюджету, у розрізі їх видів</t>
  </si>
  <si>
    <t>звіт про надходження та використання коштів загального фонду  (форма №2д, №2м), календарний план</t>
  </si>
  <si>
    <t>1.4.</t>
  </si>
  <si>
    <t>обсяг витрат на забезпечення участі учнів комунальних дитячо-юнацьких спортивних шкіл, видатки на утримання яких здійснюються з бюджету, у розрізі їх видів, у спортивних змаганнях різного рівня</t>
  </si>
  <si>
    <t>розрахунок до кошторису</t>
  </si>
  <si>
    <t>1.5.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</si>
  <si>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</t>
  </si>
  <si>
    <t>рішення СМР: від 27.12.06 р. №309-МР (зі змінами та доповненнями), штатний розпис</t>
  </si>
  <si>
    <t>рішення СМР від 30.03.05 р. №1149-МР (зі змінами), штатний розпис</t>
  </si>
  <si>
    <t>рішення СМР від 04.12.13 р. №2842-МР, від 22.09.2010 №4387-МР(зі змінами), штатний розпис</t>
  </si>
  <si>
    <t>у тому числі – тренерів-викладачів</t>
  </si>
  <si>
    <t xml:space="preserve"> тарифікаційний список</t>
  </si>
  <si>
    <t>тарифікаційний список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</si>
  <si>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</t>
  </si>
  <si>
    <t>звіт дитячо-юнацької спортивної школи 5 ФК</t>
  </si>
  <si>
    <t>2.2.</t>
  </si>
  <si>
    <t>кількість учнів та тренерів комунальних дитячо-юнацьких спортивних шкіл, видатки на утримання яких здійснюються з бюджету, у розрізі їх видів, що взяли участь у навчально-тренувальних зборах з підготовки до змагань різного рівня</t>
  </si>
  <si>
    <t>звіт про проведення НТЗ</t>
  </si>
  <si>
    <t>2.3.</t>
  </si>
  <si>
    <t>кількість учнів комунальних дитячо-юнацьких спортивних шкіл, видатки на утримання яких здійснюються з бюджету, у розрізі їх видів, що взяли участь у спортивних змаганнях різного рівня</t>
  </si>
  <si>
    <t>протокол участі змагань</t>
  </si>
  <si>
    <t>середні витрати на утримання однієї комунальної дитячо-юнацької спортивної школи, видатки на утримання якої здійснюються з бюджету, в розрізі їх видів, з розрахунку на одного працівника</t>
  </si>
  <si>
    <t>середньомісячна заробітна плата працівника дитячо-юнацької спортивної школи, видатки на утримання якої здійснюються з бюджету, в розрізі їх видів</t>
  </si>
  <si>
    <t>середні витрати на проведення навчально-тренувальних зборів у комунальних дитячо-юнацьких спортивних школах, видатки на утримання яких здійснюються з бюджету, у розрізі їх видів, у розрахунку на одного учасника</t>
  </si>
  <si>
    <t>3.4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</si>
  <si>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бюджету, у розрізі їх видів, у спортивних змаганнях різного рівня</t>
  </si>
  <si>
    <t>4.</t>
  </si>
  <si>
    <t>кількість учнів підготовлених у комунальних дитячо-юнацьких спортивних школах, видатки на утримання яких здійснюються з бюджету, у розрізі їх видів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</si>
  <si>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бюджету, у розрізі їх видів, які здобули призові місця у спортивних змаганнях різного рівня</t>
  </si>
  <si>
    <t>4.3</t>
  </si>
  <si>
    <t>динаміка кількості учнів комунальних дитячо-юнацьких спортивних шкіл, видатки на утримання яких здійснюються з бюджету, у розрізі їх видів, порівняно з минулим роком</t>
  </si>
  <si>
    <t>Завдання 2: Придбання обладнання і предметів довгострокового користування</t>
  </si>
  <si>
    <t>1.</t>
  </si>
  <si>
    <t>кількість одиниць придбаного обладнання</t>
  </si>
  <si>
    <t>2.</t>
  </si>
  <si>
    <t>2.1.</t>
  </si>
  <si>
    <t>середні видатки на придбання одиниці обладнання</t>
  </si>
  <si>
    <t>Завдання 3: Проведення капітального ремонту</t>
  </si>
  <si>
    <t>метраж об"єктів, що планується відремонтувати</t>
  </si>
  <si>
    <t>кв.м</t>
  </si>
  <si>
    <t xml:space="preserve">середня вартість ремонту 1 кв.м </t>
  </si>
  <si>
    <t>3.</t>
  </si>
  <si>
    <t>3.1.</t>
  </si>
  <si>
    <t>питома вага відремонтованої площі у загальній площі, що потребує ремонту</t>
  </si>
  <si>
    <t>0315032</t>
  </si>
  <si>
    <t>Підпрограма 2: Фінансова підтримка дитячо-юнацьких спортивних шкіл фізкультурно-спортивних товариств</t>
  </si>
  <si>
    <t>Завдання 1:  Підвищення рівня фізичної підготовленості дітей дитячо-юнацькими спортивними школами, які підпрорядковані громадським організаціям фізкультурно-спортивних товариств</t>
  </si>
  <si>
    <t>кількість дитячо-юнацьких спортивних шкіл фізкультурно-спортивних товариств, яким надається фінансова підтримка з бюджету</t>
  </si>
  <si>
    <t>рішення Сумської міської ради 24.12.2015 року №174-МР Про програму «Фізична культура і спорта міса Суми на 2016-2018 роки» (зі змінами)</t>
  </si>
  <si>
    <t>обсяг витрат  на організацію і проведення навчально-тренувальних зборів з підготовки до змагань різного рівня  у дитячо-юнацьких спортивних школах фізкультурно-спортивних товариств, яким надається фінасова підтримка з бюджету</t>
  </si>
  <si>
    <t>обсяг витрат на забезпечення участі учнів дитячо-юнацьких спортивних шкіл фізкультурно-спортивних товариств, яким надається фінасова підтримка з бюджету у  спортивних змаганнях різного рівня</t>
  </si>
  <si>
    <t>обсяг витрат на утримання дитячо-юнацьких спортивних шкіл фізкультурно-спортивних товариств,  яким надається фінасова підтримка з бюджету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</si>
  <si>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</t>
  </si>
  <si>
    <t>кількість учнів дитячо-юнацьких спортивних шкіл фізкультурно-спортивних товариств, яким надається фінансова підтримка з бюджету, що взяли участь у  спортивних змаганнях різного рівня</t>
  </si>
  <si>
    <t>протокол участі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</si>
  <si>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у розрахунку на одного учня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</si>
  <si>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у змаганнях різного рівня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</si>
  <si>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бюджету, порівняно з минулим роком</t>
  </si>
  <si>
    <t>Завдання 2:  Підготовка спортивного резерву та підвищення рівня фізичної підготовленості дітей дитячо-юнацькими спортивними школами, які підпрорядковані громадським організаціям фізкультурно-спортивного спрямування (повного утримання)</t>
  </si>
  <si>
    <t>1</t>
  </si>
  <si>
    <t>рішення Сумської міської ради 13.01.2015 року №3926-МР"Про міський бюджет на 2015 рік"(зі змінами)</t>
  </si>
  <si>
    <t xml:space="preserve">обсяг витрат на фінансову підтримку дитячо-юнацьких спортивних шкіл  фізкультурно-спортивних товариств 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</si>
  <si>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</t>
  </si>
  <si>
    <t xml:space="preserve">рішення Сумської міської ради від 26.12.2012 року №2042-МР (зі змінами),штатний розпис, тарифікаційний список </t>
  </si>
  <si>
    <t>у тому числі – тренерів</t>
  </si>
  <si>
    <t>Завдяки більш раціональному розподілу коштів було зменшено обсяг витрат на фінансову підтримку ДЮСШ "Спартак"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</si>
  <si>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бюджету, з розрахунку на одного працівника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</si>
  <si>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</t>
  </si>
  <si>
    <t>Завдяки раціональному використанню бюджетних коштів виникла економія коштів пов'язаних з утриманням комунальних дитячо-юнацьких спортивних шкіл. У зв'язку з необхідністю підготовки учнів СДЮСШОР В.Голубничого до чемпіонатів Україниз легкої атлетики та спортивної хотьби, додатково проведено навчально-тренувальні збори, за рахунок економії коштів, що виникла під час участі у спортивних змаганнях різного рівня.</t>
  </si>
  <si>
    <t>Відхилення показників пов'язане зі  зміною кількості учасників та кількості проведених навчально-тренувальних зборів та змагань.</t>
  </si>
  <si>
    <t>Завдяки ефективній навчально-тренувальній роботі 47 учням дитячо-юнацьких спортивних шкіл присвоєно майстерність, що на 15 учнів більше ніж було заплановано.</t>
  </si>
  <si>
    <t>Відхилення показників пов'язане з виділенням додаткових коштів на придбання комп'ютеру для КДЮСШ "Суми" у зв'язку зі зростанням вартості придбання.</t>
  </si>
  <si>
    <t>У 2017 році  не було проведено капітальний ремонт входової частини СДЮСШОР В.Голубничого з легкої атлетики у зв'язку з проведенням капітального ремонту стадіону "Авангард" де розміщується приміщення закладу.</t>
  </si>
  <si>
    <t>Фактичні видатки для участі в спортивних змаганнях різного рівня складають на 13,1 тис. грн. менше ніж було заплановано. Економія коштів по участі у спортивних змаганнях дала змогу збильшити видатки на проведення навчально-тренувальних зборів та утримання на 3.1 тис. грн. і 2.1 тис. грн. відповідно.</t>
  </si>
  <si>
    <t>Средня кількість учнів зменшилась в звязку з переходом учнів до груп вищіх досягнень та вступом до вищіх навчальних закладів.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</si>
</sst>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00"/>
    <numFmt numFmtId="201" formatCode="0.0000000"/>
    <numFmt numFmtId="202" formatCode="0.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92B2C"/>
      <name val="Times New Roman"/>
      <family val="1"/>
    </font>
    <font>
      <b/>
      <u val="single"/>
      <sz val="12"/>
      <color rgb="FF292B2C"/>
      <name val="Times New Roman"/>
      <family val="1"/>
    </font>
    <font>
      <b/>
      <sz val="12"/>
      <color rgb="FF292B2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4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6" fillId="33" borderId="0" xfId="0" applyFont="1" applyFill="1" applyAlignment="1">
      <alignment horizontal="center"/>
    </xf>
    <xf numFmtId="196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196" fontId="1" fillId="0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196" fontId="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196" fontId="2" fillId="0" borderId="12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196" fontId="1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center"/>
    </xf>
    <xf numFmtId="1" fontId="1" fillId="34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8"/>
  <sheetViews>
    <sheetView tabSelected="1" view="pageBreakPreview" zoomScale="85" zoomScaleNormal="85" zoomScaleSheetLayoutView="85" zoomScalePageLayoutView="0" workbookViewId="0" topLeftCell="A115">
      <selection activeCell="BV157" sqref="BV157"/>
    </sheetView>
  </sheetViews>
  <sheetFormatPr defaultColWidth="10.33203125" defaultRowHeight="11.25"/>
  <cols>
    <col min="1" max="2" width="2.33203125" style="1" customWidth="1"/>
    <col min="3" max="5" width="2.33203125" style="1" hidden="1" customWidth="1"/>
    <col min="6" max="6" width="3.16015625" style="1" hidden="1" customWidth="1"/>
    <col min="7" max="8" width="2.33203125" style="1" hidden="1" customWidth="1"/>
    <col min="9" max="9" width="3.66015625" style="1" customWidth="1"/>
    <col min="10" max="15" width="2.33203125" style="1" customWidth="1"/>
    <col min="16" max="16" width="10.33203125" style="1" customWidth="1"/>
    <col min="17" max="17" width="2.33203125" style="1" customWidth="1"/>
    <col min="18" max="19" width="3" style="1" customWidth="1"/>
    <col min="20" max="21" width="2.33203125" style="1" customWidth="1"/>
    <col min="22" max="22" width="4.5" style="1" customWidth="1"/>
    <col min="23" max="23" width="2.83203125" style="1" customWidth="1"/>
    <col min="24" max="24" width="3.66015625" style="1" customWidth="1"/>
    <col min="25" max="25" width="2.33203125" style="1" customWidth="1"/>
    <col min="26" max="26" width="4.66015625" style="1" customWidth="1"/>
    <col min="27" max="27" width="2.33203125" style="1" customWidth="1"/>
    <col min="28" max="28" width="5" style="1" customWidth="1"/>
    <col min="29" max="29" width="2.16015625" style="1" customWidth="1"/>
    <col min="30" max="30" width="4.66015625" style="1" customWidth="1"/>
    <col min="31" max="31" width="5.16015625" style="1" customWidth="1"/>
    <col min="32" max="33" width="2.33203125" style="1" customWidth="1"/>
    <col min="34" max="34" width="9.5" style="1" customWidth="1"/>
    <col min="35" max="35" width="2.33203125" style="1" customWidth="1"/>
    <col min="36" max="36" width="3.66015625" style="1" customWidth="1"/>
    <col min="37" max="37" width="0.4921875" style="1" customWidth="1"/>
    <col min="38" max="38" width="4.83203125" style="1" customWidth="1"/>
    <col min="39" max="39" width="2.33203125" style="1" customWidth="1"/>
    <col min="40" max="40" width="4.16015625" style="1" customWidth="1"/>
    <col min="41" max="41" width="2.33203125" style="1" customWidth="1"/>
    <col min="42" max="42" width="4.66015625" style="1" customWidth="1"/>
    <col min="43" max="43" width="6.83203125" style="1" customWidth="1"/>
    <col min="44" max="45" width="2.33203125" style="1" customWidth="1"/>
    <col min="46" max="46" width="4.83203125" style="1" customWidth="1"/>
    <col min="47" max="48" width="2.33203125" style="1" customWidth="1"/>
    <col min="49" max="49" width="7" style="1" customWidth="1"/>
    <col min="50" max="50" width="2.5" style="1" customWidth="1"/>
    <col min="51" max="51" width="2.33203125" style="1" customWidth="1"/>
    <col min="52" max="52" width="9" style="1" customWidth="1"/>
    <col min="53" max="53" width="2.33203125" style="1" customWidth="1"/>
    <col min="54" max="54" width="4.83203125" style="1" customWidth="1"/>
    <col min="55" max="57" width="2.33203125" style="1" customWidth="1"/>
    <col min="58" max="58" width="4.66015625" style="1" customWidth="1"/>
    <col min="59" max="61" width="2.33203125" style="1" customWidth="1"/>
    <col min="62" max="62" width="4.83203125" style="1" customWidth="1"/>
    <col min="63" max="63" width="2.66015625" style="1" customWidth="1"/>
    <col min="64" max="64" width="3.83203125" style="1" customWidth="1"/>
    <col min="65" max="65" width="2.33203125" style="1" customWidth="1"/>
    <col min="66" max="66" width="4.83203125" style="1" customWidth="1"/>
    <col min="67" max="68" width="2.33203125" style="1" customWidth="1"/>
    <col min="69" max="69" width="16.33203125" style="1" customWidth="1"/>
    <col min="70" max="16384" width="10.33203125" style="1" customWidth="1"/>
  </cols>
  <sheetData>
    <row r="1" spans="1:255" s="17" customFormat="1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 t="s">
        <v>15</v>
      </c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 t="s">
        <v>15</v>
      </c>
      <c r="CK1" s="16"/>
      <c r="CL1" s="16" t="s">
        <v>15</v>
      </c>
      <c r="CM1" s="16"/>
      <c r="CN1" s="16" t="s">
        <v>15</v>
      </c>
      <c r="CO1" s="16"/>
      <c r="CP1" s="16" t="s">
        <v>15</v>
      </c>
      <c r="CQ1" s="16"/>
      <c r="CR1" s="16" t="s">
        <v>15</v>
      </c>
      <c r="CS1" s="16"/>
      <c r="CT1" s="16" t="s">
        <v>15</v>
      </c>
      <c r="CU1" s="16"/>
      <c r="CV1" s="16" t="s">
        <v>15</v>
      </c>
      <c r="CW1" s="16"/>
      <c r="CX1" s="16" t="s">
        <v>15</v>
      </c>
      <c r="CY1" s="16"/>
      <c r="CZ1" s="16" t="s">
        <v>15</v>
      </c>
      <c r="DA1" s="16"/>
      <c r="DB1" s="16" t="s">
        <v>15</v>
      </c>
      <c r="DC1" s="16"/>
      <c r="DD1" s="16" t="s">
        <v>15</v>
      </c>
      <c r="DE1" s="16"/>
      <c r="DF1" s="16" t="s">
        <v>15</v>
      </c>
      <c r="DG1" s="16"/>
      <c r="DH1" s="16" t="s">
        <v>15</v>
      </c>
      <c r="DI1" s="16"/>
      <c r="DJ1" s="16" t="s">
        <v>15</v>
      </c>
      <c r="DK1" s="16"/>
      <c r="DL1" s="16" t="s">
        <v>15</v>
      </c>
      <c r="DM1" s="16"/>
      <c r="DN1" s="16" t="s">
        <v>15</v>
      </c>
      <c r="DO1" s="16"/>
      <c r="DP1" s="16" t="s">
        <v>15</v>
      </c>
      <c r="DQ1" s="16"/>
      <c r="DR1" s="16" t="s">
        <v>15</v>
      </c>
      <c r="DS1" s="16"/>
      <c r="DT1" s="16" t="s">
        <v>15</v>
      </c>
      <c r="DU1" s="16"/>
      <c r="DV1" s="16" t="s">
        <v>15</v>
      </c>
      <c r="DW1" s="16"/>
      <c r="DX1" s="16" t="s">
        <v>15</v>
      </c>
      <c r="DY1" s="16"/>
      <c r="DZ1" s="16" t="s">
        <v>15</v>
      </c>
      <c r="EA1" s="16"/>
      <c r="EB1" s="16" t="s">
        <v>15</v>
      </c>
      <c r="EC1" s="16"/>
      <c r="ED1" s="16" t="s">
        <v>15</v>
      </c>
      <c r="EE1" s="16"/>
      <c r="EF1" s="16" t="s">
        <v>15</v>
      </c>
      <c r="EG1" s="16"/>
      <c r="EH1" s="16" t="s">
        <v>15</v>
      </c>
      <c r="EI1" s="16"/>
      <c r="EJ1" s="16" t="s">
        <v>15</v>
      </c>
      <c r="EK1" s="16"/>
      <c r="EL1" s="16" t="s">
        <v>15</v>
      </c>
      <c r="EM1" s="16"/>
      <c r="EN1" s="16" t="s">
        <v>15</v>
      </c>
      <c r="EO1" s="16"/>
      <c r="EP1" s="16" t="s">
        <v>15</v>
      </c>
      <c r="EQ1" s="16"/>
      <c r="ER1" s="16" t="s">
        <v>15</v>
      </c>
      <c r="ES1" s="16"/>
      <c r="ET1" s="16" t="s">
        <v>15</v>
      </c>
      <c r="EU1" s="16"/>
      <c r="EV1" s="16" t="s">
        <v>15</v>
      </c>
      <c r="EW1" s="16"/>
      <c r="EX1" s="16" t="s">
        <v>15</v>
      </c>
      <c r="EY1" s="16"/>
      <c r="EZ1" s="16" t="s">
        <v>15</v>
      </c>
      <c r="FA1" s="16"/>
      <c r="FB1" s="16" t="s">
        <v>15</v>
      </c>
      <c r="FC1" s="16"/>
      <c r="FD1" s="16" t="s">
        <v>15</v>
      </c>
      <c r="FE1" s="16"/>
      <c r="FF1" s="16" t="s">
        <v>15</v>
      </c>
      <c r="FG1" s="16"/>
      <c r="FH1" s="16" t="s">
        <v>15</v>
      </c>
      <c r="FI1" s="16"/>
      <c r="FJ1" s="16" t="s">
        <v>15</v>
      </c>
      <c r="FK1" s="16"/>
      <c r="FL1" s="16" t="s">
        <v>15</v>
      </c>
      <c r="FM1" s="16"/>
      <c r="FN1" s="16" t="s">
        <v>15</v>
      </c>
      <c r="FO1" s="16"/>
      <c r="FP1" s="16" t="s">
        <v>15</v>
      </c>
      <c r="FQ1" s="16"/>
      <c r="FR1" s="16" t="s">
        <v>15</v>
      </c>
      <c r="FS1" s="16"/>
      <c r="FT1" s="16" t="s">
        <v>15</v>
      </c>
      <c r="FU1" s="16"/>
      <c r="FV1" s="16" t="s">
        <v>15</v>
      </c>
      <c r="FW1" s="16"/>
      <c r="FX1" s="16" t="s">
        <v>15</v>
      </c>
      <c r="FY1" s="16"/>
      <c r="FZ1" s="16" t="s">
        <v>15</v>
      </c>
      <c r="GA1" s="16"/>
      <c r="GB1" s="16" t="s">
        <v>15</v>
      </c>
      <c r="GC1" s="16"/>
      <c r="GD1" s="16" t="s">
        <v>15</v>
      </c>
      <c r="GE1" s="16"/>
      <c r="GF1" s="16" t="s">
        <v>15</v>
      </c>
      <c r="GG1" s="16"/>
      <c r="GH1" s="16" t="s">
        <v>15</v>
      </c>
      <c r="GI1" s="16"/>
      <c r="GJ1" s="16" t="s">
        <v>15</v>
      </c>
      <c r="GK1" s="16"/>
      <c r="GL1" s="16" t="s">
        <v>15</v>
      </c>
      <c r="GM1" s="16"/>
      <c r="GN1" s="16" t="s">
        <v>15</v>
      </c>
      <c r="GO1" s="16"/>
      <c r="GP1" s="16" t="s">
        <v>15</v>
      </c>
      <c r="GQ1" s="16"/>
      <c r="GR1" s="16" t="s">
        <v>15</v>
      </c>
      <c r="GS1" s="16"/>
      <c r="GT1" s="16" t="s">
        <v>15</v>
      </c>
      <c r="GU1" s="16"/>
      <c r="GV1" s="16" t="s">
        <v>15</v>
      </c>
      <c r="GW1" s="16"/>
      <c r="GX1" s="16" t="s">
        <v>15</v>
      </c>
      <c r="GY1" s="16"/>
      <c r="GZ1" s="16" t="s">
        <v>15</v>
      </c>
      <c r="HA1" s="16"/>
      <c r="HB1" s="16" t="s">
        <v>15</v>
      </c>
      <c r="HC1" s="16"/>
      <c r="HD1" s="16" t="s">
        <v>15</v>
      </c>
      <c r="HE1" s="16"/>
      <c r="HF1" s="16" t="s">
        <v>15</v>
      </c>
      <c r="HG1" s="16"/>
      <c r="HH1" s="16" t="s">
        <v>15</v>
      </c>
      <c r="HI1" s="16"/>
      <c r="HJ1" s="16" t="s">
        <v>15</v>
      </c>
      <c r="HK1" s="16"/>
      <c r="HL1" s="16" t="s">
        <v>15</v>
      </c>
      <c r="HM1" s="16"/>
      <c r="HN1" s="16" t="s">
        <v>15</v>
      </c>
      <c r="HO1" s="16"/>
      <c r="HP1" s="16" t="s">
        <v>15</v>
      </c>
      <c r="HQ1" s="16"/>
      <c r="HR1" s="16" t="s">
        <v>15</v>
      </c>
      <c r="HS1" s="16"/>
      <c r="HT1" s="16" t="s">
        <v>15</v>
      </c>
      <c r="HU1" s="16"/>
      <c r="HV1" s="16" t="s">
        <v>15</v>
      </c>
      <c r="HW1" s="16"/>
      <c r="HX1" s="16" t="s">
        <v>15</v>
      </c>
      <c r="HY1" s="16"/>
      <c r="HZ1" s="16" t="s">
        <v>15</v>
      </c>
      <c r="IA1" s="16"/>
      <c r="IB1" s="16" t="s">
        <v>15</v>
      </c>
      <c r="IC1" s="16"/>
      <c r="ID1" s="16" t="s">
        <v>15</v>
      </c>
      <c r="IE1" s="16"/>
      <c r="IF1" s="16" t="s">
        <v>15</v>
      </c>
      <c r="IG1" s="16"/>
      <c r="IH1" s="16" t="s">
        <v>15</v>
      </c>
      <c r="II1" s="16"/>
      <c r="IJ1" s="16" t="s">
        <v>15</v>
      </c>
      <c r="IK1" s="16"/>
      <c r="IL1" s="16" t="s">
        <v>15</v>
      </c>
      <c r="IM1" s="16"/>
      <c r="IN1" s="16" t="s">
        <v>15</v>
      </c>
      <c r="IO1" s="16"/>
      <c r="IP1" s="16" t="s">
        <v>15</v>
      </c>
      <c r="IQ1" s="16"/>
      <c r="IR1" s="16" t="s">
        <v>15</v>
      </c>
      <c r="IS1" s="16"/>
      <c r="IT1" s="16" t="s">
        <v>15</v>
      </c>
      <c r="IU1" s="16"/>
    </row>
    <row r="2" spans="1:255" s="17" customFormat="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 t="s">
        <v>39</v>
      </c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 t="s">
        <v>39</v>
      </c>
      <c r="CK2" s="16"/>
      <c r="CL2" s="16" t="s">
        <v>39</v>
      </c>
      <c r="CM2" s="16"/>
      <c r="CN2" s="16" t="s">
        <v>39</v>
      </c>
      <c r="CO2" s="16"/>
      <c r="CP2" s="16" t="s">
        <v>39</v>
      </c>
      <c r="CQ2" s="16"/>
      <c r="CR2" s="16" t="s">
        <v>39</v>
      </c>
      <c r="CS2" s="16"/>
      <c r="CT2" s="16" t="s">
        <v>39</v>
      </c>
      <c r="CU2" s="16"/>
      <c r="CV2" s="16" t="s">
        <v>39</v>
      </c>
      <c r="CW2" s="16"/>
      <c r="CX2" s="16" t="s">
        <v>39</v>
      </c>
      <c r="CY2" s="16"/>
      <c r="CZ2" s="16" t="s">
        <v>39</v>
      </c>
      <c r="DA2" s="16"/>
      <c r="DB2" s="16" t="s">
        <v>39</v>
      </c>
      <c r="DC2" s="16"/>
      <c r="DD2" s="16" t="s">
        <v>39</v>
      </c>
      <c r="DE2" s="16"/>
      <c r="DF2" s="16" t="s">
        <v>39</v>
      </c>
      <c r="DG2" s="16"/>
      <c r="DH2" s="16" t="s">
        <v>39</v>
      </c>
      <c r="DI2" s="16"/>
      <c r="DJ2" s="16" t="s">
        <v>39</v>
      </c>
      <c r="DK2" s="16"/>
      <c r="DL2" s="16" t="s">
        <v>39</v>
      </c>
      <c r="DM2" s="16"/>
      <c r="DN2" s="16" t="s">
        <v>39</v>
      </c>
      <c r="DO2" s="16"/>
      <c r="DP2" s="16" t="s">
        <v>39</v>
      </c>
      <c r="DQ2" s="16"/>
      <c r="DR2" s="16" t="s">
        <v>39</v>
      </c>
      <c r="DS2" s="16"/>
      <c r="DT2" s="16" t="s">
        <v>39</v>
      </c>
      <c r="DU2" s="16"/>
      <c r="DV2" s="16" t="s">
        <v>39</v>
      </c>
      <c r="DW2" s="16"/>
      <c r="DX2" s="16" t="s">
        <v>39</v>
      </c>
      <c r="DY2" s="16"/>
      <c r="DZ2" s="16" t="s">
        <v>39</v>
      </c>
      <c r="EA2" s="16"/>
      <c r="EB2" s="16" t="s">
        <v>39</v>
      </c>
      <c r="EC2" s="16"/>
      <c r="ED2" s="16" t="s">
        <v>39</v>
      </c>
      <c r="EE2" s="16"/>
      <c r="EF2" s="16" t="s">
        <v>39</v>
      </c>
      <c r="EG2" s="16"/>
      <c r="EH2" s="16" t="s">
        <v>39</v>
      </c>
      <c r="EI2" s="16"/>
      <c r="EJ2" s="16" t="s">
        <v>39</v>
      </c>
      <c r="EK2" s="16"/>
      <c r="EL2" s="16" t="s">
        <v>39</v>
      </c>
      <c r="EM2" s="16"/>
      <c r="EN2" s="16" t="s">
        <v>39</v>
      </c>
      <c r="EO2" s="16"/>
      <c r="EP2" s="16" t="s">
        <v>39</v>
      </c>
      <c r="EQ2" s="16"/>
      <c r="ER2" s="16" t="s">
        <v>39</v>
      </c>
      <c r="ES2" s="16"/>
      <c r="ET2" s="16" t="s">
        <v>39</v>
      </c>
      <c r="EU2" s="16"/>
      <c r="EV2" s="16" t="s">
        <v>39</v>
      </c>
      <c r="EW2" s="16"/>
      <c r="EX2" s="16" t="s">
        <v>39</v>
      </c>
      <c r="EY2" s="16"/>
      <c r="EZ2" s="16" t="s">
        <v>39</v>
      </c>
      <c r="FA2" s="16"/>
      <c r="FB2" s="16" t="s">
        <v>39</v>
      </c>
      <c r="FC2" s="16"/>
      <c r="FD2" s="16" t="s">
        <v>39</v>
      </c>
      <c r="FE2" s="16"/>
      <c r="FF2" s="16" t="s">
        <v>39</v>
      </c>
      <c r="FG2" s="16"/>
      <c r="FH2" s="16" t="s">
        <v>39</v>
      </c>
      <c r="FI2" s="16"/>
      <c r="FJ2" s="16" t="s">
        <v>39</v>
      </c>
      <c r="FK2" s="16"/>
      <c r="FL2" s="16" t="s">
        <v>39</v>
      </c>
      <c r="FM2" s="16"/>
      <c r="FN2" s="16" t="s">
        <v>39</v>
      </c>
      <c r="FO2" s="16"/>
      <c r="FP2" s="16" t="s">
        <v>39</v>
      </c>
      <c r="FQ2" s="16"/>
      <c r="FR2" s="16" t="s">
        <v>39</v>
      </c>
      <c r="FS2" s="16"/>
      <c r="FT2" s="16" t="s">
        <v>39</v>
      </c>
      <c r="FU2" s="16"/>
      <c r="FV2" s="16" t="s">
        <v>39</v>
      </c>
      <c r="FW2" s="16"/>
      <c r="FX2" s="16" t="s">
        <v>39</v>
      </c>
      <c r="FY2" s="16"/>
      <c r="FZ2" s="16" t="s">
        <v>39</v>
      </c>
      <c r="GA2" s="16"/>
      <c r="GB2" s="16" t="s">
        <v>39</v>
      </c>
      <c r="GC2" s="16"/>
      <c r="GD2" s="16" t="s">
        <v>39</v>
      </c>
      <c r="GE2" s="16"/>
      <c r="GF2" s="16" t="s">
        <v>39</v>
      </c>
      <c r="GG2" s="16"/>
      <c r="GH2" s="16" t="s">
        <v>39</v>
      </c>
      <c r="GI2" s="16"/>
      <c r="GJ2" s="16" t="s">
        <v>39</v>
      </c>
      <c r="GK2" s="16"/>
      <c r="GL2" s="16" t="s">
        <v>39</v>
      </c>
      <c r="GM2" s="16"/>
      <c r="GN2" s="16" t="s">
        <v>39</v>
      </c>
      <c r="GO2" s="16"/>
      <c r="GP2" s="16" t="s">
        <v>39</v>
      </c>
      <c r="GQ2" s="16"/>
      <c r="GR2" s="16" t="s">
        <v>39</v>
      </c>
      <c r="GS2" s="16"/>
      <c r="GT2" s="16" t="s">
        <v>39</v>
      </c>
      <c r="GU2" s="16"/>
      <c r="GV2" s="16" t="s">
        <v>39</v>
      </c>
      <c r="GW2" s="16"/>
      <c r="GX2" s="16" t="s">
        <v>39</v>
      </c>
      <c r="GY2" s="16"/>
      <c r="GZ2" s="16" t="s">
        <v>39</v>
      </c>
      <c r="HA2" s="16"/>
      <c r="HB2" s="16" t="s">
        <v>39</v>
      </c>
      <c r="HC2" s="16"/>
      <c r="HD2" s="16" t="s">
        <v>39</v>
      </c>
      <c r="HE2" s="16"/>
      <c r="HF2" s="16" t="s">
        <v>39</v>
      </c>
      <c r="HG2" s="16"/>
      <c r="HH2" s="16" t="s">
        <v>39</v>
      </c>
      <c r="HI2" s="16"/>
      <c r="HJ2" s="16" t="s">
        <v>39</v>
      </c>
      <c r="HK2" s="16"/>
      <c r="HL2" s="16" t="s">
        <v>39</v>
      </c>
      <c r="HM2" s="16"/>
      <c r="HN2" s="16" t="s">
        <v>39</v>
      </c>
      <c r="HO2" s="16"/>
      <c r="HP2" s="16" t="s">
        <v>39</v>
      </c>
      <c r="HQ2" s="16"/>
      <c r="HR2" s="16" t="s">
        <v>39</v>
      </c>
      <c r="HS2" s="16"/>
      <c r="HT2" s="16" t="s">
        <v>39</v>
      </c>
      <c r="HU2" s="16"/>
      <c r="HV2" s="16" t="s">
        <v>39</v>
      </c>
      <c r="HW2" s="16"/>
      <c r="HX2" s="16" t="s">
        <v>39</v>
      </c>
      <c r="HY2" s="16"/>
      <c r="HZ2" s="16" t="s">
        <v>39</v>
      </c>
      <c r="IA2" s="16"/>
      <c r="IB2" s="16" t="s">
        <v>39</v>
      </c>
      <c r="IC2" s="16"/>
      <c r="ID2" s="16" t="s">
        <v>39</v>
      </c>
      <c r="IE2" s="16"/>
      <c r="IF2" s="16" t="s">
        <v>39</v>
      </c>
      <c r="IG2" s="16"/>
      <c r="IH2" s="16" t="s">
        <v>39</v>
      </c>
      <c r="II2" s="16"/>
      <c r="IJ2" s="16" t="s">
        <v>39</v>
      </c>
      <c r="IK2" s="16"/>
      <c r="IL2" s="16" t="s">
        <v>39</v>
      </c>
      <c r="IM2" s="16"/>
      <c r="IN2" s="16" t="s">
        <v>39</v>
      </c>
      <c r="IO2" s="16"/>
      <c r="IP2" s="16" t="s">
        <v>39</v>
      </c>
      <c r="IQ2" s="16"/>
      <c r="IR2" s="16" t="s">
        <v>39</v>
      </c>
      <c r="IS2" s="16"/>
      <c r="IT2" s="16" t="s">
        <v>39</v>
      </c>
      <c r="IU2" s="16"/>
    </row>
    <row r="3" spans="1:255" s="17" customFormat="1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 t="s">
        <v>40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 t="s">
        <v>40</v>
      </c>
      <c r="CK3" s="16"/>
      <c r="CL3" s="16" t="s">
        <v>40</v>
      </c>
      <c r="CM3" s="16"/>
      <c r="CN3" s="16" t="s">
        <v>40</v>
      </c>
      <c r="CO3" s="16"/>
      <c r="CP3" s="16" t="s">
        <v>40</v>
      </c>
      <c r="CQ3" s="16"/>
      <c r="CR3" s="16" t="s">
        <v>40</v>
      </c>
      <c r="CS3" s="16"/>
      <c r="CT3" s="16" t="s">
        <v>40</v>
      </c>
      <c r="CU3" s="16"/>
      <c r="CV3" s="16" t="s">
        <v>40</v>
      </c>
      <c r="CW3" s="16"/>
      <c r="CX3" s="16" t="s">
        <v>40</v>
      </c>
      <c r="CY3" s="16"/>
      <c r="CZ3" s="16" t="s">
        <v>40</v>
      </c>
      <c r="DA3" s="16"/>
      <c r="DB3" s="16" t="s">
        <v>40</v>
      </c>
      <c r="DC3" s="16"/>
      <c r="DD3" s="16" t="s">
        <v>40</v>
      </c>
      <c r="DE3" s="16"/>
      <c r="DF3" s="16" t="s">
        <v>40</v>
      </c>
      <c r="DG3" s="16"/>
      <c r="DH3" s="16" t="s">
        <v>40</v>
      </c>
      <c r="DI3" s="16"/>
      <c r="DJ3" s="16" t="s">
        <v>40</v>
      </c>
      <c r="DK3" s="16"/>
      <c r="DL3" s="16" t="s">
        <v>40</v>
      </c>
      <c r="DM3" s="16"/>
      <c r="DN3" s="16" t="s">
        <v>40</v>
      </c>
      <c r="DO3" s="16"/>
      <c r="DP3" s="16" t="s">
        <v>40</v>
      </c>
      <c r="DQ3" s="16"/>
      <c r="DR3" s="16" t="s">
        <v>40</v>
      </c>
      <c r="DS3" s="16"/>
      <c r="DT3" s="16" t="s">
        <v>40</v>
      </c>
      <c r="DU3" s="16"/>
      <c r="DV3" s="16" t="s">
        <v>40</v>
      </c>
      <c r="DW3" s="16"/>
      <c r="DX3" s="16" t="s">
        <v>40</v>
      </c>
      <c r="DY3" s="16"/>
      <c r="DZ3" s="16" t="s">
        <v>40</v>
      </c>
      <c r="EA3" s="16"/>
      <c r="EB3" s="16" t="s">
        <v>40</v>
      </c>
      <c r="EC3" s="16"/>
      <c r="ED3" s="16" t="s">
        <v>40</v>
      </c>
      <c r="EE3" s="16"/>
      <c r="EF3" s="16" t="s">
        <v>40</v>
      </c>
      <c r="EG3" s="16"/>
      <c r="EH3" s="16" t="s">
        <v>40</v>
      </c>
      <c r="EI3" s="16"/>
      <c r="EJ3" s="16" t="s">
        <v>40</v>
      </c>
      <c r="EK3" s="16"/>
      <c r="EL3" s="16" t="s">
        <v>40</v>
      </c>
      <c r="EM3" s="16"/>
      <c r="EN3" s="16" t="s">
        <v>40</v>
      </c>
      <c r="EO3" s="16"/>
      <c r="EP3" s="16" t="s">
        <v>40</v>
      </c>
      <c r="EQ3" s="16"/>
      <c r="ER3" s="16" t="s">
        <v>40</v>
      </c>
      <c r="ES3" s="16"/>
      <c r="ET3" s="16" t="s">
        <v>40</v>
      </c>
      <c r="EU3" s="16"/>
      <c r="EV3" s="16" t="s">
        <v>40</v>
      </c>
      <c r="EW3" s="16"/>
      <c r="EX3" s="16" t="s">
        <v>40</v>
      </c>
      <c r="EY3" s="16"/>
      <c r="EZ3" s="16" t="s">
        <v>40</v>
      </c>
      <c r="FA3" s="16"/>
      <c r="FB3" s="16" t="s">
        <v>40</v>
      </c>
      <c r="FC3" s="16"/>
      <c r="FD3" s="16" t="s">
        <v>40</v>
      </c>
      <c r="FE3" s="16"/>
      <c r="FF3" s="16" t="s">
        <v>40</v>
      </c>
      <c r="FG3" s="16"/>
      <c r="FH3" s="16" t="s">
        <v>40</v>
      </c>
      <c r="FI3" s="16"/>
      <c r="FJ3" s="16" t="s">
        <v>40</v>
      </c>
      <c r="FK3" s="16"/>
      <c r="FL3" s="16" t="s">
        <v>40</v>
      </c>
      <c r="FM3" s="16"/>
      <c r="FN3" s="16" t="s">
        <v>40</v>
      </c>
      <c r="FO3" s="16"/>
      <c r="FP3" s="16" t="s">
        <v>40</v>
      </c>
      <c r="FQ3" s="16"/>
      <c r="FR3" s="16" t="s">
        <v>40</v>
      </c>
      <c r="FS3" s="16"/>
      <c r="FT3" s="16" t="s">
        <v>40</v>
      </c>
      <c r="FU3" s="16"/>
      <c r="FV3" s="16" t="s">
        <v>40</v>
      </c>
      <c r="FW3" s="16"/>
      <c r="FX3" s="16" t="s">
        <v>40</v>
      </c>
      <c r="FY3" s="16"/>
      <c r="FZ3" s="16" t="s">
        <v>40</v>
      </c>
      <c r="GA3" s="16"/>
      <c r="GB3" s="16" t="s">
        <v>40</v>
      </c>
      <c r="GC3" s="16"/>
      <c r="GD3" s="16" t="s">
        <v>40</v>
      </c>
      <c r="GE3" s="16"/>
      <c r="GF3" s="16" t="s">
        <v>40</v>
      </c>
      <c r="GG3" s="16"/>
      <c r="GH3" s="16" t="s">
        <v>40</v>
      </c>
      <c r="GI3" s="16"/>
      <c r="GJ3" s="16" t="s">
        <v>40</v>
      </c>
      <c r="GK3" s="16"/>
      <c r="GL3" s="16" t="s">
        <v>40</v>
      </c>
      <c r="GM3" s="16"/>
      <c r="GN3" s="16" t="s">
        <v>40</v>
      </c>
      <c r="GO3" s="16"/>
      <c r="GP3" s="16" t="s">
        <v>40</v>
      </c>
      <c r="GQ3" s="16"/>
      <c r="GR3" s="16" t="s">
        <v>40</v>
      </c>
      <c r="GS3" s="16"/>
      <c r="GT3" s="16" t="s">
        <v>40</v>
      </c>
      <c r="GU3" s="16"/>
      <c r="GV3" s="16" t="s">
        <v>40</v>
      </c>
      <c r="GW3" s="16"/>
      <c r="GX3" s="16" t="s">
        <v>40</v>
      </c>
      <c r="GY3" s="16"/>
      <c r="GZ3" s="16" t="s">
        <v>40</v>
      </c>
      <c r="HA3" s="16"/>
      <c r="HB3" s="16" t="s">
        <v>40</v>
      </c>
      <c r="HC3" s="16"/>
      <c r="HD3" s="16" t="s">
        <v>40</v>
      </c>
      <c r="HE3" s="16"/>
      <c r="HF3" s="16" t="s">
        <v>40</v>
      </c>
      <c r="HG3" s="16"/>
      <c r="HH3" s="16" t="s">
        <v>40</v>
      </c>
      <c r="HI3" s="16"/>
      <c r="HJ3" s="16" t="s">
        <v>40</v>
      </c>
      <c r="HK3" s="16"/>
      <c r="HL3" s="16" t="s">
        <v>40</v>
      </c>
      <c r="HM3" s="16"/>
      <c r="HN3" s="16" t="s">
        <v>40</v>
      </c>
      <c r="HO3" s="16"/>
      <c r="HP3" s="16" t="s">
        <v>40</v>
      </c>
      <c r="HQ3" s="16"/>
      <c r="HR3" s="16" t="s">
        <v>40</v>
      </c>
      <c r="HS3" s="16"/>
      <c r="HT3" s="16" t="s">
        <v>40</v>
      </c>
      <c r="HU3" s="16"/>
      <c r="HV3" s="16" t="s">
        <v>40</v>
      </c>
      <c r="HW3" s="16"/>
      <c r="HX3" s="16" t="s">
        <v>40</v>
      </c>
      <c r="HY3" s="16"/>
      <c r="HZ3" s="16" t="s">
        <v>40</v>
      </c>
      <c r="IA3" s="16"/>
      <c r="IB3" s="16" t="s">
        <v>40</v>
      </c>
      <c r="IC3" s="16"/>
      <c r="ID3" s="16" t="s">
        <v>40</v>
      </c>
      <c r="IE3" s="16"/>
      <c r="IF3" s="16" t="s">
        <v>40</v>
      </c>
      <c r="IG3" s="16"/>
      <c r="IH3" s="16" t="s">
        <v>40</v>
      </c>
      <c r="II3" s="16"/>
      <c r="IJ3" s="16" t="s">
        <v>40</v>
      </c>
      <c r="IK3" s="16"/>
      <c r="IL3" s="16" t="s">
        <v>40</v>
      </c>
      <c r="IM3" s="16"/>
      <c r="IN3" s="16" t="s">
        <v>40</v>
      </c>
      <c r="IO3" s="16"/>
      <c r="IP3" s="16" t="s">
        <v>40</v>
      </c>
      <c r="IQ3" s="16"/>
      <c r="IR3" s="16" t="s">
        <v>40</v>
      </c>
      <c r="IS3" s="16"/>
      <c r="IT3" s="16" t="s">
        <v>40</v>
      </c>
      <c r="IU3" s="16"/>
    </row>
    <row r="4" spans="1:255" s="17" customFormat="1" ht="15.75">
      <c r="A4" s="16"/>
      <c r="B4" s="16"/>
      <c r="C4" s="16"/>
      <c r="D4" s="16"/>
      <c r="E4" s="47" t="s">
        <v>42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16"/>
      <c r="BE4" s="16"/>
      <c r="BF4" s="16"/>
      <c r="BG4" s="16"/>
      <c r="BH4" s="16"/>
      <c r="BI4" s="16"/>
      <c r="BJ4" s="16" t="s">
        <v>41</v>
      </c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 t="s">
        <v>41</v>
      </c>
      <c r="CK4" s="16"/>
      <c r="CL4" s="16" t="s">
        <v>41</v>
      </c>
      <c r="CM4" s="16"/>
      <c r="CN4" s="16" t="s">
        <v>41</v>
      </c>
      <c r="CO4" s="16"/>
      <c r="CP4" s="16" t="s">
        <v>41</v>
      </c>
      <c r="CQ4" s="16"/>
      <c r="CR4" s="16" t="s">
        <v>41</v>
      </c>
      <c r="CS4" s="16"/>
      <c r="CT4" s="16" t="s">
        <v>41</v>
      </c>
      <c r="CU4" s="16"/>
      <c r="CV4" s="16" t="s">
        <v>41</v>
      </c>
      <c r="CW4" s="16"/>
      <c r="CX4" s="16" t="s">
        <v>41</v>
      </c>
      <c r="CY4" s="16"/>
      <c r="CZ4" s="16" t="s">
        <v>41</v>
      </c>
      <c r="DA4" s="16"/>
      <c r="DB4" s="16" t="s">
        <v>41</v>
      </c>
      <c r="DC4" s="16"/>
      <c r="DD4" s="16" t="s">
        <v>41</v>
      </c>
      <c r="DE4" s="16"/>
      <c r="DF4" s="16" t="s">
        <v>41</v>
      </c>
      <c r="DG4" s="16"/>
      <c r="DH4" s="16" t="s">
        <v>41</v>
      </c>
      <c r="DI4" s="16"/>
      <c r="DJ4" s="16" t="s">
        <v>41</v>
      </c>
      <c r="DK4" s="16"/>
      <c r="DL4" s="16" t="s">
        <v>41</v>
      </c>
      <c r="DM4" s="16"/>
      <c r="DN4" s="16" t="s">
        <v>41</v>
      </c>
      <c r="DO4" s="16"/>
      <c r="DP4" s="16" t="s">
        <v>41</v>
      </c>
      <c r="DQ4" s="16"/>
      <c r="DR4" s="16" t="s">
        <v>41</v>
      </c>
      <c r="DS4" s="16"/>
      <c r="DT4" s="16" t="s">
        <v>41</v>
      </c>
      <c r="DU4" s="16"/>
      <c r="DV4" s="16" t="s">
        <v>41</v>
      </c>
      <c r="DW4" s="16"/>
      <c r="DX4" s="16" t="s">
        <v>41</v>
      </c>
      <c r="DY4" s="16"/>
      <c r="DZ4" s="16" t="s">
        <v>41</v>
      </c>
      <c r="EA4" s="16"/>
      <c r="EB4" s="16" t="s">
        <v>41</v>
      </c>
      <c r="EC4" s="16"/>
      <c r="ED4" s="16" t="s">
        <v>41</v>
      </c>
      <c r="EE4" s="16"/>
      <c r="EF4" s="16" t="s">
        <v>41</v>
      </c>
      <c r="EG4" s="16"/>
      <c r="EH4" s="16" t="s">
        <v>41</v>
      </c>
      <c r="EI4" s="16"/>
      <c r="EJ4" s="16" t="s">
        <v>41</v>
      </c>
      <c r="EK4" s="16"/>
      <c r="EL4" s="16" t="s">
        <v>41</v>
      </c>
      <c r="EM4" s="16"/>
      <c r="EN4" s="16" t="s">
        <v>41</v>
      </c>
      <c r="EO4" s="16"/>
      <c r="EP4" s="16" t="s">
        <v>41</v>
      </c>
      <c r="EQ4" s="16"/>
      <c r="ER4" s="16" t="s">
        <v>41</v>
      </c>
      <c r="ES4" s="16"/>
      <c r="ET4" s="16" t="s">
        <v>41</v>
      </c>
      <c r="EU4" s="16"/>
      <c r="EV4" s="16" t="s">
        <v>41</v>
      </c>
      <c r="EW4" s="16"/>
      <c r="EX4" s="16" t="s">
        <v>41</v>
      </c>
      <c r="EY4" s="16"/>
      <c r="EZ4" s="16" t="s">
        <v>41</v>
      </c>
      <c r="FA4" s="16"/>
      <c r="FB4" s="16" t="s">
        <v>41</v>
      </c>
      <c r="FC4" s="16"/>
      <c r="FD4" s="16" t="s">
        <v>41</v>
      </c>
      <c r="FE4" s="16"/>
      <c r="FF4" s="16" t="s">
        <v>41</v>
      </c>
      <c r="FG4" s="16"/>
      <c r="FH4" s="16" t="s">
        <v>41</v>
      </c>
      <c r="FI4" s="16"/>
      <c r="FJ4" s="16" t="s">
        <v>41</v>
      </c>
      <c r="FK4" s="16"/>
      <c r="FL4" s="16" t="s">
        <v>41</v>
      </c>
      <c r="FM4" s="16"/>
      <c r="FN4" s="16" t="s">
        <v>41</v>
      </c>
      <c r="FO4" s="16"/>
      <c r="FP4" s="16" t="s">
        <v>41</v>
      </c>
      <c r="FQ4" s="16"/>
      <c r="FR4" s="16" t="s">
        <v>41</v>
      </c>
      <c r="FS4" s="16"/>
      <c r="FT4" s="16" t="s">
        <v>41</v>
      </c>
      <c r="FU4" s="16"/>
      <c r="FV4" s="16" t="s">
        <v>41</v>
      </c>
      <c r="FW4" s="16"/>
      <c r="FX4" s="16" t="s">
        <v>41</v>
      </c>
      <c r="FY4" s="16"/>
      <c r="FZ4" s="16" t="s">
        <v>41</v>
      </c>
      <c r="GA4" s="16"/>
      <c r="GB4" s="16" t="s">
        <v>41</v>
      </c>
      <c r="GC4" s="16"/>
      <c r="GD4" s="16" t="s">
        <v>41</v>
      </c>
      <c r="GE4" s="16"/>
      <c r="GF4" s="16" t="s">
        <v>41</v>
      </c>
      <c r="GG4" s="16"/>
      <c r="GH4" s="16" t="s">
        <v>41</v>
      </c>
      <c r="GI4" s="16"/>
      <c r="GJ4" s="16" t="s">
        <v>41</v>
      </c>
      <c r="GK4" s="16"/>
      <c r="GL4" s="16" t="s">
        <v>41</v>
      </c>
      <c r="GM4" s="16"/>
      <c r="GN4" s="16" t="s">
        <v>41</v>
      </c>
      <c r="GO4" s="16"/>
      <c r="GP4" s="16" t="s">
        <v>41</v>
      </c>
      <c r="GQ4" s="16"/>
      <c r="GR4" s="16" t="s">
        <v>41</v>
      </c>
      <c r="GS4" s="16"/>
      <c r="GT4" s="16" t="s">
        <v>41</v>
      </c>
      <c r="GU4" s="16"/>
      <c r="GV4" s="16" t="s">
        <v>41</v>
      </c>
      <c r="GW4" s="16"/>
      <c r="GX4" s="16" t="s">
        <v>41</v>
      </c>
      <c r="GY4" s="16"/>
      <c r="GZ4" s="16" t="s">
        <v>41</v>
      </c>
      <c r="HA4" s="16"/>
      <c r="HB4" s="16" t="s">
        <v>41</v>
      </c>
      <c r="HC4" s="16"/>
      <c r="HD4" s="16" t="s">
        <v>41</v>
      </c>
      <c r="HE4" s="16"/>
      <c r="HF4" s="16" t="s">
        <v>41</v>
      </c>
      <c r="HG4" s="16"/>
      <c r="HH4" s="16" t="s">
        <v>41</v>
      </c>
      <c r="HI4" s="16"/>
      <c r="HJ4" s="16" t="s">
        <v>41</v>
      </c>
      <c r="HK4" s="16"/>
      <c r="HL4" s="16" t="s">
        <v>41</v>
      </c>
      <c r="HM4" s="16"/>
      <c r="HN4" s="16" t="s">
        <v>41</v>
      </c>
      <c r="HO4" s="16"/>
      <c r="HP4" s="16" t="s">
        <v>41</v>
      </c>
      <c r="HQ4" s="16"/>
      <c r="HR4" s="16" t="s">
        <v>41</v>
      </c>
      <c r="HS4" s="16"/>
      <c r="HT4" s="16" t="s">
        <v>41</v>
      </c>
      <c r="HU4" s="16"/>
      <c r="HV4" s="16" t="s">
        <v>41</v>
      </c>
      <c r="HW4" s="16"/>
      <c r="HX4" s="16" t="s">
        <v>41</v>
      </c>
      <c r="HY4" s="16"/>
      <c r="HZ4" s="16" t="s">
        <v>41</v>
      </c>
      <c r="IA4" s="16"/>
      <c r="IB4" s="16" t="s">
        <v>41</v>
      </c>
      <c r="IC4" s="16"/>
      <c r="ID4" s="16" t="s">
        <v>41</v>
      </c>
      <c r="IE4" s="16"/>
      <c r="IF4" s="16" t="s">
        <v>41</v>
      </c>
      <c r="IG4" s="16"/>
      <c r="IH4" s="16" t="s">
        <v>41</v>
      </c>
      <c r="II4" s="16"/>
      <c r="IJ4" s="16" t="s">
        <v>41</v>
      </c>
      <c r="IK4" s="16"/>
      <c r="IL4" s="16" t="s">
        <v>41</v>
      </c>
      <c r="IM4" s="16"/>
      <c r="IN4" s="16" t="s">
        <v>41</v>
      </c>
      <c r="IO4" s="16"/>
      <c r="IP4" s="16" t="s">
        <v>41</v>
      </c>
      <c r="IQ4" s="16"/>
      <c r="IR4" s="16" t="s">
        <v>41</v>
      </c>
      <c r="IS4" s="16"/>
      <c r="IT4" s="16" t="s">
        <v>41</v>
      </c>
      <c r="IU4" s="16"/>
    </row>
    <row r="5" spans="1:255" s="17" customFormat="1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17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47" t="s">
        <v>43</v>
      </c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s="17" customFormat="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57" t="s">
        <v>44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17" customFormat="1" ht="26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8"/>
      <c r="Y8" s="18"/>
      <c r="Z8" s="18"/>
      <c r="AA8" s="18"/>
      <c r="AB8" s="18"/>
      <c r="AC8" s="18"/>
      <c r="AD8" s="18"/>
      <c r="AE8" s="63" t="s">
        <v>47</v>
      </c>
      <c r="AF8" s="63"/>
      <c r="AG8" s="63"/>
      <c r="AH8" s="63"/>
      <c r="AI8" s="63"/>
      <c r="AJ8" s="63"/>
      <c r="AK8" s="18"/>
      <c r="AL8" s="18"/>
      <c r="AM8" s="18"/>
      <c r="AN8" s="18"/>
      <c r="AO8" s="18"/>
      <c r="AP8" s="18"/>
      <c r="AQ8" s="18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7" customFormat="1" ht="42" customHeight="1">
      <c r="A9" s="16"/>
      <c r="B9" s="19"/>
      <c r="C9" s="19"/>
      <c r="D9" s="19"/>
      <c r="E9" s="19"/>
      <c r="F9" s="19"/>
      <c r="G9" s="19"/>
      <c r="H9" s="19"/>
      <c r="I9" s="60" t="s">
        <v>59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19"/>
      <c r="W9" s="19"/>
      <c r="X9" s="20"/>
      <c r="Y9" s="20"/>
      <c r="Z9" s="20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61" t="s">
        <v>58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26.25" customHeight="1">
      <c r="A10" s="16"/>
      <c r="B10" s="16"/>
      <c r="C10" s="16"/>
      <c r="D10" s="58" t="s">
        <v>45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62" t="s">
        <v>46</v>
      </c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26.25" customHeight="1">
      <c r="A11" s="9"/>
      <c r="B11" s="9"/>
      <c r="C11" s="9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3"/>
      <c r="AS11" s="13"/>
      <c r="AT11" s="13"/>
      <c r="AU11" s="13"/>
      <c r="AV11" s="13"/>
      <c r="AW11" s="13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69" ht="30.75" customHeight="1" hidden="1">
      <c r="A12" s="41" t="s">
        <v>35</v>
      </c>
      <c r="B12" s="41"/>
      <c r="C12" s="41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 t="s">
        <v>17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 t="s">
        <v>18</v>
      </c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41"/>
      <c r="AY12" s="41" t="s">
        <v>19</v>
      </c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54"/>
    </row>
    <row r="13" spans="1:69" ht="30.75" customHeight="1" hidden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 t="s">
        <v>2</v>
      </c>
      <c r="V13" s="41"/>
      <c r="W13" s="41"/>
      <c r="X13" s="41"/>
      <c r="Y13" s="41"/>
      <c r="Z13" s="41" t="s">
        <v>3</v>
      </c>
      <c r="AA13" s="41"/>
      <c r="AB13" s="41"/>
      <c r="AC13" s="41"/>
      <c r="AD13" s="41"/>
      <c r="AE13" s="41" t="s">
        <v>16</v>
      </c>
      <c r="AF13" s="41"/>
      <c r="AG13" s="41"/>
      <c r="AH13" s="41"/>
      <c r="AI13" s="41" t="s">
        <v>2</v>
      </c>
      <c r="AJ13" s="41"/>
      <c r="AK13" s="41"/>
      <c r="AL13" s="41"/>
      <c r="AM13" s="41"/>
      <c r="AN13" s="41"/>
      <c r="AO13" s="41" t="s">
        <v>3</v>
      </c>
      <c r="AP13" s="41"/>
      <c r="AQ13" s="41"/>
      <c r="AR13" s="41"/>
      <c r="AS13" s="41"/>
      <c r="AT13" s="41" t="s">
        <v>16</v>
      </c>
      <c r="AU13" s="41"/>
      <c r="AV13" s="41"/>
      <c r="AW13" s="41"/>
      <c r="AX13" s="41"/>
      <c r="AY13" s="41" t="s">
        <v>2</v>
      </c>
      <c r="AZ13" s="41"/>
      <c r="BA13" s="41"/>
      <c r="BB13" s="41"/>
      <c r="BC13" s="41"/>
      <c r="BD13" s="41" t="s">
        <v>3</v>
      </c>
      <c r="BE13" s="41"/>
      <c r="BF13" s="41"/>
      <c r="BG13" s="41"/>
      <c r="BH13" s="41"/>
      <c r="BI13" s="41"/>
      <c r="BJ13" s="41"/>
      <c r="BK13" s="41" t="s">
        <v>16</v>
      </c>
      <c r="BL13" s="41"/>
      <c r="BM13" s="41"/>
      <c r="BN13" s="41"/>
      <c r="BO13" s="41"/>
      <c r="BP13" s="41"/>
      <c r="BQ13" s="54"/>
    </row>
    <row r="14" spans="1:69" s="2" customFormat="1" ht="15" customHeight="1" hidden="1">
      <c r="A14" s="45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>
        <v>2</v>
      </c>
      <c r="V14" s="45"/>
      <c r="W14" s="45"/>
      <c r="X14" s="45"/>
      <c r="Y14" s="45"/>
      <c r="Z14" s="45">
        <v>3</v>
      </c>
      <c r="AA14" s="45"/>
      <c r="AB14" s="45"/>
      <c r="AC14" s="45"/>
      <c r="AD14" s="45"/>
      <c r="AE14" s="45">
        <v>4</v>
      </c>
      <c r="AF14" s="45"/>
      <c r="AG14" s="45"/>
      <c r="AH14" s="45"/>
      <c r="AI14" s="45">
        <v>5</v>
      </c>
      <c r="AJ14" s="45"/>
      <c r="AK14" s="45"/>
      <c r="AL14" s="45"/>
      <c r="AM14" s="45"/>
      <c r="AN14" s="45"/>
      <c r="AO14" s="45">
        <v>6</v>
      </c>
      <c r="AP14" s="45"/>
      <c r="AQ14" s="45"/>
      <c r="AR14" s="45"/>
      <c r="AS14" s="45"/>
      <c r="AT14" s="45">
        <v>7</v>
      </c>
      <c r="AU14" s="45"/>
      <c r="AV14" s="45"/>
      <c r="AW14" s="45"/>
      <c r="AX14" s="45"/>
      <c r="AY14" s="45">
        <v>8</v>
      </c>
      <c r="AZ14" s="45"/>
      <c r="BA14" s="45"/>
      <c r="BB14" s="45"/>
      <c r="BC14" s="45"/>
      <c r="BD14" s="45">
        <v>9</v>
      </c>
      <c r="BE14" s="45"/>
      <c r="BF14" s="45"/>
      <c r="BG14" s="45"/>
      <c r="BH14" s="45"/>
      <c r="BI14" s="45"/>
      <c r="BJ14" s="45"/>
      <c r="BK14" s="45">
        <v>10</v>
      </c>
      <c r="BL14" s="45"/>
      <c r="BM14" s="45"/>
      <c r="BN14" s="45"/>
      <c r="BO14" s="45"/>
      <c r="BP14" s="45"/>
      <c r="BQ14" s="10"/>
    </row>
    <row r="15" spans="1:69" s="2" customFormat="1" ht="33.75" customHeight="1" hidden="1">
      <c r="A15" s="46" t="s">
        <v>36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10"/>
    </row>
    <row r="16" spans="1:69" s="2" customFormat="1" ht="51" customHeight="1" hidden="1">
      <c r="A16" s="39" t="s">
        <v>37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 t="e">
        <f>#REF!+#REF!</f>
        <v>#REF!</v>
      </c>
      <c r="V16" s="41"/>
      <c r="W16" s="41"/>
      <c r="X16" s="41"/>
      <c r="Y16" s="41"/>
      <c r="Z16" s="40" t="s">
        <v>13</v>
      </c>
      <c r="AA16" s="41"/>
      <c r="AB16" s="41"/>
      <c r="AC16" s="41"/>
      <c r="AD16" s="41"/>
      <c r="AE16" s="40" t="e">
        <f>U16</f>
        <v>#REF!</v>
      </c>
      <c r="AF16" s="40"/>
      <c r="AG16" s="40"/>
      <c r="AH16" s="40"/>
      <c r="AI16" s="40" t="e">
        <f>#REF!+#REF!</f>
        <v>#REF!</v>
      </c>
      <c r="AJ16" s="41"/>
      <c r="AK16" s="41"/>
      <c r="AL16" s="41"/>
      <c r="AM16" s="41"/>
      <c r="AN16" s="41"/>
      <c r="AO16" s="40" t="s">
        <v>13</v>
      </c>
      <c r="AP16" s="41"/>
      <c r="AQ16" s="41"/>
      <c r="AR16" s="41"/>
      <c r="AS16" s="41"/>
      <c r="AT16" s="40" t="e">
        <f>AI16</f>
        <v>#REF!</v>
      </c>
      <c r="AU16" s="40"/>
      <c r="AV16" s="40"/>
      <c r="AW16" s="40"/>
      <c r="AX16" s="40"/>
      <c r="AY16" s="40" t="e">
        <f>AI16-U16</f>
        <v>#REF!</v>
      </c>
      <c r="AZ16" s="40"/>
      <c r="BA16" s="40"/>
      <c r="BB16" s="40"/>
      <c r="BC16" s="40"/>
      <c r="BD16" s="40" t="s">
        <v>13</v>
      </c>
      <c r="BE16" s="40"/>
      <c r="BF16" s="40"/>
      <c r="BG16" s="40"/>
      <c r="BH16" s="40"/>
      <c r="BI16" s="40"/>
      <c r="BJ16" s="40"/>
      <c r="BK16" s="40" t="e">
        <f>AY16</f>
        <v>#REF!</v>
      </c>
      <c r="BL16" s="40"/>
      <c r="BM16" s="40"/>
      <c r="BN16" s="40"/>
      <c r="BO16" s="40"/>
      <c r="BP16" s="40"/>
      <c r="BQ16" s="11"/>
    </row>
    <row r="17" spans="1:69" s="2" customFormat="1" ht="51" customHeight="1" hidden="1">
      <c r="A17" s="39" t="s">
        <v>38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 t="e">
        <f>#REF!</f>
        <v>#REF!</v>
      </c>
      <c r="V17" s="41"/>
      <c r="W17" s="41"/>
      <c r="X17" s="41"/>
      <c r="Y17" s="41"/>
      <c r="Z17" s="40" t="s">
        <v>13</v>
      </c>
      <c r="AA17" s="41"/>
      <c r="AB17" s="41"/>
      <c r="AC17" s="41"/>
      <c r="AD17" s="41"/>
      <c r="AE17" s="40" t="e">
        <f>U17</f>
        <v>#REF!</v>
      </c>
      <c r="AF17" s="40"/>
      <c r="AG17" s="40"/>
      <c r="AH17" s="40"/>
      <c r="AI17" s="40" t="e">
        <f>#REF!</f>
        <v>#REF!</v>
      </c>
      <c r="AJ17" s="41"/>
      <c r="AK17" s="41"/>
      <c r="AL17" s="41"/>
      <c r="AM17" s="41"/>
      <c r="AN17" s="41"/>
      <c r="AO17" s="40" t="s">
        <v>13</v>
      </c>
      <c r="AP17" s="41"/>
      <c r="AQ17" s="41"/>
      <c r="AR17" s="41"/>
      <c r="AS17" s="41"/>
      <c r="AT17" s="40" t="e">
        <f>AI17</f>
        <v>#REF!</v>
      </c>
      <c r="AU17" s="40"/>
      <c r="AV17" s="40"/>
      <c r="AW17" s="40"/>
      <c r="AX17" s="40"/>
      <c r="AY17" s="40" t="e">
        <f>AI17-U17</f>
        <v>#REF!</v>
      </c>
      <c r="AZ17" s="40"/>
      <c r="BA17" s="40"/>
      <c r="BB17" s="40"/>
      <c r="BC17" s="40"/>
      <c r="BD17" s="40" t="s">
        <v>13</v>
      </c>
      <c r="BE17" s="40"/>
      <c r="BF17" s="40"/>
      <c r="BG17" s="40"/>
      <c r="BH17" s="40"/>
      <c r="BI17" s="40"/>
      <c r="BJ17" s="40"/>
      <c r="BK17" s="40" t="e">
        <f>AY17</f>
        <v>#REF!</v>
      </c>
      <c r="BL17" s="40"/>
      <c r="BM17" s="40"/>
      <c r="BN17" s="40"/>
      <c r="BO17" s="40"/>
      <c r="BP17" s="40"/>
      <c r="BQ17" s="11"/>
    </row>
    <row r="18" spans="1:69" s="2" customFormat="1" ht="15" customHeight="1" hidden="1">
      <c r="A18" s="50" t="s">
        <v>21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8" t="e">
        <f>U16+U17</f>
        <v>#REF!</v>
      </c>
      <c r="V18" s="49"/>
      <c r="W18" s="49"/>
      <c r="X18" s="49"/>
      <c r="Y18" s="49"/>
      <c r="Z18" s="48" t="str">
        <f>Z16</f>
        <v>-</v>
      </c>
      <c r="AA18" s="49"/>
      <c r="AB18" s="49"/>
      <c r="AC18" s="49"/>
      <c r="AD18" s="49"/>
      <c r="AE18" s="48" t="e">
        <f>AE16+AE17</f>
        <v>#REF!</v>
      </c>
      <c r="AF18" s="48"/>
      <c r="AG18" s="48"/>
      <c r="AH18" s="48"/>
      <c r="AI18" s="48" t="e">
        <f>AI16+AI17</f>
        <v>#REF!</v>
      </c>
      <c r="AJ18" s="49"/>
      <c r="AK18" s="49"/>
      <c r="AL18" s="49"/>
      <c r="AM18" s="49"/>
      <c r="AN18" s="49"/>
      <c r="AO18" s="48" t="str">
        <f>AO16</f>
        <v>-</v>
      </c>
      <c r="AP18" s="49"/>
      <c r="AQ18" s="49"/>
      <c r="AR18" s="49"/>
      <c r="AS18" s="49"/>
      <c r="AT18" s="48" t="e">
        <f>AT16+AT17</f>
        <v>#REF!</v>
      </c>
      <c r="AU18" s="48"/>
      <c r="AV18" s="48"/>
      <c r="AW18" s="48"/>
      <c r="AX18" s="48"/>
      <c r="AY18" s="48" t="e">
        <f>AY16+AY17</f>
        <v>#REF!</v>
      </c>
      <c r="AZ18" s="48"/>
      <c r="BA18" s="48"/>
      <c r="BB18" s="48"/>
      <c r="BC18" s="48"/>
      <c r="BD18" s="48" t="str">
        <f>BD16</f>
        <v>-</v>
      </c>
      <c r="BE18" s="48"/>
      <c r="BF18" s="48"/>
      <c r="BG18" s="48"/>
      <c r="BH18" s="48"/>
      <c r="BI18" s="48"/>
      <c r="BJ18" s="48"/>
      <c r="BK18" s="48" t="e">
        <f>BK16+BK17</f>
        <v>#REF!</v>
      </c>
      <c r="BL18" s="48"/>
      <c r="BM18" s="48"/>
      <c r="BN18" s="48"/>
      <c r="BO18" s="48"/>
      <c r="BP18" s="48"/>
      <c r="BQ18" s="10"/>
    </row>
    <row r="19" ht="9" customHeight="1" hidden="1"/>
    <row r="20" spans="4:6" s="2" customFormat="1" ht="17.25" customHeight="1" hidden="1">
      <c r="D20" s="2" t="s">
        <v>0</v>
      </c>
      <c r="F20" s="2" t="s">
        <v>22</v>
      </c>
    </row>
    <row r="21" ht="9" customHeight="1" hidden="1"/>
    <row r="22" spans="1:69" s="3" customFormat="1" ht="48.75" customHeight="1">
      <c r="A22" s="78" t="s">
        <v>1</v>
      </c>
      <c r="B22" s="79"/>
      <c r="C22" s="56" t="s">
        <v>20</v>
      </c>
      <c r="D22" s="56"/>
      <c r="E22" s="56"/>
      <c r="F22" s="56"/>
      <c r="G22" s="56"/>
      <c r="H22" s="56" t="s">
        <v>4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 t="s">
        <v>48</v>
      </c>
      <c r="AE22" s="56"/>
      <c r="AF22" s="56"/>
      <c r="AG22" s="56"/>
      <c r="AH22" s="56"/>
      <c r="AI22" s="56" t="s">
        <v>5</v>
      </c>
      <c r="AJ22" s="56"/>
      <c r="AK22" s="56"/>
      <c r="AL22" s="56"/>
      <c r="AM22" s="56"/>
      <c r="AN22" s="56"/>
      <c r="AO22" s="56"/>
      <c r="AP22" s="56"/>
      <c r="AQ22" s="56" t="s">
        <v>17</v>
      </c>
      <c r="AR22" s="56"/>
      <c r="AS22" s="56"/>
      <c r="AT22" s="56"/>
      <c r="AU22" s="56"/>
      <c r="AV22" s="56"/>
      <c r="AW22" s="56"/>
      <c r="AX22" s="56"/>
      <c r="AY22" s="33" t="s">
        <v>57</v>
      </c>
      <c r="AZ22" s="34"/>
      <c r="BA22" s="34"/>
      <c r="BB22" s="34"/>
      <c r="BC22" s="34"/>
      <c r="BD22" s="34"/>
      <c r="BE22" s="34"/>
      <c r="BF22" s="34"/>
      <c r="BG22" s="35"/>
      <c r="BH22" s="56" t="s">
        <v>19</v>
      </c>
      <c r="BI22" s="56"/>
      <c r="BJ22" s="56"/>
      <c r="BK22" s="56"/>
      <c r="BL22" s="56"/>
      <c r="BM22" s="56"/>
      <c r="BN22" s="56"/>
      <c r="BO22" s="56"/>
      <c r="BP22" s="56"/>
      <c r="BQ22" s="56"/>
    </row>
    <row r="23" spans="1:69" s="3" customFormat="1" ht="15" customHeight="1">
      <c r="A23" s="56">
        <v>1</v>
      </c>
      <c r="B23" s="56"/>
      <c r="C23" s="56">
        <v>2</v>
      </c>
      <c r="D23" s="56"/>
      <c r="E23" s="56"/>
      <c r="F23" s="56"/>
      <c r="G23" s="56"/>
      <c r="H23" s="56">
        <v>2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>
        <v>3</v>
      </c>
      <c r="AE23" s="56"/>
      <c r="AF23" s="56"/>
      <c r="AG23" s="56"/>
      <c r="AH23" s="56"/>
      <c r="AI23" s="56">
        <v>4</v>
      </c>
      <c r="AJ23" s="56"/>
      <c r="AK23" s="56"/>
      <c r="AL23" s="56"/>
      <c r="AM23" s="56"/>
      <c r="AN23" s="56"/>
      <c r="AO23" s="56"/>
      <c r="AP23" s="56"/>
      <c r="AQ23" s="56">
        <v>5</v>
      </c>
      <c r="AR23" s="56"/>
      <c r="AS23" s="56"/>
      <c r="AT23" s="56"/>
      <c r="AU23" s="56"/>
      <c r="AV23" s="56"/>
      <c r="AW23" s="56"/>
      <c r="AX23" s="56"/>
      <c r="AY23" s="56">
        <v>6</v>
      </c>
      <c r="AZ23" s="56"/>
      <c r="BA23" s="56"/>
      <c r="BB23" s="56"/>
      <c r="BC23" s="56"/>
      <c r="BD23" s="56"/>
      <c r="BE23" s="56"/>
      <c r="BF23" s="56"/>
      <c r="BG23" s="56"/>
      <c r="BH23" s="56">
        <v>7</v>
      </c>
      <c r="BI23" s="56"/>
      <c r="BJ23" s="56"/>
      <c r="BK23" s="56"/>
      <c r="BL23" s="56"/>
      <c r="BM23" s="56"/>
      <c r="BN23" s="56"/>
      <c r="BO23" s="56"/>
      <c r="BP23" s="56"/>
      <c r="BQ23" s="56"/>
    </row>
    <row r="24" spans="1:69" s="15" customFormat="1" ht="14.25" customHeight="1">
      <c r="A24" s="51"/>
      <c r="B24" s="51"/>
      <c r="C24" s="65" t="s">
        <v>60</v>
      </c>
      <c r="D24" s="65"/>
      <c r="E24" s="65"/>
      <c r="F24" s="65"/>
      <c r="G24" s="65"/>
      <c r="H24" s="66" t="s">
        <v>61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8"/>
    </row>
    <row r="25" spans="1:69" s="15" customFormat="1" ht="32.25" customHeight="1">
      <c r="A25" s="51"/>
      <c r="B25" s="51"/>
      <c r="C25" s="69"/>
      <c r="D25" s="70"/>
      <c r="E25" s="70"/>
      <c r="F25" s="70"/>
      <c r="G25" s="70"/>
      <c r="H25" s="71" t="s">
        <v>62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</row>
    <row r="26" spans="1:69" s="15" customFormat="1" ht="14.25" customHeight="1">
      <c r="A26" s="51"/>
      <c r="B26" s="51"/>
      <c r="C26" s="72"/>
      <c r="D26" s="72"/>
      <c r="E26" s="72"/>
      <c r="F26" s="72"/>
      <c r="G26" s="72"/>
      <c r="H26" s="80" t="s">
        <v>34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</row>
    <row r="27" spans="1:69" s="3" customFormat="1" ht="50.25" customHeight="1">
      <c r="A27" s="52" t="s">
        <v>29</v>
      </c>
      <c r="B27" s="52"/>
      <c r="C27" s="33"/>
      <c r="D27" s="34"/>
      <c r="E27" s="34"/>
      <c r="F27" s="34"/>
      <c r="G27" s="34"/>
      <c r="H27" s="36" t="s">
        <v>63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8"/>
      <c r="AD27" s="73" t="s">
        <v>52</v>
      </c>
      <c r="AE27" s="73"/>
      <c r="AF27" s="73"/>
      <c r="AG27" s="73"/>
      <c r="AH27" s="73"/>
      <c r="AI27" s="56"/>
      <c r="AJ27" s="73"/>
      <c r="AK27" s="73"/>
      <c r="AL27" s="73"/>
      <c r="AM27" s="73"/>
      <c r="AN27" s="73"/>
      <c r="AO27" s="73"/>
      <c r="AP27" s="73"/>
      <c r="AQ27" s="73">
        <f>SUM(AQ28:AX30)</f>
        <v>4</v>
      </c>
      <c r="AR27" s="73"/>
      <c r="AS27" s="73"/>
      <c r="AT27" s="73"/>
      <c r="AU27" s="73"/>
      <c r="AV27" s="73"/>
      <c r="AW27" s="73"/>
      <c r="AX27" s="73"/>
      <c r="AY27" s="64">
        <f>SUM(AY28:BG30)</f>
        <v>4</v>
      </c>
      <c r="AZ27" s="64"/>
      <c r="BA27" s="64"/>
      <c r="BB27" s="64"/>
      <c r="BC27" s="64"/>
      <c r="BD27" s="64"/>
      <c r="BE27" s="64"/>
      <c r="BF27" s="64"/>
      <c r="BG27" s="64"/>
      <c r="BH27" s="64">
        <f>AQ27-AY27</f>
        <v>0</v>
      </c>
      <c r="BI27" s="64"/>
      <c r="BJ27" s="64"/>
      <c r="BK27" s="64"/>
      <c r="BL27" s="64"/>
      <c r="BM27" s="64"/>
      <c r="BN27" s="64"/>
      <c r="BO27" s="64"/>
      <c r="BP27" s="64"/>
      <c r="BQ27" s="64"/>
    </row>
    <row r="28" spans="1:69" s="3" customFormat="1" ht="63" customHeight="1">
      <c r="A28" s="52"/>
      <c r="B28" s="52"/>
      <c r="C28" s="33"/>
      <c r="D28" s="34"/>
      <c r="E28" s="34"/>
      <c r="F28" s="34"/>
      <c r="G28" s="34"/>
      <c r="H28" s="36" t="s">
        <v>64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  <c r="AD28" s="73" t="s">
        <v>52</v>
      </c>
      <c r="AE28" s="73"/>
      <c r="AF28" s="73"/>
      <c r="AG28" s="73"/>
      <c r="AH28" s="73"/>
      <c r="AI28" s="56" t="s">
        <v>65</v>
      </c>
      <c r="AJ28" s="73"/>
      <c r="AK28" s="73"/>
      <c r="AL28" s="73"/>
      <c r="AM28" s="73"/>
      <c r="AN28" s="73"/>
      <c r="AO28" s="73"/>
      <c r="AP28" s="73"/>
      <c r="AQ28" s="73">
        <v>1</v>
      </c>
      <c r="AR28" s="73"/>
      <c r="AS28" s="73"/>
      <c r="AT28" s="73"/>
      <c r="AU28" s="73"/>
      <c r="AV28" s="73"/>
      <c r="AW28" s="73"/>
      <c r="AX28" s="73"/>
      <c r="AY28" s="64">
        <v>1</v>
      </c>
      <c r="AZ28" s="64"/>
      <c r="BA28" s="64"/>
      <c r="BB28" s="64"/>
      <c r="BC28" s="64"/>
      <c r="BD28" s="64"/>
      <c r="BE28" s="64"/>
      <c r="BF28" s="64"/>
      <c r="BG28" s="64"/>
      <c r="BH28" s="64">
        <f aca="true" t="shared" si="0" ref="BH28:BH50">AQ28-AY28</f>
        <v>0</v>
      </c>
      <c r="BI28" s="64"/>
      <c r="BJ28" s="64"/>
      <c r="BK28" s="64"/>
      <c r="BL28" s="64"/>
      <c r="BM28" s="64"/>
      <c r="BN28" s="64"/>
      <c r="BO28" s="64"/>
      <c r="BP28" s="64"/>
      <c r="BQ28" s="64"/>
    </row>
    <row r="29" spans="1:69" s="3" customFormat="1" ht="57" customHeight="1">
      <c r="A29" s="52"/>
      <c r="B29" s="52"/>
      <c r="C29" s="33"/>
      <c r="D29" s="34"/>
      <c r="E29" s="34"/>
      <c r="F29" s="34"/>
      <c r="G29" s="34"/>
      <c r="H29" s="36" t="s">
        <v>66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73" t="s">
        <v>52</v>
      </c>
      <c r="AE29" s="73"/>
      <c r="AF29" s="73"/>
      <c r="AG29" s="73"/>
      <c r="AH29" s="73"/>
      <c r="AI29" s="56" t="s">
        <v>67</v>
      </c>
      <c r="AJ29" s="73"/>
      <c r="AK29" s="73"/>
      <c r="AL29" s="73"/>
      <c r="AM29" s="73"/>
      <c r="AN29" s="73"/>
      <c r="AO29" s="73"/>
      <c r="AP29" s="73"/>
      <c r="AQ29" s="73">
        <v>1</v>
      </c>
      <c r="AR29" s="73"/>
      <c r="AS29" s="73"/>
      <c r="AT29" s="73"/>
      <c r="AU29" s="73"/>
      <c r="AV29" s="73"/>
      <c r="AW29" s="73"/>
      <c r="AX29" s="73"/>
      <c r="AY29" s="64">
        <v>1</v>
      </c>
      <c r="AZ29" s="64"/>
      <c r="BA29" s="64"/>
      <c r="BB29" s="64"/>
      <c r="BC29" s="64"/>
      <c r="BD29" s="64"/>
      <c r="BE29" s="64"/>
      <c r="BF29" s="64"/>
      <c r="BG29" s="64"/>
      <c r="BH29" s="64">
        <f t="shared" si="0"/>
        <v>0</v>
      </c>
      <c r="BI29" s="64"/>
      <c r="BJ29" s="64"/>
      <c r="BK29" s="64"/>
      <c r="BL29" s="64"/>
      <c r="BM29" s="64"/>
      <c r="BN29" s="64"/>
      <c r="BO29" s="64"/>
      <c r="BP29" s="64"/>
      <c r="BQ29" s="64"/>
    </row>
    <row r="30" spans="1:69" s="3" customFormat="1" ht="58.5" customHeight="1">
      <c r="A30" s="52"/>
      <c r="B30" s="52"/>
      <c r="C30" s="33"/>
      <c r="D30" s="34"/>
      <c r="E30" s="34"/>
      <c r="F30" s="34"/>
      <c r="G30" s="34"/>
      <c r="H30" s="36" t="s">
        <v>68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73" t="s">
        <v>52</v>
      </c>
      <c r="AE30" s="73"/>
      <c r="AF30" s="73"/>
      <c r="AG30" s="73"/>
      <c r="AH30" s="73"/>
      <c r="AI30" s="56" t="s">
        <v>69</v>
      </c>
      <c r="AJ30" s="73"/>
      <c r="AK30" s="73"/>
      <c r="AL30" s="73"/>
      <c r="AM30" s="73"/>
      <c r="AN30" s="73"/>
      <c r="AO30" s="73"/>
      <c r="AP30" s="73"/>
      <c r="AQ30" s="73">
        <v>2</v>
      </c>
      <c r="AR30" s="73"/>
      <c r="AS30" s="73"/>
      <c r="AT30" s="73"/>
      <c r="AU30" s="73"/>
      <c r="AV30" s="73"/>
      <c r="AW30" s="73"/>
      <c r="AX30" s="73"/>
      <c r="AY30" s="64">
        <v>2</v>
      </c>
      <c r="AZ30" s="64"/>
      <c r="BA30" s="64"/>
      <c r="BB30" s="64"/>
      <c r="BC30" s="64"/>
      <c r="BD30" s="64"/>
      <c r="BE30" s="64"/>
      <c r="BF30" s="64"/>
      <c r="BG30" s="64"/>
      <c r="BH30" s="64">
        <f t="shared" si="0"/>
        <v>0</v>
      </c>
      <c r="BI30" s="64"/>
      <c r="BJ30" s="64"/>
      <c r="BK30" s="64"/>
      <c r="BL30" s="64"/>
      <c r="BM30" s="64"/>
      <c r="BN30" s="64"/>
      <c r="BO30" s="64"/>
      <c r="BP30" s="64"/>
      <c r="BQ30" s="64"/>
    </row>
    <row r="31" spans="1:69" s="3" customFormat="1" ht="82.5" customHeight="1">
      <c r="A31" s="52" t="s">
        <v>49</v>
      </c>
      <c r="B31" s="52"/>
      <c r="C31" s="33"/>
      <c r="D31" s="34"/>
      <c r="E31" s="34"/>
      <c r="F31" s="34"/>
      <c r="G31" s="34"/>
      <c r="H31" s="36" t="s">
        <v>70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73" t="s">
        <v>14</v>
      </c>
      <c r="AE31" s="73"/>
      <c r="AF31" s="73"/>
      <c r="AG31" s="73"/>
      <c r="AH31" s="73"/>
      <c r="AI31" s="56" t="s">
        <v>71</v>
      </c>
      <c r="AJ31" s="73"/>
      <c r="AK31" s="73"/>
      <c r="AL31" s="73"/>
      <c r="AM31" s="73"/>
      <c r="AN31" s="73"/>
      <c r="AO31" s="73"/>
      <c r="AP31" s="73"/>
      <c r="AQ31" s="73">
        <f>AQ32+AQ33+AQ34</f>
        <v>7232167</v>
      </c>
      <c r="AR31" s="73"/>
      <c r="AS31" s="73"/>
      <c r="AT31" s="73"/>
      <c r="AU31" s="73"/>
      <c r="AV31" s="73"/>
      <c r="AW31" s="73"/>
      <c r="AX31" s="73"/>
      <c r="AY31" s="64">
        <f>AY32+AY33+AY34</f>
        <v>7137987</v>
      </c>
      <c r="AZ31" s="64"/>
      <c r="BA31" s="64"/>
      <c r="BB31" s="64"/>
      <c r="BC31" s="64"/>
      <c r="BD31" s="64"/>
      <c r="BE31" s="64"/>
      <c r="BF31" s="64"/>
      <c r="BG31" s="64"/>
      <c r="BH31" s="64">
        <f t="shared" si="0"/>
        <v>94180</v>
      </c>
      <c r="BI31" s="64"/>
      <c r="BJ31" s="64"/>
      <c r="BK31" s="64"/>
      <c r="BL31" s="64"/>
      <c r="BM31" s="64"/>
      <c r="BN31" s="64"/>
      <c r="BO31" s="64"/>
      <c r="BP31" s="64"/>
      <c r="BQ31" s="64"/>
    </row>
    <row r="32" spans="1:69" s="3" customFormat="1" ht="70.5" customHeight="1">
      <c r="A32" s="52"/>
      <c r="B32" s="52"/>
      <c r="C32" s="33"/>
      <c r="D32" s="34"/>
      <c r="E32" s="34"/>
      <c r="F32" s="34"/>
      <c r="G32" s="34"/>
      <c r="H32" s="36" t="s">
        <v>64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73" t="s">
        <v>14</v>
      </c>
      <c r="AE32" s="73"/>
      <c r="AF32" s="73"/>
      <c r="AG32" s="73"/>
      <c r="AH32" s="73"/>
      <c r="AI32" s="56" t="s">
        <v>72</v>
      </c>
      <c r="AJ32" s="73"/>
      <c r="AK32" s="73"/>
      <c r="AL32" s="73"/>
      <c r="AM32" s="73"/>
      <c r="AN32" s="73"/>
      <c r="AO32" s="73"/>
      <c r="AP32" s="73"/>
      <c r="AQ32" s="73">
        <v>1242377</v>
      </c>
      <c r="AR32" s="73"/>
      <c r="AS32" s="73"/>
      <c r="AT32" s="73"/>
      <c r="AU32" s="73"/>
      <c r="AV32" s="73"/>
      <c r="AW32" s="73"/>
      <c r="AX32" s="73"/>
      <c r="AY32" s="64">
        <v>1239034</v>
      </c>
      <c r="AZ32" s="64"/>
      <c r="BA32" s="64"/>
      <c r="BB32" s="64"/>
      <c r="BC32" s="64"/>
      <c r="BD32" s="64"/>
      <c r="BE32" s="64"/>
      <c r="BF32" s="64"/>
      <c r="BG32" s="64"/>
      <c r="BH32" s="64">
        <f t="shared" si="0"/>
        <v>3343</v>
      </c>
      <c r="BI32" s="64"/>
      <c r="BJ32" s="64"/>
      <c r="BK32" s="64"/>
      <c r="BL32" s="64"/>
      <c r="BM32" s="64"/>
      <c r="BN32" s="64"/>
      <c r="BO32" s="64"/>
      <c r="BP32" s="64"/>
      <c r="BQ32" s="64"/>
    </row>
    <row r="33" spans="1:69" s="3" customFormat="1" ht="86.25" customHeight="1">
      <c r="A33" s="52"/>
      <c r="B33" s="52"/>
      <c r="C33" s="33"/>
      <c r="D33" s="34"/>
      <c r="E33" s="34"/>
      <c r="F33" s="34"/>
      <c r="G33" s="34"/>
      <c r="H33" s="36" t="s">
        <v>66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73" t="s">
        <v>14</v>
      </c>
      <c r="AE33" s="73"/>
      <c r="AF33" s="73"/>
      <c r="AG33" s="73"/>
      <c r="AH33" s="73"/>
      <c r="AI33" s="56" t="s">
        <v>72</v>
      </c>
      <c r="AJ33" s="73"/>
      <c r="AK33" s="73"/>
      <c r="AL33" s="73"/>
      <c r="AM33" s="73"/>
      <c r="AN33" s="73"/>
      <c r="AO33" s="73"/>
      <c r="AP33" s="73"/>
      <c r="AQ33" s="73">
        <v>1776227</v>
      </c>
      <c r="AR33" s="73"/>
      <c r="AS33" s="73"/>
      <c r="AT33" s="73"/>
      <c r="AU33" s="73"/>
      <c r="AV33" s="73"/>
      <c r="AW33" s="73"/>
      <c r="AX33" s="73"/>
      <c r="AY33" s="64">
        <v>1764590</v>
      </c>
      <c r="AZ33" s="64"/>
      <c r="BA33" s="64"/>
      <c r="BB33" s="64"/>
      <c r="BC33" s="64"/>
      <c r="BD33" s="64"/>
      <c r="BE33" s="64"/>
      <c r="BF33" s="64"/>
      <c r="BG33" s="64"/>
      <c r="BH33" s="64">
        <f t="shared" si="0"/>
        <v>11637</v>
      </c>
      <c r="BI33" s="64"/>
      <c r="BJ33" s="64"/>
      <c r="BK33" s="64"/>
      <c r="BL33" s="64"/>
      <c r="BM33" s="64"/>
      <c r="BN33" s="64"/>
      <c r="BO33" s="64"/>
      <c r="BP33" s="64"/>
      <c r="BQ33" s="64"/>
    </row>
    <row r="34" spans="1:69" s="3" customFormat="1" ht="82.5" customHeight="1">
      <c r="A34" s="52"/>
      <c r="B34" s="52"/>
      <c r="C34" s="33"/>
      <c r="D34" s="34"/>
      <c r="E34" s="34"/>
      <c r="F34" s="34"/>
      <c r="G34" s="34"/>
      <c r="H34" s="36" t="s">
        <v>68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73" t="s">
        <v>14</v>
      </c>
      <c r="AE34" s="73"/>
      <c r="AF34" s="73"/>
      <c r="AG34" s="73"/>
      <c r="AH34" s="73"/>
      <c r="AI34" s="56" t="s">
        <v>72</v>
      </c>
      <c r="AJ34" s="73"/>
      <c r="AK34" s="73"/>
      <c r="AL34" s="73"/>
      <c r="AM34" s="73"/>
      <c r="AN34" s="73"/>
      <c r="AO34" s="73"/>
      <c r="AP34" s="73"/>
      <c r="AQ34" s="73">
        <v>4213563</v>
      </c>
      <c r="AR34" s="73"/>
      <c r="AS34" s="73"/>
      <c r="AT34" s="73"/>
      <c r="AU34" s="73"/>
      <c r="AV34" s="73"/>
      <c r="AW34" s="73"/>
      <c r="AX34" s="73"/>
      <c r="AY34" s="64">
        <v>4134363</v>
      </c>
      <c r="AZ34" s="64"/>
      <c r="BA34" s="64"/>
      <c r="BB34" s="64"/>
      <c r="BC34" s="64"/>
      <c r="BD34" s="64"/>
      <c r="BE34" s="64"/>
      <c r="BF34" s="64"/>
      <c r="BG34" s="64"/>
      <c r="BH34" s="64">
        <f t="shared" si="0"/>
        <v>79200</v>
      </c>
      <c r="BI34" s="64"/>
      <c r="BJ34" s="64"/>
      <c r="BK34" s="64"/>
      <c r="BL34" s="64"/>
      <c r="BM34" s="64"/>
      <c r="BN34" s="64"/>
      <c r="BO34" s="64"/>
      <c r="BP34" s="64"/>
      <c r="BQ34" s="64"/>
    </row>
    <row r="35" spans="1:69" s="3" customFormat="1" ht="103.5" customHeight="1">
      <c r="A35" s="52" t="s">
        <v>73</v>
      </c>
      <c r="B35" s="52"/>
      <c r="C35" s="33"/>
      <c r="D35" s="34"/>
      <c r="E35" s="34"/>
      <c r="F35" s="34"/>
      <c r="G35" s="34"/>
      <c r="H35" s="36" t="s">
        <v>74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73"/>
      <c r="AE35" s="73"/>
      <c r="AF35" s="73"/>
      <c r="AG35" s="73"/>
      <c r="AH35" s="73"/>
      <c r="AI35" s="56" t="s">
        <v>71</v>
      </c>
      <c r="AJ35" s="73"/>
      <c r="AK35" s="73"/>
      <c r="AL35" s="73"/>
      <c r="AM35" s="73"/>
      <c r="AN35" s="73"/>
      <c r="AO35" s="73"/>
      <c r="AP35" s="73"/>
      <c r="AQ35" s="73">
        <f>AQ36+AQ37+AQ38</f>
        <v>76700</v>
      </c>
      <c r="AR35" s="73"/>
      <c r="AS35" s="73"/>
      <c r="AT35" s="73"/>
      <c r="AU35" s="73"/>
      <c r="AV35" s="73"/>
      <c r="AW35" s="73"/>
      <c r="AX35" s="73"/>
      <c r="AY35" s="64">
        <f>AY36+AY37+AY38</f>
        <v>89174</v>
      </c>
      <c r="AZ35" s="64"/>
      <c r="BA35" s="64"/>
      <c r="BB35" s="64"/>
      <c r="BC35" s="64"/>
      <c r="BD35" s="64"/>
      <c r="BE35" s="64"/>
      <c r="BF35" s="64"/>
      <c r="BG35" s="64"/>
      <c r="BH35" s="64">
        <f t="shared" si="0"/>
        <v>-12474</v>
      </c>
      <c r="BI35" s="64"/>
      <c r="BJ35" s="64"/>
      <c r="BK35" s="64"/>
      <c r="BL35" s="64"/>
      <c r="BM35" s="64"/>
      <c r="BN35" s="64"/>
      <c r="BO35" s="64"/>
      <c r="BP35" s="64"/>
      <c r="BQ35" s="64"/>
    </row>
    <row r="36" spans="1:69" s="3" customFormat="1" ht="103.5" customHeight="1">
      <c r="A36" s="52"/>
      <c r="B36" s="52"/>
      <c r="C36" s="33"/>
      <c r="D36" s="34"/>
      <c r="E36" s="34"/>
      <c r="F36" s="34"/>
      <c r="G36" s="34"/>
      <c r="H36" s="36" t="s">
        <v>64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73" t="s">
        <v>14</v>
      </c>
      <c r="AE36" s="73"/>
      <c r="AF36" s="73"/>
      <c r="AG36" s="73"/>
      <c r="AH36" s="73"/>
      <c r="AI36" s="56" t="s">
        <v>75</v>
      </c>
      <c r="AJ36" s="73"/>
      <c r="AK36" s="73"/>
      <c r="AL36" s="73"/>
      <c r="AM36" s="73"/>
      <c r="AN36" s="73"/>
      <c r="AO36" s="73"/>
      <c r="AP36" s="73"/>
      <c r="AQ36" s="73">
        <v>0</v>
      </c>
      <c r="AR36" s="73"/>
      <c r="AS36" s="73"/>
      <c r="AT36" s="73"/>
      <c r="AU36" s="73"/>
      <c r="AV36" s="73"/>
      <c r="AW36" s="73"/>
      <c r="AX36" s="73"/>
      <c r="AY36" s="64">
        <v>0</v>
      </c>
      <c r="AZ36" s="64"/>
      <c r="BA36" s="64"/>
      <c r="BB36" s="64"/>
      <c r="BC36" s="64"/>
      <c r="BD36" s="64"/>
      <c r="BE36" s="64"/>
      <c r="BF36" s="64"/>
      <c r="BG36" s="64"/>
      <c r="BH36" s="64">
        <f t="shared" si="0"/>
        <v>0</v>
      </c>
      <c r="BI36" s="64"/>
      <c r="BJ36" s="64"/>
      <c r="BK36" s="64"/>
      <c r="BL36" s="64"/>
      <c r="BM36" s="64"/>
      <c r="BN36" s="64"/>
      <c r="BO36" s="64"/>
      <c r="BP36" s="64"/>
      <c r="BQ36" s="64"/>
    </row>
    <row r="37" spans="1:69" s="3" customFormat="1" ht="87.75" customHeight="1">
      <c r="A37" s="52"/>
      <c r="B37" s="52"/>
      <c r="C37" s="33"/>
      <c r="D37" s="34"/>
      <c r="E37" s="34"/>
      <c r="F37" s="34"/>
      <c r="G37" s="34"/>
      <c r="H37" s="36" t="s">
        <v>66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73" t="s">
        <v>14</v>
      </c>
      <c r="AE37" s="73"/>
      <c r="AF37" s="73"/>
      <c r="AG37" s="73"/>
      <c r="AH37" s="73"/>
      <c r="AI37" s="56" t="s">
        <v>75</v>
      </c>
      <c r="AJ37" s="73"/>
      <c r="AK37" s="73"/>
      <c r="AL37" s="73"/>
      <c r="AM37" s="73"/>
      <c r="AN37" s="73"/>
      <c r="AO37" s="73"/>
      <c r="AP37" s="73"/>
      <c r="AQ37" s="73">
        <v>22500</v>
      </c>
      <c r="AR37" s="73"/>
      <c r="AS37" s="73"/>
      <c r="AT37" s="73"/>
      <c r="AU37" s="73"/>
      <c r="AV37" s="73"/>
      <c r="AW37" s="73"/>
      <c r="AX37" s="73"/>
      <c r="AY37" s="64">
        <v>34974</v>
      </c>
      <c r="AZ37" s="64"/>
      <c r="BA37" s="64"/>
      <c r="BB37" s="64"/>
      <c r="BC37" s="64"/>
      <c r="BD37" s="64"/>
      <c r="BE37" s="64"/>
      <c r="BF37" s="64"/>
      <c r="BG37" s="64"/>
      <c r="BH37" s="64">
        <f t="shared" si="0"/>
        <v>-12474</v>
      </c>
      <c r="BI37" s="64"/>
      <c r="BJ37" s="64"/>
      <c r="BK37" s="64"/>
      <c r="BL37" s="64"/>
      <c r="BM37" s="64"/>
      <c r="BN37" s="64"/>
      <c r="BO37" s="64"/>
      <c r="BP37" s="64"/>
      <c r="BQ37" s="64"/>
    </row>
    <row r="38" spans="1:69" s="3" customFormat="1" ht="76.5" customHeight="1">
      <c r="A38" s="52"/>
      <c r="B38" s="52"/>
      <c r="C38" s="33"/>
      <c r="D38" s="34"/>
      <c r="E38" s="34"/>
      <c r="F38" s="34"/>
      <c r="G38" s="34"/>
      <c r="H38" s="36" t="s">
        <v>68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73" t="s">
        <v>14</v>
      </c>
      <c r="AE38" s="73"/>
      <c r="AF38" s="73"/>
      <c r="AG38" s="73"/>
      <c r="AH38" s="73"/>
      <c r="AI38" s="56" t="s">
        <v>75</v>
      </c>
      <c r="AJ38" s="73"/>
      <c r="AK38" s="73"/>
      <c r="AL38" s="73"/>
      <c r="AM38" s="73"/>
      <c r="AN38" s="73"/>
      <c r="AO38" s="73"/>
      <c r="AP38" s="73"/>
      <c r="AQ38" s="73">
        <v>54200</v>
      </c>
      <c r="AR38" s="73"/>
      <c r="AS38" s="73"/>
      <c r="AT38" s="73"/>
      <c r="AU38" s="73"/>
      <c r="AV38" s="73"/>
      <c r="AW38" s="73"/>
      <c r="AX38" s="73"/>
      <c r="AY38" s="64">
        <f>2160+52040</f>
        <v>54200</v>
      </c>
      <c r="AZ38" s="64"/>
      <c r="BA38" s="64"/>
      <c r="BB38" s="64"/>
      <c r="BC38" s="64"/>
      <c r="BD38" s="64"/>
      <c r="BE38" s="64"/>
      <c r="BF38" s="64"/>
      <c r="BG38" s="64"/>
      <c r="BH38" s="64">
        <f t="shared" si="0"/>
        <v>0</v>
      </c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69" s="3" customFormat="1" ht="87.75" customHeight="1">
      <c r="A39" s="52" t="s">
        <v>76</v>
      </c>
      <c r="B39" s="52"/>
      <c r="C39" s="33"/>
      <c r="D39" s="34"/>
      <c r="E39" s="34"/>
      <c r="F39" s="34"/>
      <c r="G39" s="34"/>
      <c r="H39" s="36" t="s">
        <v>77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73"/>
      <c r="AE39" s="73"/>
      <c r="AF39" s="73"/>
      <c r="AG39" s="73"/>
      <c r="AH39" s="73"/>
      <c r="AI39" s="56" t="s">
        <v>71</v>
      </c>
      <c r="AJ39" s="73"/>
      <c r="AK39" s="73"/>
      <c r="AL39" s="73"/>
      <c r="AM39" s="73"/>
      <c r="AN39" s="73"/>
      <c r="AO39" s="73"/>
      <c r="AP39" s="73"/>
      <c r="AQ39" s="73">
        <f>AQ40+AQ41+AQ42</f>
        <v>295076</v>
      </c>
      <c r="AR39" s="73"/>
      <c r="AS39" s="73"/>
      <c r="AT39" s="73"/>
      <c r="AU39" s="73"/>
      <c r="AV39" s="73"/>
      <c r="AW39" s="73"/>
      <c r="AX39" s="73"/>
      <c r="AY39" s="64">
        <f>AY40+AY41+AY42</f>
        <v>282459</v>
      </c>
      <c r="AZ39" s="64"/>
      <c r="BA39" s="64"/>
      <c r="BB39" s="64"/>
      <c r="BC39" s="64"/>
      <c r="BD39" s="64"/>
      <c r="BE39" s="64"/>
      <c r="BF39" s="64"/>
      <c r="BG39" s="64"/>
      <c r="BH39" s="64">
        <f t="shared" si="0"/>
        <v>12617</v>
      </c>
      <c r="BI39" s="64"/>
      <c r="BJ39" s="64"/>
      <c r="BK39" s="64"/>
      <c r="BL39" s="64"/>
      <c r="BM39" s="64"/>
      <c r="BN39" s="64"/>
      <c r="BO39" s="64"/>
      <c r="BP39" s="64"/>
      <c r="BQ39" s="64"/>
    </row>
    <row r="40" spans="1:69" s="3" customFormat="1" ht="30" customHeight="1">
      <c r="A40" s="52"/>
      <c r="B40" s="52"/>
      <c r="C40" s="33"/>
      <c r="D40" s="34"/>
      <c r="E40" s="34"/>
      <c r="F40" s="34"/>
      <c r="G40" s="34"/>
      <c r="H40" s="36" t="s">
        <v>64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73" t="s">
        <v>14</v>
      </c>
      <c r="AE40" s="73"/>
      <c r="AF40" s="73"/>
      <c r="AG40" s="73"/>
      <c r="AH40" s="73"/>
      <c r="AI40" s="56" t="s">
        <v>78</v>
      </c>
      <c r="AJ40" s="73"/>
      <c r="AK40" s="73"/>
      <c r="AL40" s="73"/>
      <c r="AM40" s="73"/>
      <c r="AN40" s="73"/>
      <c r="AO40" s="73"/>
      <c r="AP40" s="73"/>
      <c r="AQ40" s="73">
        <v>30000</v>
      </c>
      <c r="AR40" s="73"/>
      <c r="AS40" s="73"/>
      <c r="AT40" s="73"/>
      <c r="AU40" s="73"/>
      <c r="AV40" s="73"/>
      <c r="AW40" s="73"/>
      <c r="AX40" s="73"/>
      <c r="AY40" s="64">
        <v>30000</v>
      </c>
      <c r="AZ40" s="64"/>
      <c r="BA40" s="64"/>
      <c r="BB40" s="64"/>
      <c r="BC40" s="64"/>
      <c r="BD40" s="64"/>
      <c r="BE40" s="64"/>
      <c r="BF40" s="64"/>
      <c r="BG40" s="64"/>
      <c r="BH40" s="64">
        <f t="shared" si="0"/>
        <v>0</v>
      </c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69" s="3" customFormat="1" ht="32.25" customHeight="1">
      <c r="A41" s="52"/>
      <c r="B41" s="52"/>
      <c r="C41" s="33"/>
      <c r="D41" s="34"/>
      <c r="E41" s="34"/>
      <c r="F41" s="34"/>
      <c r="G41" s="34"/>
      <c r="H41" s="36" t="s">
        <v>66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73" t="s">
        <v>14</v>
      </c>
      <c r="AE41" s="73"/>
      <c r="AF41" s="73"/>
      <c r="AG41" s="73"/>
      <c r="AH41" s="73"/>
      <c r="AI41" s="56" t="s">
        <v>78</v>
      </c>
      <c r="AJ41" s="73"/>
      <c r="AK41" s="73"/>
      <c r="AL41" s="73"/>
      <c r="AM41" s="73"/>
      <c r="AN41" s="73"/>
      <c r="AO41" s="73"/>
      <c r="AP41" s="73"/>
      <c r="AQ41" s="73">
        <v>66040</v>
      </c>
      <c r="AR41" s="73"/>
      <c r="AS41" s="73"/>
      <c r="AT41" s="73"/>
      <c r="AU41" s="73"/>
      <c r="AV41" s="73"/>
      <c r="AW41" s="73"/>
      <c r="AX41" s="73"/>
      <c r="AY41" s="64">
        <v>53197</v>
      </c>
      <c r="AZ41" s="64"/>
      <c r="BA41" s="64"/>
      <c r="BB41" s="64"/>
      <c r="BC41" s="64"/>
      <c r="BD41" s="64"/>
      <c r="BE41" s="64"/>
      <c r="BF41" s="64"/>
      <c r="BG41" s="64"/>
      <c r="BH41" s="64">
        <f t="shared" si="0"/>
        <v>12843</v>
      </c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69" s="3" customFormat="1" ht="33" customHeight="1">
      <c r="A42" s="52"/>
      <c r="B42" s="52"/>
      <c r="C42" s="33"/>
      <c r="D42" s="34"/>
      <c r="E42" s="34"/>
      <c r="F42" s="34"/>
      <c r="G42" s="34"/>
      <c r="H42" s="36" t="s">
        <v>68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73" t="s">
        <v>14</v>
      </c>
      <c r="AE42" s="73"/>
      <c r="AF42" s="73"/>
      <c r="AG42" s="73"/>
      <c r="AH42" s="73"/>
      <c r="AI42" s="56" t="s">
        <v>78</v>
      </c>
      <c r="AJ42" s="73"/>
      <c r="AK42" s="73"/>
      <c r="AL42" s="73"/>
      <c r="AM42" s="73"/>
      <c r="AN42" s="73"/>
      <c r="AO42" s="73"/>
      <c r="AP42" s="73"/>
      <c r="AQ42" s="73">
        <v>199036</v>
      </c>
      <c r="AR42" s="73"/>
      <c r="AS42" s="73"/>
      <c r="AT42" s="73"/>
      <c r="AU42" s="73"/>
      <c r="AV42" s="73"/>
      <c r="AW42" s="73"/>
      <c r="AX42" s="73"/>
      <c r="AY42" s="64">
        <v>199262</v>
      </c>
      <c r="AZ42" s="64"/>
      <c r="BA42" s="64"/>
      <c r="BB42" s="64"/>
      <c r="BC42" s="64"/>
      <c r="BD42" s="64"/>
      <c r="BE42" s="64"/>
      <c r="BF42" s="64"/>
      <c r="BG42" s="64"/>
      <c r="BH42" s="64">
        <f t="shared" si="0"/>
        <v>-226</v>
      </c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69" s="3" customFormat="1" ht="55.5" customHeight="1">
      <c r="A43" s="52" t="s">
        <v>79</v>
      </c>
      <c r="B43" s="52"/>
      <c r="C43" s="33"/>
      <c r="D43" s="34"/>
      <c r="E43" s="34"/>
      <c r="F43" s="34"/>
      <c r="G43" s="34"/>
      <c r="H43" s="36" t="s">
        <v>80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73"/>
      <c r="AE43" s="73"/>
      <c r="AF43" s="73"/>
      <c r="AG43" s="73"/>
      <c r="AH43" s="73"/>
      <c r="AI43" s="56"/>
      <c r="AJ43" s="73"/>
      <c r="AK43" s="73"/>
      <c r="AL43" s="73"/>
      <c r="AM43" s="73"/>
      <c r="AN43" s="73"/>
      <c r="AO43" s="73"/>
      <c r="AP43" s="73"/>
      <c r="AQ43" s="83">
        <f>AQ44+AQ45+AQ46</f>
        <v>93</v>
      </c>
      <c r="AR43" s="83"/>
      <c r="AS43" s="83"/>
      <c r="AT43" s="83"/>
      <c r="AU43" s="83"/>
      <c r="AV43" s="83"/>
      <c r="AW43" s="83"/>
      <c r="AX43" s="83"/>
      <c r="AY43" s="83">
        <f>AY44+AY45+AY46</f>
        <v>93</v>
      </c>
      <c r="AZ43" s="83"/>
      <c r="BA43" s="83"/>
      <c r="BB43" s="83"/>
      <c r="BC43" s="83"/>
      <c r="BD43" s="83"/>
      <c r="BE43" s="83"/>
      <c r="BF43" s="83"/>
      <c r="BG43" s="83"/>
      <c r="BH43" s="64">
        <f t="shared" si="0"/>
        <v>0</v>
      </c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69" s="3" customFormat="1" ht="80.25" customHeight="1">
      <c r="A44" s="52"/>
      <c r="B44" s="52"/>
      <c r="C44" s="33"/>
      <c r="D44" s="34"/>
      <c r="E44" s="34"/>
      <c r="F44" s="34"/>
      <c r="G44" s="34"/>
      <c r="H44" s="36" t="s">
        <v>64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73" t="s">
        <v>52</v>
      </c>
      <c r="AE44" s="73"/>
      <c r="AF44" s="73"/>
      <c r="AG44" s="73"/>
      <c r="AH44" s="73"/>
      <c r="AI44" s="56" t="s">
        <v>81</v>
      </c>
      <c r="AJ44" s="73"/>
      <c r="AK44" s="73"/>
      <c r="AL44" s="73"/>
      <c r="AM44" s="73"/>
      <c r="AN44" s="73"/>
      <c r="AO44" s="73"/>
      <c r="AP44" s="73"/>
      <c r="AQ44" s="83">
        <v>18</v>
      </c>
      <c r="AR44" s="83"/>
      <c r="AS44" s="83"/>
      <c r="AT44" s="83"/>
      <c r="AU44" s="83"/>
      <c r="AV44" s="83"/>
      <c r="AW44" s="83"/>
      <c r="AX44" s="83"/>
      <c r="AY44" s="83">
        <v>18</v>
      </c>
      <c r="AZ44" s="83"/>
      <c r="BA44" s="83"/>
      <c r="BB44" s="83"/>
      <c r="BC44" s="83"/>
      <c r="BD44" s="83"/>
      <c r="BE44" s="83"/>
      <c r="BF44" s="83"/>
      <c r="BG44" s="83"/>
      <c r="BH44" s="64">
        <f t="shared" si="0"/>
        <v>0</v>
      </c>
      <c r="BI44" s="64"/>
      <c r="BJ44" s="64"/>
      <c r="BK44" s="64"/>
      <c r="BL44" s="64"/>
      <c r="BM44" s="64"/>
      <c r="BN44" s="64"/>
      <c r="BO44" s="64"/>
      <c r="BP44" s="64"/>
      <c r="BQ44" s="64"/>
    </row>
    <row r="45" spans="1:69" s="3" customFormat="1" ht="58.5" customHeight="1">
      <c r="A45" s="52"/>
      <c r="B45" s="52"/>
      <c r="C45" s="33"/>
      <c r="D45" s="34"/>
      <c r="E45" s="34"/>
      <c r="F45" s="34"/>
      <c r="G45" s="34"/>
      <c r="H45" s="36" t="s">
        <v>66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73" t="s">
        <v>52</v>
      </c>
      <c r="AE45" s="73"/>
      <c r="AF45" s="73"/>
      <c r="AG45" s="73"/>
      <c r="AH45" s="73"/>
      <c r="AI45" s="56" t="s">
        <v>82</v>
      </c>
      <c r="AJ45" s="73"/>
      <c r="AK45" s="73"/>
      <c r="AL45" s="73"/>
      <c r="AM45" s="73"/>
      <c r="AN45" s="73"/>
      <c r="AO45" s="73"/>
      <c r="AP45" s="73"/>
      <c r="AQ45" s="83">
        <v>22.5</v>
      </c>
      <c r="AR45" s="83"/>
      <c r="AS45" s="83"/>
      <c r="AT45" s="83"/>
      <c r="AU45" s="83"/>
      <c r="AV45" s="83"/>
      <c r="AW45" s="83"/>
      <c r="AX45" s="83"/>
      <c r="AY45" s="64">
        <v>22.5</v>
      </c>
      <c r="AZ45" s="64"/>
      <c r="BA45" s="64"/>
      <c r="BB45" s="64"/>
      <c r="BC45" s="64"/>
      <c r="BD45" s="64"/>
      <c r="BE45" s="64"/>
      <c r="BF45" s="64"/>
      <c r="BG45" s="64"/>
      <c r="BH45" s="64">
        <f t="shared" si="0"/>
        <v>0</v>
      </c>
      <c r="BI45" s="64"/>
      <c r="BJ45" s="64"/>
      <c r="BK45" s="64"/>
      <c r="BL45" s="64"/>
      <c r="BM45" s="64"/>
      <c r="BN45" s="64"/>
      <c r="BO45" s="64"/>
      <c r="BP45" s="64"/>
      <c r="BQ45" s="64"/>
    </row>
    <row r="46" spans="1:69" s="3" customFormat="1" ht="84.75" customHeight="1">
      <c r="A46" s="52"/>
      <c r="B46" s="52"/>
      <c r="C46" s="33"/>
      <c r="D46" s="34"/>
      <c r="E46" s="34"/>
      <c r="F46" s="34"/>
      <c r="G46" s="34"/>
      <c r="H46" s="36" t="s">
        <v>68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73" t="s">
        <v>52</v>
      </c>
      <c r="AE46" s="73"/>
      <c r="AF46" s="73"/>
      <c r="AG46" s="73"/>
      <c r="AH46" s="73"/>
      <c r="AI46" s="56" t="s">
        <v>83</v>
      </c>
      <c r="AJ46" s="73"/>
      <c r="AK46" s="73"/>
      <c r="AL46" s="73"/>
      <c r="AM46" s="73"/>
      <c r="AN46" s="73"/>
      <c r="AO46" s="73"/>
      <c r="AP46" s="73"/>
      <c r="AQ46" s="73">
        <v>52.5</v>
      </c>
      <c r="AR46" s="73"/>
      <c r="AS46" s="73"/>
      <c r="AT46" s="73"/>
      <c r="AU46" s="73"/>
      <c r="AV46" s="73"/>
      <c r="AW46" s="73"/>
      <c r="AX46" s="73"/>
      <c r="AY46" s="64">
        <v>52.5</v>
      </c>
      <c r="AZ46" s="64"/>
      <c r="BA46" s="64"/>
      <c r="BB46" s="64"/>
      <c r="BC46" s="64"/>
      <c r="BD46" s="64"/>
      <c r="BE46" s="64"/>
      <c r="BF46" s="64"/>
      <c r="BG46" s="64"/>
      <c r="BH46" s="64">
        <f t="shared" si="0"/>
        <v>0</v>
      </c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69" s="3" customFormat="1" ht="28.5" customHeight="1">
      <c r="A47" s="52" t="s">
        <v>53</v>
      </c>
      <c r="B47" s="52"/>
      <c r="C47" s="33"/>
      <c r="D47" s="34"/>
      <c r="E47" s="34"/>
      <c r="F47" s="34"/>
      <c r="G47" s="34"/>
      <c r="H47" s="36" t="s">
        <v>84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73"/>
      <c r="AE47" s="73"/>
      <c r="AF47" s="73"/>
      <c r="AG47" s="73"/>
      <c r="AH47" s="73"/>
      <c r="AI47" s="56"/>
      <c r="AJ47" s="73"/>
      <c r="AK47" s="73"/>
      <c r="AL47" s="73"/>
      <c r="AM47" s="73"/>
      <c r="AN47" s="73"/>
      <c r="AO47" s="73"/>
      <c r="AP47" s="73"/>
      <c r="AQ47" s="83">
        <f>AQ48+AQ49+AQ50</f>
        <v>68.5</v>
      </c>
      <c r="AR47" s="73"/>
      <c r="AS47" s="73"/>
      <c r="AT47" s="73"/>
      <c r="AU47" s="73"/>
      <c r="AV47" s="73"/>
      <c r="AW47" s="73"/>
      <c r="AX47" s="73"/>
      <c r="AY47" s="64">
        <f>AY48+AY49+AY50</f>
        <v>68.5</v>
      </c>
      <c r="AZ47" s="64"/>
      <c r="BA47" s="64"/>
      <c r="BB47" s="64"/>
      <c r="BC47" s="64"/>
      <c r="BD47" s="64"/>
      <c r="BE47" s="64"/>
      <c r="BF47" s="64"/>
      <c r="BG47" s="64"/>
      <c r="BH47" s="64">
        <f t="shared" si="0"/>
        <v>0</v>
      </c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69" s="3" customFormat="1" ht="30.75" customHeight="1">
      <c r="A48" s="52"/>
      <c r="B48" s="52"/>
      <c r="C48" s="33"/>
      <c r="D48" s="34"/>
      <c r="E48" s="34"/>
      <c r="F48" s="34"/>
      <c r="G48" s="34"/>
      <c r="H48" s="36" t="s">
        <v>64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73" t="s">
        <v>52</v>
      </c>
      <c r="AE48" s="73"/>
      <c r="AF48" s="73"/>
      <c r="AG48" s="73"/>
      <c r="AH48" s="73"/>
      <c r="AI48" s="56" t="s">
        <v>85</v>
      </c>
      <c r="AJ48" s="73"/>
      <c r="AK48" s="73"/>
      <c r="AL48" s="73"/>
      <c r="AM48" s="73"/>
      <c r="AN48" s="73"/>
      <c r="AO48" s="73"/>
      <c r="AP48" s="73"/>
      <c r="AQ48" s="83">
        <v>13</v>
      </c>
      <c r="AR48" s="83"/>
      <c r="AS48" s="83"/>
      <c r="AT48" s="83"/>
      <c r="AU48" s="83"/>
      <c r="AV48" s="83"/>
      <c r="AW48" s="83"/>
      <c r="AX48" s="83"/>
      <c r="AY48" s="83">
        <v>13</v>
      </c>
      <c r="AZ48" s="83"/>
      <c r="BA48" s="83"/>
      <c r="BB48" s="83"/>
      <c r="BC48" s="83"/>
      <c r="BD48" s="83"/>
      <c r="BE48" s="83"/>
      <c r="BF48" s="83"/>
      <c r="BG48" s="83"/>
      <c r="BH48" s="64">
        <f t="shared" si="0"/>
        <v>0</v>
      </c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69" s="3" customFormat="1" ht="30" customHeight="1">
      <c r="A49" s="52"/>
      <c r="B49" s="52"/>
      <c r="C49" s="33"/>
      <c r="D49" s="34"/>
      <c r="E49" s="34"/>
      <c r="F49" s="34"/>
      <c r="G49" s="34"/>
      <c r="H49" s="36" t="s">
        <v>66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73" t="s">
        <v>52</v>
      </c>
      <c r="AE49" s="73"/>
      <c r="AF49" s="73"/>
      <c r="AG49" s="73"/>
      <c r="AH49" s="73"/>
      <c r="AI49" s="56" t="s">
        <v>86</v>
      </c>
      <c r="AJ49" s="73"/>
      <c r="AK49" s="73"/>
      <c r="AL49" s="73"/>
      <c r="AM49" s="73"/>
      <c r="AN49" s="73"/>
      <c r="AO49" s="73"/>
      <c r="AP49" s="73"/>
      <c r="AQ49" s="83">
        <v>16</v>
      </c>
      <c r="AR49" s="83"/>
      <c r="AS49" s="83"/>
      <c r="AT49" s="83"/>
      <c r="AU49" s="83"/>
      <c r="AV49" s="83"/>
      <c r="AW49" s="83"/>
      <c r="AX49" s="83"/>
      <c r="AY49" s="64">
        <v>16</v>
      </c>
      <c r="AZ49" s="64"/>
      <c r="BA49" s="64"/>
      <c r="BB49" s="64"/>
      <c r="BC49" s="64"/>
      <c r="BD49" s="64"/>
      <c r="BE49" s="64"/>
      <c r="BF49" s="64"/>
      <c r="BG49" s="64"/>
      <c r="BH49" s="64">
        <f t="shared" si="0"/>
        <v>0</v>
      </c>
      <c r="BI49" s="64"/>
      <c r="BJ49" s="64"/>
      <c r="BK49" s="64"/>
      <c r="BL49" s="64"/>
      <c r="BM49" s="64"/>
      <c r="BN49" s="64"/>
      <c r="BO49" s="64"/>
      <c r="BP49" s="64"/>
      <c r="BQ49" s="64"/>
    </row>
    <row r="50" spans="1:69" s="3" customFormat="1" ht="29.25" customHeight="1">
      <c r="A50" s="52"/>
      <c r="B50" s="52"/>
      <c r="C50" s="33"/>
      <c r="D50" s="34"/>
      <c r="E50" s="34"/>
      <c r="F50" s="34"/>
      <c r="G50" s="34"/>
      <c r="H50" s="36" t="s">
        <v>68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73" t="s">
        <v>52</v>
      </c>
      <c r="AE50" s="73"/>
      <c r="AF50" s="73"/>
      <c r="AG50" s="73"/>
      <c r="AH50" s="73"/>
      <c r="AI50" s="56" t="s">
        <v>85</v>
      </c>
      <c r="AJ50" s="73"/>
      <c r="AK50" s="73"/>
      <c r="AL50" s="73"/>
      <c r="AM50" s="73"/>
      <c r="AN50" s="73"/>
      <c r="AO50" s="73"/>
      <c r="AP50" s="73"/>
      <c r="AQ50" s="73">
        <v>39.5</v>
      </c>
      <c r="AR50" s="73"/>
      <c r="AS50" s="73"/>
      <c r="AT50" s="73"/>
      <c r="AU50" s="73"/>
      <c r="AV50" s="73"/>
      <c r="AW50" s="73"/>
      <c r="AX50" s="73"/>
      <c r="AY50" s="64">
        <v>39.5</v>
      </c>
      <c r="AZ50" s="64"/>
      <c r="BA50" s="64"/>
      <c r="BB50" s="64"/>
      <c r="BC50" s="64"/>
      <c r="BD50" s="64"/>
      <c r="BE50" s="64"/>
      <c r="BF50" s="64"/>
      <c r="BG50" s="64"/>
      <c r="BH50" s="64">
        <f t="shared" si="0"/>
        <v>0</v>
      </c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69" s="3" customFormat="1" ht="50.25" customHeight="1">
      <c r="A51" s="42" t="s">
        <v>142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4"/>
    </row>
    <row r="52" spans="1:69" s="3" customFormat="1" ht="21" customHeight="1">
      <c r="A52" s="55" t="s">
        <v>8</v>
      </c>
      <c r="B52" s="55"/>
      <c r="C52" s="74"/>
      <c r="D52" s="75"/>
      <c r="E52" s="75"/>
      <c r="F52" s="75"/>
      <c r="G52" s="75"/>
      <c r="H52" s="76" t="s">
        <v>25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</row>
    <row r="53" spans="1:69" s="3" customFormat="1" ht="59.25" customHeight="1">
      <c r="A53" s="52" t="s">
        <v>30</v>
      </c>
      <c r="B53" s="52"/>
      <c r="C53" s="56"/>
      <c r="D53" s="56"/>
      <c r="E53" s="56"/>
      <c r="F53" s="56"/>
      <c r="G53" s="56"/>
      <c r="H53" s="77" t="s">
        <v>87</v>
      </c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3" t="s">
        <v>6</v>
      </c>
      <c r="AE53" s="73"/>
      <c r="AF53" s="73"/>
      <c r="AG53" s="73"/>
      <c r="AH53" s="73"/>
      <c r="AI53" s="56"/>
      <c r="AJ53" s="73"/>
      <c r="AK53" s="73"/>
      <c r="AL53" s="73"/>
      <c r="AM53" s="73"/>
      <c r="AN53" s="73"/>
      <c r="AO53" s="73"/>
      <c r="AP53" s="73"/>
      <c r="AQ53" s="73">
        <f>AQ54+AQ55+AQ56</f>
        <v>1249</v>
      </c>
      <c r="AR53" s="73"/>
      <c r="AS53" s="73"/>
      <c r="AT53" s="73"/>
      <c r="AU53" s="73"/>
      <c r="AV53" s="73"/>
      <c r="AW53" s="73"/>
      <c r="AX53" s="73"/>
      <c r="AY53" s="64">
        <f>AY54+AY55+AY56</f>
        <v>1275</v>
      </c>
      <c r="AZ53" s="64"/>
      <c r="BA53" s="64"/>
      <c r="BB53" s="64"/>
      <c r="BC53" s="64"/>
      <c r="BD53" s="64"/>
      <c r="BE53" s="64"/>
      <c r="BF53" s="64"/>
      <c r="BG53" s="64"/>
      <c r="BH53" s="64">
        <f>AQ53-AY53</f>
        <v>-26</v>
      </c>
      <c r="BI53" s="64"/>
      <c r="BJ53" s="64"/>
      <c r="BK53" s="64"/>
      <c r="BL53" s="64"/>
      <c r="BM53" s="64"/>
      <c r="BN53" s="64"/>
      <c r="BO53" s="64"/>
      <c r="BP53" s="64"/>
      <c r="BQ53" s="64"/>
    </row>
    <row r="54" spans="1:69" s="3" customFormat="1" ht="40.5" customHeight="1">
      <c r="A54" s="52"/>
      <c r="B54" s="52"/>
      <c r="C54" s="56"/>
      <c r="D54" s="56"/>
      <c r="E54" s="56"/>
      <c r="F54" s="56"/>
      <c r="G54" s="56"/>
      <c r="H54" s="36" t="s">
        <v>64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73" t="s">
        <v>6</v>
      </c>
      <c r="AE54" s="73"/>
      <c r="AF54" s="73"/>
      <c r="AG54" s="73"/>
      <c r="AH54" s="73"/>
      <c r="AI54" s="56" t="s">
        <v>88</v>
      </c>
      <c r="AJ54" s="73"/>
      <c r="AK54" s="73"/>
      <c r="AL54" s="73"/>
      <c r="AM54" s="73"/>
      <c r="AN54" s="73"/>
      <c r="AO54" s="73"/>
      <c r="AP54" s="73"/>
      <c r="AQ54" s="73">
        <v>210</v>
      </c>
      <c r="AR54" s="73"/>
      <c r="AS54" s="73"/>
      <c r="AT54" s="73"/>
      <c r="AU54" s="73"/>
      <c r="AV54" s="73"/>
      <c r="AW54" s="73"/>
      <c r="AX54" s="73"/>
      <c r="AY54" s="64">
        <v>224</v>
      </c>
      <c r="AZ54" s="64"/>
      <c r="BA54" s="64"/>
      <c r="BB54" s="64"/>
      <c r="BC54" s="64"/>
      <c r="BD54" s="64"/>
      <c r="BE54" s="64"/>
      <c r="BF54" s="64"/>
      <c r="BG54" s="64"/>
      <c r="BH54" s="64">
        <f aca="true" t="shared" si="1" ref="BH54:BH60">AQ54-AY54</f>
        <v>-14</v>
      </c>
      <c r="BI54" s="64"/>
      <c r="BJ54" s="64"/>
      <c r="BK54" s="64"/>
      <c r="BL54" s="64"/>
      <c r="BM54" s="64"/>
      <c r="BN54" s="64"/>
      <c r="BO54" s="64"/>
      <c r="BP54" s="64"/>
      <c r="BQ54" s="64"/>
    </row>
    <row r="55" spans="1:69" s="3" customFormat="1" ht="34.5" customHeight="1">
      <c r="A55" s="52"/>
      <c r="B55" s="52"/>
      <c r="C55" s="56"/>
      <c r="D55" s="56"/>
      <c r="E55" s="56"/>
      <c r="F55" s="56"/>
      <c r="G55" s="56"/>
      <c r="H55" s="36" t="s">
        <v>66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73" t="s">
        <v>6</v>
      </c>
      <c r="AE55" s="73"/>
      <c r="AF55" s="73"/>
      <c r="AG55" s="73"/>
      <c r="AH55" s="73"/>
      <c r="AI55" s="56" t="s">
        <v>88</v>
      </c>
      <c r="AJ55" s="73"/>
      <c r="AK55" s="73"/>
      <c r="AL55" s="73"/>
      <c r="AM55" s="73"/>
      <c r="AN55" s="73"/>
      <c r="AO55" s="73"/>
      <c r="AP55" s="73"/>
      <c r="AQ55" s="73">
        <v>243</v>
      </c>
      <c r="AR55" s="73"/>
      <c r="AS55" s="73"/>
      <c r="AT55" s="73"/>
      <c r="AU55" s="73"/>
      <c r="AV55" s="73"/>
      <c r="AW55" s="73"/>
      <c r="AX55" s="73"/>
      <c r="AY55" s="64">
        <v>248</v>
      </c>
      <c r="AZ55" s="64"/>
      <c r="BA55" s="64"/>
      <c r="BB55" s="64"/>
      <c r="BC55" s="64"/>
      <c r="BD55" s="64"/>
      <c r="BE55" s="64"/>
      <c r="BF55" s="64"/>
      <c r="BG55" s="64"/>
      <c r="BH55" s="64">
        <f t="shared" si="1"/>
        <v>-5</v>
      </c>
      <c r="BI55" s="64"/>
      <c r="BJ55" s="64"/>
      <c r="BK55" s="64"/>
      <c r="BL55" s="64"/>
      <c r="BM55" s="64"/>
      <c r="BN55" s="64"/>
      <c r="BO55" s="64"/>
      <c r="BP55" s="64"/>
      <c r="BQ55" s="64"/>
    </row>
    <row r="56" spans="1:69" s="3" customFormat="1" ht="33.75" customHeight="1">
      <c r="A56" s="52"/>
      <c r="B56" s="52"/>
      <c r="C56" s="56"/>
      <c r="D56" s="56"/>
      <c r="E56" s="56"/>
      <c r="F56" s="56"/>
      <c r="G56" s="56"/>
      <c r="H56" s="36" t="s">
        <v>68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73" t="s">
        <v>6</v>
      </c>
      <c r="AE56" s="73"/>
      <c r="AF56" s="73"/>
      <c r="AG56" s="73"/>
      <c r="AH56" s="73"/>
      <c r="AI56" s="56" t="s">
        <v>88</v>
      </c>
      <c r="AJ56" s="73"/>
      <c r="AK56" s="73"/>
      <c r="AL56" s="73"/>
      <c r="AM56" s="73"/>
      <c r="AN56" s="73"/>
      <c r="AO56" s="73"/>
      <c r="AP56" s="73"/>
      <c r="AQ56" s="73">
        <v>796</v>
      </c>
      <c r="AR56" s="73"/>
      <c r="AS56" s="73"/>
      <c r="AT56" s="73"/>
      <c r="AU56" s="73"/>
      <c r="AV56" s="73"/>
      <c r="AW56" s="73"/>
      <c r="AX56" s="73"/>
      <c r="AY56" s="64">
        <v>803</v>
      </c>
      <c r="AZ56" s="64"/>
      <c r="BA56" s="64"/>
      <c r="BB56" s="64"/>
      <c r="BC56" s="64"/>
      <c r="BD56" s="64"/>
      <c r="BE56" s="64"/>
      <c r="BF56" s="64"/>
      <c r="BG56" s="64"/>
      <c r="BH56" s="64">
        <f t="shared" si="1"/>
        <v>-7</v>
      </c>
      <c r="BI56" s="64"/>
      <c r="BJ56" s="64"/>
      <c r="BK56" s="64"/>
      <c r="BL56" s="64"/>
      <c r="BM56" s="64"/>
      <c r="BN56" s="64"/>
      <c r="BO56" s="64"/>
      <c r="BP56" s="64"/>
      <c r="BQ56" s="64"/>
    </row>
    <row r="57" spans="1:69" s="3" customFormat="1" ht="66.75" customHeight="1">
      <c r="A57" s="52" t="s">
        <v>89</v>
      </c>
      <c r="B57" s="52"/>
      <c r="C57" s="56"/>
      <c r="D57" s="56"/>
      <c r="E57" s="56"/>
      <c r="F57" s="56"/>
      <c r="G57" s="56"/>
      <c r="H57" s="77" t="s">
        <v>90</v>
      </c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3" t="s">
        <v>6</v>
      </c>
      <c r="AE57" s="73"/>
      <c r="AF57" s="73"/>
      <c r="AG57" s="73"/>
      <c r="AH57" s="73"/>
      <c r="AI57" s="56"/>
      <c r="AJ57" s="73"/>
      <c r="AK57" s="73"/>
      <c r="AL57" s="73"/>
      <c r="AM57" s="73"/>
      <c r="AN57" s="73"/>
      <c r="AO57" s="73"/>
      <c r="AP57" s="73"/>
      <c r="AQ57" s="73">
        <f>AQ58+AQ59+AQ60</f>
        <v>51</v>
      </c>
      <c r="AR57" s="73"/>
      <c r="AS57" s="73"/>
      <c r="AT57" s="73"/>
      <c r="AU57" s="73"/>
      <c r="AV57" s="73"/>
      <c r="AW57" s="73"/>
      <c r="AX57" s="73"/>
      <c r="AY57" s="64">
        <f>AY58+AY59+AY60</f>
        <v>73</v>
      </c>
      <c r="AZ57" s="64"/>
      <c r="BA57" s="64"/>
      <c r="BB57" s="64"/>
      <c r="BC57" s="64"/>
      <c r="BD57" s="64"/>
      <c r="BE57" s="64"/>
      <c r="BF57" s="64"/>
      <c r="BG57" s="64"/>
      <c r="BH57" s="64">
        <f t="shared" si="1"/>
        <v>-22</v>
      </c>
      <c r="BI57" s="64"/>
      <c r="BJ57" s="64"/>
      <c r="BK57" s="64"/>
      <c r="BL57" s="64"/>
      <c r="BM57" s="64"/>
      <c r="BN57" s="64"/>
      <c r="BO57" s="64"/>
      <c r="BP57" s="64"/>
      <c r="BQ57" s="64"/>
    </row>
    <row r="58" spans="1:69" s="3" customFormat="1" ht="34.5" customHeight="1">
      <c r="A58" s="52"/>
      <c r="B58" s="52"/>
      <c r="C58" s="56"/>
      <c r="D58" s="56"/>
      <c r="E58" s="56"/>
      <c r="F58" s="56"/>
      <c r="G58" s="56"/>
      <c r="H58" s="36" t="s">
        <v>64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73" t="s">
        <v>6</v>
      </c>
      <c r="AE58" s="73"/>
      <c r="AF58" s="73"/>
      <c r="AG58" s="73"/>
      <c r="AH58" s="73"/>
      <c r="AI58" s="56" t="s">
        <v>91</v>
      </c>
      <c r="AJ58" s="73"/>
      <c r="AK58" s="73"/>
      <c r="AL58" s="73"/>
      <c r="AM58" s="73"/>
      <c r="AN58" s="73"/>
      <c r="AO58" s="73"/>
      <c r="AP58" s="73"/>
      <c r="AQ58" s="73">
        <v>0</v>
      </c>
      <c r="AR58" s="73"/>
      <c r="AS58" s="73"/>
      <c r="AT58" s="73"/>
      <c r="AU58" s="73"/>
      <c r="AV58" s="73"/>
      <c r="AW58" s="73"/>
      <c r="AX58" s="73"/>
      <c r="AY58" s="84">
        <v>0</v>
      </c>
      <c r="AZ58" s="84"/>
      <c r="BA58" s="84"/>
      <c r="BB58" s="84"/>
      <c r="BC58" s="84"/>
      <c r="BD58" s="84"/>
      <c r="BE58" s="84"/>
      <c r="BF58" s="84"/>
      <c r="BG58" s="84"/>
      <c r="BH58" s="64">
        <f t="shared" si="1"/>
        <v>0</v>
      </c>
      <c r="BI58" s="64"/>
      <c r="BJ58" s="64"/>
      <c r="BK58" s="64"/>
      <c r="BL58" s="64"/>
      <c r="BM58" s="64"/>
      <c r="BN58" s="64"/>
      <c r="BO58" s="64"/>
      <c r="BP58" s="64"/>
      <c r="BQ58" s="64"/>
    </row>
    <row r="59" spans="1:69" s="3" customFormat="1" ht="38.25" customHeight="1">
      <c r="A59" s="52"/>
      <c r="B59" s="52"/>
      <c r="C59" s="56"/>
      <c r="D59" s="56"/>
      <c r="E59" s="56"/>
      <c r="F59" s="56"/>
      <c r="G59" s="56"/>
      <c r="H59" s="36" t="s">
        <v>66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8"/>
      <c r="AD59" s="73" t="s">
        <v>6</v>
      </c>
      <c r="AE59" s="73"/>
      <c r="AF59" s="73"/>
      <c r="AG59" s="73"/>
      <c r="AH59" s="73"/>
      <c r="AI59" s="56" t="s">
        <v>91</v>
      </c>
      <c r="AJ59" s="73"/>
      <c r="AK59" s="73"/>
      <c r="AL59" s="73"/>
      <c r="AM59" s="73"/>
      <c r="AN59" s="73"/>
      <c r="AO59" s="73"/>
      <c r="AP59" s="73"/>
      <c r="AQ59" s="73">
        <v>13</v>
      </c>
      <c r="AR59" s="73"/>
      <c r="AS59" s="73"/>
      <c r="AT59" s="73"/>
      <c r="AU59" s="73"/>
      <c r="AV59" s="73"/>
      <c r="AW59" s="73"/>
      <c r="AX59" s="73"/>
      <c r="AY59" s="84">
        <v>15</v>
      </c>
      <c r="AZ59" s="84"/>
      <c r="BA59" s="84"/>
      <c r="BB59" s="84"/>
      <c r="BC59" s="84"/>
      <c r="BD59" s="84"/>
      <c r="BE59" s="84"/>
      <c r="BF59" s="84"/>
      <c r="BG59" s="84"/>
      <c r="BH59" s="64">
        <f t="shared" si="1"/>
        <v>-2</v>
      </c>
      <c r="BI59" s="64"/>
      <c r="BJ59" s="64"/>
      <c r="BK59" s="64"/>
      <c r="BL59" s="64"/>
      <c r="BM59" s="64"/>
      <c r="BN59" s="64"/>
      <c r="BO59" s="64"/>
      <c r="BP59" s="64"/>
      <c r="BQ59" s="64"/>
    </row>
    <row r="60" spans="1:69" s="3" customFormat="1" ht="40.5" customHeight="1">
      <c r="A60" s="52"/>
      <c r="B60" s="52"/>
      <c r="C60" s="56"/>
      <c r="D60" s="56"/>
      <c r="E60" s="56"/>
      <c r="F60" s="56"/>
      <c r="G60" s="56"/>
      <c r="H60" s="36" t="s">
        <v>68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  <c r="AD60" s="73" t="s">
        <v>6</v>
      </c>
      <c r="AE60" s="73"/>
      <c r="AF60" s="73"/>
      <c r="AG60" s="73"/>
      <c r="AH60" s="73"/>
      <c r="AI60" s="56" t="s">
        <v>91</v>
      </c>
      <c r="AJ60" s="73"/>
      <c r="AK60" s="73"/>
      <c r="AL60" s="73"/>
      <c r="AM60" s="73"/>
      <c r="AN60" s="73"/>
      <c r="AO60" s="73"/>
      <c r="AP60" s="73"/>
      <c r="AQ60" s="73">
        <v>38</v>
      </c>
      <c r="AR60" s="73"/>
      <c r="AS60" s="73"/>
      <c r="AT60" s="73"/>
      <c r="AU60" s="73"/>
      <c r="AV60" s="73"/>
      <c r="AW60" s="73"/>
      <c r="AX60" s="73"/>
      <c r="AY60" s="84">
        <f>52+6</f>
        <v>58</v>
      </c>
      <c r="AZ60" s="84"/>
      <c r="BA60" s="84"/>
      <c r="BB60" s="84"/>
      <c r="BC60" s="84"/>
      <c r="BD60" s="84"/>
      <c r="BE60" s="84"/>
      <c r="BF60" s="84"/>
      <c r="BG60" s="84"/>
      <c r="BH60" s="64">
        <f t="shared" si="1"/>
        <v>-20</v>
      </c>
      <c r="BI60" s="64"/>
      <c r="BJ60" s="64"/>
      <c r="BK60" s="64"/>
      <c r="BL60" s="64"/>
      <c r="BM60" s="64"/>
      <c r="BN60" s="64"/>
      <c r="BO60" s="64"/>
      <c r="BP60" s="64"/>
      <c r="BQ60" s="64"/>
    </row>
    <row r="61" spans="1:69" s="3" customFormat="1" ht="63.75" customHeight="1">
      <c r="A61" s="52" t="s">
        <v>92</v>
      </c>
      <c r="B61" s="52"/>
      <c r="C61" s="56"/>
      <c r="D61" s="56"/>
      <c r="E61" s="56"/>
      <c r="F61" s="56"/>
      <c r="G61" s="56"/>
      <c r="H61" s="77" t="s">
        <v>93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3" t="s">
        <v>6</v>
      </c>
      <c r="AE61" s="73"/>
      <c r="AF61" s="73"/>
      <c r="AG61" s="73"/>
      <c r="AH61" s="73"/>
      <c r="AI61" s="56"/>
      <c r="AJ61" s="73"/>
      <c r="AK61" s="73"/>
      <c r="AL61" s="73"/>
      <c r="AM61" s="73"/>
      <c r="AN61" s="73"/>
      <c r="AO61" s="73"/>
      <c r="AP61" s="73"/>
      <c r="AQ61" s="73">
        <f>AQ62+AQ63+AQ64</f>
        <v>1087</v>
      </c>
      <c r="AR61" s="73"/>
      <c r="AS61" s="73"/>
      <c r="AT61" s="73"/>
      <c r="AU61" s="73"/>
      <c r="AV61" s="73"/>
      <c r="AW61" s="73"/>
      <c r="AX61" s="73"/>
      <c r="AY61" s="64">
        <f>AY62+AY63+AY64</f>
        <v>873</v>
      </c>
      <c r="AZ61" s="64"/>
      <c r="BA61" s="64"/>
      <c r="BB61" s="64"/>
      <c r="BC61" s="64"/>
      <c r="BD61" s="64"/>
      <c r="BE61" s="64"/>
      <c r="BF61" s="64"/>
      <c r="BG61" s="64"/>
      <c r="BH61" s="64">
        <f>AQ61-AY61</f>
        <v>214</v>
      </c>
      <c r="BI61" s="64"/>
      <c r="BJ61" s="64"/>
      <c r="BK61" s="64"/>
      <c r="BL61" s="64"/>
      <c r="BM61" s="64"/>
      <c r="BN61" s="64"/>
      <c r="BO61" s="64"/>
      <c r="BP61" s="64"/>
      <c r="BQ61" s="64"/>
    </row>
    <row r="62" spans="1:69" s="3" customFormat="1" ht="38.25" customHeight="1">
      <c r="A62" s="52"/>
      <c r="B62" s="52"/>
      <c r="C62" s="56"/>
      <c r="D62" s="56"/>
      <c r="E62" s="56"/>
      <c r="F62" s="56"/>
      <c r="G62" s="56"/>
      <c r="H62" s="36" t="s">
        <v>64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  <c r="AD62" s="73" t="s">
        <v>6</v>
      </c>
      <c r="AE62" s="73"/>
      <c r="AF62" s="73"/>
      <c r="AG62" s="73"/>
      <c r="AH62" s="73"/>
      <c r="AI62" s="56" t="s">
        <v>94</v>
      </c>
      <c r="AJ62" s="73"/>
      <c r="AK62" s="73"/>
      <c r="AL62" s="73"/>
      <c r="AM62" s="73"/>
      <c r="AN62" s="73"/>
      <c r="AO62" s="73"/>
      <c r="AP62" s="73"/>
      <c r="AQ62" s="73">
        <v>160</v>
      </c>
      <c r="AR62" s="73"/>
      <c r="AS62" s="73"/>
      <c r="AT62" s="73"/>
      <c r="AU62" s="73"/>
      <c r="AV62" s="73"/>
      <c r="AW62" s="73"/>
      <c r="AX62" s="73"/>
      <c r="AY62" s="84">
        <v>110</v>
      </c>
      <c r="AZ62" s="84"/>
      <c r="BA62" s="84"/>
      <c r="BB62" s="84"/>
      <c r="BC62" s="84"/>
      <c r="BD62" s="84"/>
      <c r="BE62" s="84"/>
      <c r="BF62" s="84"/>
      <c r="BG62" s="84"/>
      <c r="BH62" s="64">
        <f>AQ62-AY62</f>
        <v>50</v>
      </c>
      <c r="BI62" s="64"/>
      <c r="BJ62" s="64"/>
      <c r="BK62" s="64"/>
      <c r="BL62" s="64"/>
      <c r="BM62" s="64"/>
      <c r="BN62" s="64"/>
      <c r="BO62" s="64"/>
      <c r="BP62" s="64"/>
      <c r="BQ62" s="64"/>
    </row>
    <row r="63" spans="1:69" s="3" customFormat="1" ht="38.25" customHeight="1">
      <c r="A63" s="52"/>
      <c r="B63" s="52"/>
      <c r="C63" s="56"/>
      <c r="D63" s="56"/>
      <c r="E63" s="56"/>
      <c r="F63" s="56"/>
      <c r="G63" s="56"/>
      <c r="H63" s="36" t="s">
        <v>66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  <c r="AD63" s="73" t="s">
        <v>6</v>
      </c>
      <c r="AE63" s="73"/>
      <c r="AF63" s="73"/>
      <c r="AG63" s="73"/>
      <c r="AH63" s="73"/>
      <c r="AI63" s="56" t="s">
        <v>94</v>
      </c>
      <c r="AJ63" s="73"/>
      <c r="AK63" s="73"/>
      <c r="AL63" s="73"/>
      <c r="AM63" s="73"/>
      <c r="AN63" s="73"/>
      <c r="AO63" s="73"/>
      <c r="AP63" s="73"/>
      <c r="AQ63" s="73">
        <v>243</v>
      </c>
      <c r="AR63" s="73"/>
      <c r="AS63" s="73"/>
      <c r="AT63" s="73"/>
      <c r="AU63" s="73"/>
      <c r="AV63" s="73"/>
      <c r="AW63" s="73"/>
      <c r="AX63" s="73"/>
      <c r="AY63" s="84">
        <v>251</v>
      </c>
      <c r="AZ63" s="84"/>
      <c r="BA63" s="84"/>
      <c r="BB63" s="84"/>
      <c r="BC63" s="84"/>
      <c r="BD63" s="84"/>
      <c r="BE63" s="84"/>
      <c r="BF63" s="84"/>
      <c r="BG63" s="84"/>
      <c r="BH63" s="64">
        <f>AQ63-AY63</f>
        <v>-8</v>
      </c>
      <c r="BI63" s="64"/>
      <c r="BJ63" s="64"/>
      <c r="BK63" s="64"/>
      <c r="BL63" s="64"/>
      <c r="BM63" s="64"/>
      <c r="BN63" s="64"/>
      <c r="BO63" s="64"/>
      <c r="BP63" s="64"/>
      <c r="BQ63" s="64"/>
    </row>
    <row r="64" spans="1:69" s="3" customFormat="1" ht="33.75" customHeight="1">
      <c r="A64" s="52"/>
      <c r="B64" s="52"/>
      <c r="C64" s="56"/>
      <c r="D64" s="56"/>
      <c r="E64" s="56"/>
      <c r="F64" s="56"/>
      <c r="G64" s="56"/>
      <c r="H64" s="36" t="s">
        <v>68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  <c r="AD64" s="73" t="s">
        <v>6</v>
      </c>
      <c r="AE64" s="73"/>
      <c r="AF64" s="73"/>
      <c r="AG64" s="73"/>
      <c r="AH64" s="73"/>
      <c r="AI64" s="56" t="s">
        <v>94</v>
      </c>
      <c r="AJ64" s="73"/>
      <c r="AK64" s="73"/>
      <c r="AL64" s="73"/>
      <c r="AM64" s="73"/>
      <c r="AN64" s="73"/>
      <c r="AO64" s="73"/>
      <c r="AP64" s="73"/>
      <c r="AQ64" s="73">
        <v>684</v>
      </c>
      <c r="AR64" s="73"/>
      <c r="AS64" s="73"/>
      <c r="AT64" s="73"/>
      <c r="AU64" s="73"/>
      <c r="AV64" s="73"/>
      <c r="AW64" s="73"/>
      <c r="AX64" s="73"/>
      <c r="AY64" s="84">
        <f>162+350</f>
        <v>512</v>
      </c>
      <c r="AZ64" s="84"/>
      <c r="BA64" s="84"/>
      <c r="BB64" s="84"/>
      <c r="BC64" s="84"/>
      <c r="BD64" s="84"/>
      <c r="BE64" s="84"/>
      <c r="BF64" s="84"/>
      <c r="BG64" s="84"/>
      <c r="BH64" s="64">
        <f>AQ64-AY64</f>
        <v>172</v>
      </c>
      <c r="BI64" s="64"/>
      <c r="BJ64" s="64"/>
      <c r="BK64" s="64"/>
      <c r="BL64" s="64"/>
      <c r="BM64" s="64"/>
      <c r="BN64" s="64"/>
      <c r="BO64" s="64"/>
      <c r="BP64" s="64"/>
      <c r="BQ64" s="64"/>
    </row>
    <row r="65" spans="1:69" s="3" customFormat="1" ht="24" customHeight="1">
      <c r="A65" s="55" t="s">
        <v>9</v>
      </c>
      <c r="B65" s="55"/>
      <c r="C65" s="74"/>
      <c r="D65" s="75"/>
      <c r="E65" s="75"/>
      <c r="F65" s="75"/>
      <c r="G65" s="75"/>
      <c r="H65" s="76" t="s">
        <v>26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</row>
    <row r="66" spans="1:69" s="3" customFormat="1" ht="64.5" customHeight="1">
      <c r="A66" s="52" t="s">
        <v>31</v>
      </c>
      <c r="B66" s="52"/>
      <c r="C66" s="33"/>
      <c r="D66" s="34"/>
      <c r="E66" s="34"/>
      <c r="F66" s="34"/>
      <c r="G66" s="34"/>
      <c r="H66" s="77" t="s">
        <v>95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3" t="s">
        <v>14</v>
      </c>
      <c r="AE66" s="73"/>
      <c r="AF66" s="73"/>
      <c r="AG66" s="73"/>
      <c r="AH66" s="73"/>
      <c r="AI66" s="73" t="s">
        <v>28</v>
      </c>
      <c r="AJ66" s="73"/>
      <c r="AK66" s="73"/>
      <c r="AL66" s="73"/>
      <c r="AM66" s="73"/>
      <c r="AN66" s="73"/>
      <c r="AO66" s="73"/>
      <c r="AP66" s="73"/>
      <c r="AQ66" s="73">
        <v>77765</v>
      </c>
      <c r="AR66" s="73"/>
      <c r="AS66" s="73"/>
      <c r="AT66" s="73"/>
      <c r="AU66" s="73"/>
      <c r="AV66" s="73"/>
      <c r="AW66" s="73"/>
      <c r="AX66" s="73"/>
      <c r="AY66" s="85">
        <f>AY31/AY43</f>
        <v>76752.54838709677</v>
      </c>
      <c r="AZ66" s="85"/>
      <c r="BA66" s="85"/>
      <c r="BB66" s="85"/>
      <c r="BC66" s="85"/>
      <c r="BD66" s="85"/>
      <c r="BE66" s="85"/>
      <c r="BF66" s="85"/>
      <c r="BG66" s="85"/>
      <c r="BH66" s="85">
        <f>AQ66-AY66</f>
        <v>1012.4516129032272</v>
      </c>
      <c r="BI66" s="64"/>
      <c r="BJ66" s="64"/>
      <c r="BK66" s="64"/>
      <c r="BL66" s="64"/>
      <c r="BM66" s="64"/>
      <c r="BN66" s="64"/>
      <c r="BO66" s="64"/>
      <c r="BP66" s="64"/>
      <c r="BQ66" s="64"/>
    </row>
    <row r="67" spans="1:69" s="3" customFormat="1" ht="28.5" customHeight="1">
      <c r="A67" s="52"/>
      <c r="B67" s="52"/>
      <c r="C67" s="33"/>
      <c r="D67" s="34"/>
      <c r="E67" s="34"/>
      <c r="F67" s="34"/>
      <c r="G67" s="34"/>
      <c r="H67" s="36" t="s">
        <v>64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/>
      <c r="AD67" s="73" t="s">
        <v>14</v>
      </c>
      <c r="AE67" s="73"/>
      <c r="AF67" s="73"/>
      <c r="AG67" s="73"/>
      <c r="AH67" s="73"/>
      <c r="AI67" s="73" t="s">
        <v>28</v>
      </c>
      <c r="AJ67" s="73"/>
      <c r="AK67" s="73"/>
      <c r="AL67" s="73"/>
      <c r="AM67" s="73"/>
      <c r="AN67" s="73"/>
      <c r="AO67" s="73"/>
      <c r="AP67" s="73"/>
      <c r="AQ67" s="73">
        <v>69021</v>
      </c>
      <c r="AR67" s="73"/>
      <c r="AS67" s="73"/>
      <c r="AT67" s="73"/>
      <c r="AU67" s="73"/>
      <c r="AV67" s="73"/>
      <c r="AW67" s="73"/>
      <c r="AX67" s="73"/>
      <c r="AY67" s="85">
        <f>AY32/AY44</f>
        <v>68835.22222222222</v>
      </c>
      <c r="AZ67" s="85"/>
      <c r="BA67" s="85"/>
      <c r="BB67" s="85"/>
      <c r="BC67" s="85"/>
      <c r="BD67" s="85"/>
      <c r="BE67" s="85"/>
      <c r="BF67" s="85"/>
      <c r="BG67" s="85"/>
      <c r="BH67" s="85">
        <f aca="true" t="shared" si="2" ref="BH67:BH95">AQ67-AY67</f>
        <v>185.777777777781</v>
      </c>
      <c r="BI67" s="64"/>
      <c r="BJ67" s="64"/>
      <c r="BK67" s="64"/>
      <c r="BL67" s="64"/>
      <c r="BM67" s="64"/>
      <c r="BN67" s="64"/>
      <c r="BO67" s="64"/>
      <c r="BP67" s="64"/>
      <c r="BQ67" s="64"/>
    </row>
    <row r="68" spans="1:69" s="3" customFormat="1" ht="28.5" customHeight="1">
      <c r="A68" s="52"/>
      <c r="B68" s="52"/>
      <c r="C68" s="33"/>
      <c r="D68" s="34"/>
      <c r="E68" s="34"/>
      <c r="F68" s="34"/>
      <c r="G68" s="34"/>
      <c r="H68" s="36" t="s">
        <v>66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/>
      <c r="AD68" s="73" t="s">
        <v>14</v>
      </c>
      <c r="AE68" s="73"/>
      <c r="AF68" s="73"/>
      <c r="AG68" s="73"/>
      <c r="AH68" s="73"/>
      <c r="AI68" s="73" t="s">
        <v>28</v>
      </c>
      <c r="AJ68" s="73"/>
      <c r="AK68" s="73"/>
      <c r="AL68" s="73"/>
      <c r="AM68" s="73"/>
      <c r="AN68" s="73"/>
      <c r="AO68" s="73"/>
      <c r="AP68" s="73"/>
      <c r="AQ68" s="73">
        <v>78943</v>
      </c>
      <c r="AR68" s="73"/>
      <c r="AS68" s="73"/>
      <c r="AT68" s="73"/>
      <c r="AU68" s="73"/>
      <c r="AV68" s="73"/>
      <c r="AW68" s="73"/>
      <c r="AX68" s="73"/>
      <c r="AY68" s="85">
        <f>AY33/AY45</f>
        <v>78426.22222222222</v>
      </c>
      <c r="AZ68" s="85"/>
      <c r="BA68" s="85"/>
      <c r="BB68" s="85"/>
      <c r="BC68" s="85"/>
      <c r="BD68" s="85"/>
      <c r="BE68" s="85"/>
      <c r="BF68" s="85"/>
      <c r="BG68" s="85"/>
      <c r="BH68" s="85">
        <f t="shared" si="2"/>
        <v>516.777777777781</v>
      </c>
      <c r="BI68" s="64"/>
      <c r="BJ68" s="64"/>
      <c r="BK68" s="64"/>
      <c r="BL68" s="64"/>
      <c r="BM68" s="64"/>
      <c r="BN68" s="64"/>
      <c r="BO68" s="64"/>
      <c r="BP68" s="64"/>
      <c r="BQ68" s="64"/>
    </row>
    <row r="69" spans="1:69" s="3" customFormat="1" ht="28.5" customHeight="1">
      <c r="A69" s="52"/>
      <c r="B69" s="52"/>
      <c r="C69" s="33"/>
      <c r="D69" s="34"/>
      <c r="E69" s="34"/>
      <c r="F69" s="34"/>
      <c r="G69" s="34"/>
      <c r="H69" s="36" t="s">
        <v>68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8"/>
      <c r="AD69" s="73" t="s">
        <v>14</v>
      </c>
      <c r="AE69" s="73"/>
      <c r="AF69" s="73"/>
      <c r="AG69" s="73"/>
      <c r="AH69" s="73"/>
      <c r="AI69" s="73" t="s">
        <v>28</v>
      </c>
      <c r="AJ69" s="73"/>
      <c r="AK69" s="73"/>
      <c r="AL69" s="73"/>
      <c r="AM69" s="73"/>
      <c r="AN69" s="73"/>
      <c r="AO69" s="73"/>
      <c r="AP69" s="73"/>
      <c r="AQ69" s="73">
        <v>80258</v>
      </c>
      <c r="AR69" s="73"/>
      <c r="AS69" s="73"/>
      <c r="AT69" s="73"/>
      <c r="AU69" s="73"/>
      <c r="AV69" s="73"/>
      <c r="AW69" s="73"/>
      <c r="AX69" s="73"/>
      <c r="AY69" s="85">
        <f>AY34/AY46</f>
        <v>78749.77142857143</v>
      </c>
      <c r="AZ69" s="85"/>
      <c r="BA69" s="85"/>
      <c r="BB69" s="85"/>
      <c r="BC69" s="85"/>
      <c r="BD69" s="85"/>
      <c r="BE69" s="85"/>
      <c r="BF69" s="85"/>
      <c r="BG69" s="85"/>
      <c r="BH69" s="85">
        <f t="shared" si="2"/>
        <v>1508.228571428568</v>
      </c>
      <c r="BI69" s="64"/>
      <c r="BJ69" s="64"/>
      <c r="BK69" s="64"/>
      <c r="BL69" s="64"/>
      <c r="BM69" s="64"/>
      <c r="BN69" s="64"/>
      <c r="BO69" s="64"/>
      <c r="BP69" s="64"/>
      <c r="BQ69" s="64"/>
    </row>
    <row r="70" spans="1:69" s="3" customFormat="1" ht="51" customHeight="1">
      <c r="A70" s="52" t="s">
        <v>54</v>
      </c>
      <c r="B70" s="52"/>
      <c r="C70" s="33"/>
      <c r="D70" s="34"/>
      <c r="E70" s="34"/>
      <c r="F70" s="34"/>
      <c r="G70" s="34"/>
      <c r="H70" s="77" t="s">
        <v>96</v>
      </c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3" t="s">
        <v>14</v>
      </c>
      <c r="AE70" s="73"/>
      <c r="AF70" s="73"/>
      <c r="AG70" s="73"/>
      <c r="AH70" s="73"/>
      <c r="AI70" s="73" t="s">
        <v>28</v>
      </c>
      <c r="AJ70" s="73"/>
      <c r="AK70" s="73"/>
      <c r="AL70" s="73"/>
      <c r="AM70" s="73"/>
      <c r="AN70" s="73"/>
      <c r="AO70" s="73"/>
      <c r="AP70" s="73"/>
      <c r="AQ70" s="73">
        <v>4516</v>
      </c>
      <c r="AR70" s="73"/>
      <c r="AS70" s="73"/>
      <c r="AT70" s="73"/>
      <c r="AU70" s="73"/>
      <c r="AV70" s="73"/>
      <c r="AW70" s="73"/>
      <c r="AX70" s="73"/>
      <c r="AY70" s="85">
        <f>(5233159)/AY43/12</f>
        <v>4689.210573476702</v>
      </c>
      <c r="AZ70" s="85"/>
      <c r="BA70" s="85"/>
      <c r="BB70" s="85"/>
      <c r="BC70" s="85"/>
      <c r="BD70" s="85"/>
      <c r="BE70" s="85"/>
      <c r="BF70" s="85"/>
      <c r="BG70" s="85"/>
      <c r="BH70" s="85">
        <f t="shared" si="2"/>
        <v>-173.21057347670194</v>
      </c>
      <c r="BI70" s="64"/>
      <c r="BJ70" s="64"/>
      <c r="BK70" s="64"/>
      <c r="BL70" s="64"/>
      <c r="BM70" s="64"/>
      <c r="BN70" s="64"/>
      <c r="BO70" s="64"/>
      <c r="BP70" s="64"/>
      <c r="BQ70" s="64"/>
    </row>
    <row r="71" spans="1:69" s="3" customFormat="1" ht="28.5" customHeight="1">
      <c r="A71" s="52"/>
      <c r="B71" s="52"/>
      <c r="C71" s="33"/>
      <c r="D71" s="34"/>
      <c r="E71" s="34"/>
      <c r="F71" s="34"/>
      <c r="G71" s="34"/>
      <c r="H71" s="36" t="s">
        <v>64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8"/>
      <c r="AD71" s="73" t="s">
        <v>14</v>
      </c>
      <c r="AE71" s="73"/>
      <c r="AF71" s="73"/>
      <c r="AG71" s="73"/>
      <c r="AH71" s="73"/>
      <c r="AI71" s="73" t="s">
        <v>28</v>
      </c>
      <c r="AJ71" s="73"/>
      <c r="AK71" s="73"/>
      <c r="AL71" s="73"/>
      <c r="AM71" s="73"/>
      <c r="AN71" s="73"/>
      <c r="AO71" s="73"/>
      <c r="AP71" s="73"/>
      <c r="AQ71" s="73">
        <v>4336</v>
      </c>
      <c r="AR71" s="73"/>
      <c r="AS71" s="73"/>
      <c r="AT71" s="73"/>
      <c r="AU71" s="73"/>
      <c r="AV71" s="73"/>
      <c r="AW71" s="73"/>
      <c r="AX71" s="73"/>
      <c r="AY71" s="85">
        <f>934729/AY44/12</f>
        <v>4327.449074074074</v>
      </c>
      <c r="AZ71" s="85"/>
      <c r="BA71" s="85"/>
      <c r="BB71" s="85"/>
      <c r="BC71" s="85"/>
      <c r="BD71" s="85"/>
      <c r="BE71" s="85"/>
      <c r="BF71" s="85"/>
      <c r="BG71" s="85"/>
      <c r="BH71" s="85">
        <f t="shared" si="2"/>
        <v>8.550925925926094</v>
      </c>
      <c r="BI71" s="64"/>
      <c r="BJ71" s="64"/>
      <c r="BK71" s="64"/>
      <c r="BL71" s="64"/>
      <c r="BM71" s="64"/>
      <c r="BN71" s="64"/>
      <c r="BO71" s="64"/>
      <c r="BP71" s="64"/>
      <c r="BQ71" s="64"/>
    </row>
    <row r="72" spans="1:69" s="3" customFormat="1" ht="28.5" customHeight="1">
      <c r="A72" s="52"/>
      <c r="B72" s="52"/>
      <c r="C72" s="33"/>
      <c r="D72" s="34"/>
      <c r="E72" s="34"/>
      <c r="F72" s="34"/>
      <c r="G72" s="34"/>
      <c r="H72" s="36" t="s">
        <v>66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  <c r="AD72" s="73" t="s">
        <v>14</v>
      </c>
      <c r="AE72" s="73"/>
      <c r="AF72" s="73"/>
      <c r="AG72" s="73"/>
      <c r="AH72" s="73"/>
      <c r="AI72" s="73" t="s">
        <v>28</v>
      </c>
      <c r="AJ72" s="73"/>
      <c r="AK72" s="73"/>
      <c r="AL72" s="73"/>
      <c r="AM72" s="73"/>
      <c r="AN72" s="73"/>
      <c r="AO72" s="73"/>
      <c r="AP72" s="73"/>
      <c r="AQ72" s="73">
        <v>5139</v>
      </c>
      <c r="AR72" s="73"/>
      <c r="AS72" s="73"/>
      <c r="AT72" s="73"/>
      <c r="AU72" s="73"/>
      <c r="AV72" s="73"/>
      <c r="AW72" s="73"/>
      <c r="AX72" s="73"/>
      <c r="AY72" s="85">
        <f>1387555/AY45/12</f>
        <v>5139.092592592592</v>
      </c>
      <c r="AZ72" s="85"/>
      <c r="BA72" s="85"/>
      <c r="BB72" s="85"/>
      <c r="BC72" s="85"/>
      <c r="BD72" s="85"/>
      <c r="BE72" s="85"/>
      <c r="BF72" s="85"/>
      <c r="BG72" s="85"/>
      <c r="BH72" s="85">
        <f t="shared" si="2"/>
        <v>-0.09259259259215469</v>
      </c>
      <c r="BI72" s="64"/>
      <c r="BJ72" s="64"/>
      <c r="BK72" s="64"/>
      <c r="BL72" s="64"/>
      <c r="BM72" s="64"/>
      <c r="BN72" s="64"/>
      <c r="BO72" s="64"/>
      <c r="BP72" s="64"/>
      <c r="BQ72" s="64"/>
    </row>
    <row r="73" spans="1:69" s="3" customFormat="1" ht="28.5" customHeight="1">
      <c r="A73" s="52"/>
      <c r="B73" s="52"/>
      <c r="C73" s="33"/>
      <c r="D73" s="34"/>
      <c r="E73" s="34"/>
      <c r="F73" s="34"/>
      <c r="G73" s="34"/>
      <c r="H73" s="36" t="s">
        <v>68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  <c r="AD73" s="73" t="s">
        <v>14</v>
      </c>
      <c r="AE73" s="73"/>
      <c r="AF73" s="73"/>
      <c r="AG73" s="73"/>
      <c r="AH73" s="73"/>
      <c r="AI73" s="73" t="s">
        <v>28</v>
      </c>
      <c r="AJ73" s="73"/>
      <c r="AK73" s="73"/>
      <c r="AL73" s="73"/>
      <c r="AM73" s="73"/>
      <c r="AN73" s="73"/>
      <c r="AO73" s="73"/>
      <c r="AP73" s="73"/>
      <c r="AQ73" s="73">
        <v>4620</v>
      </c>
      <c r="AR73" s="73"/>
      <c r="AS73" s="73"/>
      <c r="AT73" s="73"/>
      <c r="AU73" s="73"/>
      <c r="AV73" s="73"/>
      <c r="AW73" s="73"/>
      <c r="AX73" s="73"/>
      <c r="AY73" s="85">
        <f>2910875/AY46/12</f>
        <v>4620.436507936508</v>
      </c>
      <c r="AZ73" s="85"/>
      <c r="BA73" s="85"/>
      <c r="BB73" s="85"/>
      <c r="BC73" s="85"/>
      <c r="BD73" s="85"/>
      <c r="BE73" s="85"/>
      <c r="BF73" s="85"/>
      <c r="BG73" s="85"/>
      <c r="BH73" s="85">
        <f t="shared" si="2"/>
        <v>-0.43650793650795094</v>
      </c>
      <c r="BI73" s="64"/>
      <c r="BJ73" s="64"/>
      <c r="BK73" s="64"/>
      <c r="BL73" s="64"/>
      <c r="BM73" s="64"/>
      <c r="BN73" s="64"/>
      <c r="BO73" s="64"/>
      <c r="BP73" s="64"/>
      <c r="BQ73" s="64"/>
    </row>
    <row r="74" spans="1:69" s="3" customFormat="1" ht="63" customHeight="1">
      <c r="A74" s="52" t="s">
        <v>55</v>
      </c>
      <c r="B74" s="52"/>
      <c r="C74" s="33"/>
      <c r="D74" s="34"/>
      <c r="E74" s="34"/>
      <c r="F74" s="34"/>
      <c r="G74" s="34"/>
      <c r="H74" s="77" t="s">
        <v>97</v>
      </c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3" t="s">
        <v>14</v>
      </c>
      <c r="AE74" s="73"/>
      <c r="AF74" s="73"/>
      <c r="AG74" s="73"/>
      <c r="AH74" s="73"/>
      <c r="AI74" s="73" t="s">
        <v>28</v>
      </c>
      <c r="AJ74" s="73"/>
      <c r="AK74" s="73"/>
      <c r="AL74" s="73"/>
      <c r="AM74" s="73"/>
      <c r="AN74" s="73"/>
      <c r="AO74" s="73"/>
      <c r="AP74" s="73"/>
      <c r="AQ74" s="73">
        <v>1504</v>
      </c>
      <c r="AR74" s="73"/>
      <c r="AS74" s="73"/>
      <c r="AT74" s="73"/>
      <c r="AU74" s="73"/>
      <c r="AV74" s="73"/>
      <c r="AW74" s="73"/>
      <c r="AX74" s="73"/>
      <c r="AY74" s="85">
        <f>AY35/AY57</f>
        <v>1221.5616438356165</v>
      </c>
      <c r="AZ74" s="85"/>
      <c r="BA74" s="85"/>
      <c r="BB74" s="85"/>
      <c r="BC74" s="85"/>
      <c r="BD74" s="85"/>
      <c r="BE74" s="85"/>
      <c r="BF74" s="85"/>
      <c r="BG74" s="85"/>
      <c r="BH74" s="85">
        <f t="shared" si="2"/>
        <v>282.43835616438355</v>
      </c>
      <c r="BI74" s="64"/>
      <c r="BJ74" s="64"/>
      <c r="BK74" s="64"/>
      <c r="BL74" s="64"/>
      <c r="BM74" s="64"/>
      <c r="BN74" s="64"/>
      <c r="BO74" s="64"/>
      <c r="BP74" s="64"/>
      <c r="BQ74" s="64"/>
    </row>
    <row r="75" spans="1:69" s="3" customFormat="1" ht="28.5" customHeight="1">
      <c r="A75" s="52"/>
      <c r="B75" s="52"/>
      <c r="C75" s="33"/>
      <c r="D75" s="34"/>
      <c r="E75" s="34"/>
      <c r="F75" s="34"/>
      <c r="G75" s="34"/>
      <c r="H75" s="36" t="s">
        <v>64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/>
      <c r="AD75" s="73" t="s">
        <v>14</v>
      </c>
      <c r="AE75" s="73"/>
      <c r="AF75" s="73"/>
      <c r="AG75" s="73"/>
      <c r="AH75" s="73"/>
      <c r="AI75" s="73" t="s">
        <v>28</v>
      </c>
      <c r="AJ75" s="73"/>
      <c r="AK75" s="73"/>
      <c r="AL75" s="73"/>
      <c r="AM75" s="73"/>
      <c r="AN75" s="73"/>
      <c r="AO75" s="73"/>
      <c r="AP75" s="73"/>
      <c r="AQ75" s="73">
        <v>0</v>
      </c>
      <c r="AR75" s="73"/>
      <c r="AS75" s="73"/>
      <c r="AT75" s="73"/>
      <c r="AU75" s="73"/>
      <c r="AV75" s="73"/>
      <c r="AW75" s="73"/>
      <c r="AX75" s="73"/>
      <c r="AY75" s="85">
        <f>AY36/AY54</f>
        <v>0</v>
      </c>
      <c r="AZ75" s="85"/>
      <c r="BA75" s="85"/>
      <c r="BB75" s="85"/>
      <c r="BC75" s="85"/>
      <c r="BD75" s="85"/>
      <c r="BE75" s="85"/>
      <c r="BF75" s="85"/>
      <c r="BG75" s="85"/>
      <c r="BH75" s="85">
        <f t="shared" si="2"/>
        <v>0</v>
      </c>
      <c r="BI75" s="64"/>
      <c r="BJ75" s="64"/>
      <c r="BK75" s="64"/>
      <c r="BL75" s="64"/>
      <c r="BM75" s="64"/>
      <c r="BN75" s="64"/>
      <c r="BO75" s="64"/>
      <c r="BP75" s="64"/>
      <c r="BQ75" s="64"/>
    </row>
    <row r="76" spans="1:69" s="3" customFormat="1" ht="28.5" customHeight="1">
      <c r="A76" s="52"/>
      <c r="B76" s="52"/>
      <c r="C76" s="33"/>
      <c r="D76" s="34"/>
      <c r="E76" s="34"/>
      <c r="F76" s="34"/>
      <c r="G76" s="34"/>
      <c r="H76" s="36" t="s">
        <v>66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8"/>
      <c r="AD76" s="73" t="s">
        <v>14</v>
      </c>
      <c r="AE76" s="73"/>
      <c r="AF76" s="73"/>
      <c r="AG76" s="73"/>
      <c r="AH76" s="73"/>
      <c r="AI76" s="73" t="s">
        <v>28</v>
      </c>
      <c r="AJ76" s="73"/>
      <c r="AK76" s="73"/>
      <c r="AL76" s="73"/>
      <c r="AM76" s="73"/>
      <c r="AN76" s="73"/>
      <c r="AO76" s="73"/>
      <c r="AP76" s="73"/>
      <c r="AQ76" s="73">
        <v>1731</v>
      </c>
      <c r="AR76" s="73"/>
      <c r="AS76" s="73"/>
      <c r="AT76" s="73"/>
      <c r="AU76" s="73"/>
      <c r="AV76" s="73"/>
      <c r="AW76" s="73"/>
      <c r="AX76" s="73"/>
      <c r="AY76" s="85">
        <f aca="true" t="shared" si="3" ref="AY76:AY81">AY37/AY59</f>
        <v>2331.6</v>
      </c>
      <c r="AZ76" s="85"/>
      <c r="BA76" s="85"/>
      <c r="BB76" s="85"/>
      <c r="BC76" s="85"/>
      <c r="BD76" s="85"/>
      <c r="BE76" s="85"/>
      <c r="BF76" s="85"/>
      <c r="BG76" s="85"/>
      <c r="BH76" s="85">
        <f t="shared" si="2"/>
        <v>-600.5999999999999</v>
      </c>
      <c r="BI76" s="64"/>
      <c r="BJ76" s="64"/>
      <c r="BK76" s="64"/>
      <c r="BL76" s="64"/>
      <c r="BM76" s="64"/>
      <c r="BN76" s="64"/>
      <c r="BO76" s="64"/>
      <c r="BP76" s="64"/>
      <c r="BQ76" s="64"/>
    </row>
    <row r="77" spans="1:69" s="3" customFormat="1" ht="28.5" customHeight="1">
      <c r="A77" s="52"/>
      <c r="B77" s="52"/>
      <c r="C77" s="33"/>
      <c r="D77" s="34"/>
      <c r="E77" s="34"/>
      <c r="F77" s="34"/>
      <c r="G77" s="34"/>
      <c r="H77" s="36" t="s">
        <v>68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8"/>
      <c r="AD77" s="73" t="s">
        <v>14</v>
      </c>
      <c r="AE77" s="73"/>
      <c r="AF77" s="73"/>
      <c r="AG77" s="73"/>
      <c r="AH77" s="73"/>
      <c r="AI77" s="73" t="s">
        <v>28</v>
      </c>
      <c r="AJ77" s="73"/>
      <c r="AK77" s="73"/>
      <c r="AL77" s="73"/>
      <c r="AM77" s="73"/>
      <c r="AN77" s="73"/>
      <c r="AO77" s="73"/>
      <c r="AP77" s="73"/>
      <c r="AQ77" s="73">
        <v>1426</v>
      </c>
      <c r="AR77" s="73"/>
      <c r="AS77" s="73"/>
      <c r="AT77" s="73"/>
      <c r="AU77" s="73"/>
      <c r="AV77" s="73"/>
      <c r="AW77" s="73"/>
      <c r="AX77" s="73"/>
      <c r="AY77" s="85">
        <f t="shared" si="3"/>
        <v>934.4827586206897</v>
      </c>
      <c r="AZ77" s="85"/>
      <c r="BA77" s="85"/>
      <c r="BB77" s="85"/>
      <c r="BC77" s="85"/>
      <c r="BD77" s="85"/>
      <c r="BE77" s="85"/>
      <c r="BF77" s="85"/>
      <c r="BG77" s="85"/>
      <c r="BH77" s="85">
        <f t="shared" si="2"/>
        <v>491.51724137931035</v>
      </c>
      <c r="BI77" s="64"/>
      <c r="BJ77" s="64"/>
      <c r="BK77" s="64"/>
      <c r="BL77" s="64"/>
      <c r="BM77" s="64"/>
      <c r="BN77" s="64"/>
      <c r="BO77" s="64"/>
      <c r="BP77" s="64"/>
      <c r="BQ77" s="64"/>
    </row>
    <row r="78" spans="1:69" s="3" customFormat="1" ht="59.25" customHeight="1">
      <c r="A78" s="52" t="s">
        <v>98</v>
      </c>
      <c r="B78" s="52"/>
      <c r="C78" s="33"/>
      <c r="D78" s="34"/>
      <c r="E78" s="34"/>
      <c r="F78" s="34"/>
      <c r="G78" s="34"/>
      <c r="H78" s="77" t="s">
        <v>99</v>
      </c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3" t="s">
        <v>14</v>
      </c>
      <c r="AE78" s="73"/>
      <c r="AF78" s="73"/>
      <c r="AG78" s="73"/>
      <c r="AH78" s="73"/>
      <c r="AI78" s="73" t="s">
        <v>28</v>
      </c>
      <c r="AJ78" s="73"/>
      <c r="AK78" s="73"/>
      <c r="AL78" s="73"/>
      <c r="AM78" s="73"/>
      <c r="AN78" s="73"/>
      <c r="AO78" s="73"/>
      <c r="AP78" s="73"/>
      <c r="AQ78" s="73">
        <v>271</v>
      </c>
      <c r="AR78" s="73"/>
      <c r="AS78" s="73"/>
      <c r="AT78" s="73"/>
      <c r="AU78" s="73"/>
      <c r="AV78" s="73"/>
      <c r="AW78" s="73"/>
      <c r="AX78" s="73"/>
      <c r="AY78" s="85">
        <f t="shared" si="3"/>
        <v>323.54982817869416</v>
      </c>
      <c r="AZ78" s="85"/>
      <c r="BA78" s="85"/>
      <c r="BB78" s="85"/>
      <c r="BC78" s="85"/>
      <c r="BD78" s="85"/>
      <c r="BE78" s="85"/>
      <c r="BF78" s="85"/>
      <c r="BG78" s="85"/>
      <c r="BH78" s="85">
        <f t="shared" si="2"/>
        <v>-52.549828178694156</v>
      </c>
      <c r="BI78" s="64"/>
      <c r="BJ78" s="64"/>
      <c r="BK78" s="64"/>
      <c r="BL78" s="64"/>
      <c r="BM78" s="64"/>
      <c r="BN78" s="64"/>
      <c r="BO78" s="64"/>
      <c r="BP78" s="64"/>
      <c r="BQ78" s="64"/>
    </row>
    <row r="79" spans="1:69" s="3" customFormat="1" ht="28.5" customHeight="1">
      <c r="A79" s="52"/>
      <c r="B79" s="52"/>
      <c r="C79" s="33"/>
      <c r="D79" s="34"/>
      <c r="E79" s="34"/>
      <c r="F79" s="34"/>
      <c r="G79" s="34"/>
      <c r="H79" s="36" t="s">
        <v>64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8"/>
      <c r="AD79" s="73" t="s">
        <v>14</v>
      </c>
      <c r="AE79" s="73"/>
      <c r="AF79" s="73"/>
      <c r="AG79" s="73"/>
      <c r="AH79" s="73"/>
      <c r="AI79" s="73" t="s">
        <v>28</v>
      </c>
      <c r="AJ79" s="73"/>
      <c r="AK79" s="73"/>
      <c r="AL79" s="73"/>
      <c r="AM79" s="73"/>
      <c r="AN79" s="73"/>
      <c r="AO79" s="73"/>
      <c r="AP79" s="73"/>
      <c r="AQ79" s="73">
        <v>188</v>
      </c>
      <c r="AR79" s="73"/>
      <c r="AS79" s="73"/>
      <c r="AT79" s="73"/>
      <c r="AU79" s="73"/>
      <c r="AV79" s="73"/>
      <c r="AW79" s="73"/>
      <c r="AX79" s="73"/>
      <c r="AY79" s="85">
        <f t="shared" si="3"/>
        <v>272.72727272727275</v>
      </c>
      <c r="AZ79" s="85"/>
      <c r="BA79" s="85"/>
      <c r="BB79" s="85"/>
      <c r="BC79" s="85"/>
      <c r="BD79" s="85"/>
      <c r="BE79" s="85"/>
      <c r="BF79" s="85"/>
      <c r="BG79" s="85"/>
      <c r="BH79" s="85">
        <f t="shared" si="2"/>
        <v>-84.72727272727275</v>
      </c>
      <c r="BI79" s="64"/>
      <c r="BJ79" s="64"/>
      <c r="BK79" s="64"/>
      <c r="BL79" s="64"/>
      <c r="BM79" s="64"/>
      <c r="BN79" s="64"/>
      <c r="BO79" s="64"/>
      <c r="BP79" s="64"/>
      <c r="BQ79" s="64"/>
    </row>
    <row r="80" spans="1:69" s="3" customFormat="1" ht="28.5" customHeight="1">
      <c r="A80" s="52"/>
      <c r="B80" s="52"/>
      <c r="C80" s="33"/>
      <c r="D80" s="34"/>
      <c r="E80" s="34"/>
      <c r="F80" s="34"/>
      <c r="G80" s="34"/>
      <c r="H80" s="36" t="s">
        <v>66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8"/>
      <c r="AD80" s="73" t="s">
        <v>14</v>
      </c>
      <c r="AE80" s="73"/>
      <c r="AF80" s="73"/>
      <c r="AG80" s="73"/>
      <c r="AH80" s="73"/>
      <c r="AI80" s="73" t="s">
        <v>28</v>
      </c>
      <c r="AJ80" s="73"/>
      <c r="AK80" s="73"/>
      <c r="AL80" s="73"/>
      <c r="AM80" s="73"/>
      <c r="AN80" s="73"/>
      <c r="AO80" s="73"/>
      <c r="AP80" s="73"/>
      <c r="AQ80" s="73">
        <v>272</v>
      </c>
      <c r="AR80" s="73"/>
      <c r="AS80" s="73"/>
      <c r="AT80" s="73"/>
      <c r="AU80" s="73"/>
      <c r="AV80" s="73"/>
      <c r="AW80" s="73"/>
      <c r="AX80" s="73"/>
      <c r="AY80" s="85">
        <f t="shared" si="3"/>
        <v>211.9402390438247</v>
      </c>
      <c r="AZ80" s="85"/>
      <c r="BA80" s="85"/>
      <c r="BB80" s="85"/>
      <c r="BC80" s="85"/>
      <c r="BD80" s="85"/>
      <c r="BE80" s="85"/>
      <c r="BF80" s="85"/>
      <c r="BG80" s="85"/>
      <c r="BH80" s="85">
        <f t="shared" si="2"/>
        <v>60.059760956175296</v>
      </c>
      <c r="BI80" s="64"/>
      <c r="BJ80" s="64"/>
      <c r="BK80" s="64"/>
      <c r="BL80" s="64"/>
      <c r="BM80" s="64"/>
      <c r="BN80" s="64"/>
      <c r="BO80" s="64"/>
      <c r="BP80" s="64"/>
      <c r="BQ80" s="64"/>
    </row>
    <row r="81" spans="1:69" s="3" customFormat="1" ht="28.5" customHeight="1">
      <c r="A81" s="52"/>
      <c r="B81" s="52"/>
      <c r="C81" s="33"/>
      <c r="D81" s="34"/>
      <c r="E81" s="34"/>
      <c r="F81" s="34"/>
      <c r="G81" s="34"/>
      <c r="H81" s="36" t="s">
        <v>68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73" t="s">
        <v>14</v>
      </c>
      <c r="AE81" s="73"/>
      <c r="AF81" s="73"/>
      <c r="AG81" s="73"/>
      <c r="AH81" s="73"/>
      <c r="AI81" s="73" t="s">
        <v>28</v>
      </c>
      <c r="AJ81" s="73"/>
      <c r="AK81" s="73"/>
      <c r="AL81" s="73"/>
      <c r="AM81" s="73"/>
      <c r="AN81" s="73"/>
      <c r="AO81" s="73"/>
      <c r="AP81" s="73"/>
      <c r="AQ81" s="73">
        <v>291</v>
      </c>
      <c r="AR81" s="73"/>
      <c r="AS81" s="73"/>
      <c r="AT81" s="73"/>
      <c r="AU81" s="73"/>
      <c r="AV81" s="73"/>
      <c r="AW81" s="73"/>
      <c r="AX81" s="73"/>
      <c r="AY81" s="85">
        <f t="shared" si="3"/>
        <v>389.18359375</v>
      </c>
      <c r="AZ81" s="85"/>
      <c r="BA81" s="85"/>
      <c r="BB81" s="85"/>
      <c r="BC81" s="85"/>
      <c r="BD81" s="85"/>
      <c r="BE81" s="85"/>
      <c r="BF81" s="85"/>
      <c r="BG81" s="85"/>
      <c r="BH81" s="85">
        <f t="shared" si="2"/>
        <v>-98.18359375</v>
      </c>
      <c r="BI81" s="64"/>
      <c r="BJ81" s="64"/>
      <c r="BK81" s="64"/>
      <c r="BL81" s="64"/>
      <c r="BM81" s="64"/>
      <c r="BN81" s="64"/>
      <c r="BO81" s="64"/>
      <c r="BP81" s="64"/>
      <c r="BQ81" s="64"/>
    </row>
    <row r="82" spans="1:69" s="3" customFormat="1" ht="28.5" customHeight="1">
      <c r="A82" s="25" t="s">
        <v>143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7"/>
    </row>
    <row r="83" spans="1:69" s="15" customFormat="1" ht="21.75" customHeight="1">
      <c r="A83" s="55" t="s">
        <v>100</v>
      </c>
      <c r="B83" s="55"/>
      <c r="C83" s="74"/>
      <c r="D83" s="75"/>
      <c r="E83" s="75"/>
      <c r="F83" s="75"/>
      <c r="G83" s="75"/>
      <c r="H83" s="76" t="s">
        <v>27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6"/>
      <c r="AZ83" s="86"/>
      <c r="BA83" s="86"/>
      <c r="BB83" s="86"/>
      <c r="BC83" s="86"/>
      <c r="BD83" s="86"/>
      <c r="BE83" s="86"/>
      <c r="BF83" s="86"/>
      <c r="BG83" s="86"/>
      <c r="BH83" s="85">
        <f t="shared" si="2"/>
        <v>0</v>
      </c>
      <c r="BI83" s="64"/>
      <c r="BJ83" s="64"/>
      <c r="BK83" s="64"/>
      <c r="BL83" s="64"/>
      <c r="BM83" s="64"/>
      <c r="BN83" s="64"/>
      <c r="BO83" s="64"/>
      <c r="BP83" s="64"/>
      <c r="BQ83" s="64"/>
    </row>
    <row r="84" spans="1:69" s="15" customFormat="1" ht="60.75" customHeight="1">
      <c r="A84" s="52" t="s">
        <v>33</v>
      </c>
      <c r="B84" s="52"/>
      <c r="C84" s="33"/>
      <c r="D84" s="34"/>
      <c r="E84" s="34"/>
      <c r="F84" s="34"/>
      <c r="G84" s="34"/>
      <c r="H84" s="77" t="s">
        <v>101</v>
      </c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3" t="s">
        <v>6</v>
      </c>
      <c r="AE84" s="73"/>
      <c r="AF84" s="73"/>
      <c r="AG84" s="73"/>
      <c r="AH84" s="73"/>
      <c r="AI84" s="56" t="s">
        <v>88</v>
      </c>
      <c r="AJ84" s="56"/>
      <c r="AK84" s="56"/>
      <c r="AL84" s="56"/>
      <c r="AM84" s="56"/>
      <c r="AN84" s="56"/>
      <c r="AO84" s="56"/>
      <c r="AP84" s="56"/>
      <c r="AQ84" s="73">
        <f>AQ85+AQ86+AQ87</f>
        <v>32</v>
      </c>
      <c r="AR84" s="73"/>
      <c r="AS84" s="73"/>
      <c r="AT84" s="73"/>
      <c r="AU84" s="73"/>
      <c r="AV84" s="73"/>
      <c r="AW84" s="73"/>
      <c r="AX84" s="73"/>
      <c r="AY84" s="84">
        <f>AY85+AY86+AY87</f>
        <v>47</v>
      </c>
      <c r="AZ84" s="84"/>
      <c r="BA84" s="84"/>
      <c r="BB84" s="84"/>
      <c r="BC84" s="84"/>
      <c r="BD84" s="84"/>
      <c r="BE84" s="84"/>
      <c r="BF84" s="84"/>
      <c r="BG84" s="84"/>
      <c r="BH84" s="85">
        <f t="shared" si="2"/>
        <v>-15</v>
      </c>
      <c r="BI84" s="64"/>
      <c r="BJ84" s="64"/>
      <c r="BK84" s="64"/>
      <c r="BL84" s="64"/>
      <c r="BM84" s="64"/>
      <c r="BN84" s="64"/>
      <c r="BO84" s="64"/>
      <c r="BP84" s="64"/>
      <c r="BQ84" s="64"/>
    </row>
    <row r="85" spans="1:69" s="15" customFormat="1" ht="33.75" customHeight="1">
      <c r="A85" s="52"/>
      <c r="B85" s="52"/>
      <c r="C85" s="33"/>
      <c r="D85" s="34"/>
      <c r="E85" s="34"/>
      <c r="F85" s="34"/>
      <c r="G85" s="34"/>
      <c r="H85" s="36" t="s">
        <v>64</v>
      </c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8"/>
      <c r="AD85" s="73" t="s">
        <v>6</v>
      </c>
      <c r="AE85" s="73"/>
      <c r="AF85" s="73"/>
      <c r="AG85" s="73"/>
      <c r="AH85" s="73"/>
      <c r="AI85" s="56" t="s">
        <v>88</v>
      </c>
      <c r="AJ85" s="56"/>
      <c r="AK85" s="56"/>
      <c r="AL85" s="56"/>
      <c r="AM85" s="56"/>
      <c r="AN85" s="56"/>
      <c r="AO85" s="56"/>
      <c r="AP85" s="56"/>
      <c r="AQ85" s="73">
        <v>3</v>
      </c>
      <c r="AR85" s="73"/>
      <c r="AS85" s="73"/>
      <c r="AT85" s="73"/>
      <c r="AU85" s="73"/>
      <c r="AV85" s="73"/>
      <c r="AW85" s="73"/>
      <c r="AX85" s="73"/>
      <c r="AY85" s="84">
        <v>2</v>
      </c>
      <c r="AZ85" s="84"/>
      <c r="BA85" s="84"/>
      <c r="BB85" s="84"/>
      <c r="BC85" s="84"/>
      <c r="BD85" s="84"/>
      <c r="BE85" s="84"/>
      <c r="BF85" s="84"/>
      <c r="BG85" s="84"/>
      <c r="BH85" s="85">
        <f t="shared" si="2"/>
        <v>1</v>
      </c>
      <c r="BI85" s="64"/>
      <c r="BJ85" s="64"/>
      <c r="BK85" s="64"/>
      <c r="BL85" s="64"/>
      <c r="BM85" s="64"/>
      <c r="BN85" s="64"/>
      <c r="BO85" s="64"/>
      <c r="BP85" s="64"/>
      <c r="BQ85" s="64"/>
    </row>
    <row r="86" spans="1:69" s="15" customFormat="1" ht="36" customHeight="1">
      <c r="A86" s="52"/>
      <c r="B86" s="52"/>
      <c r="C86" s="33"/>
      <c r="D86" s="34"/>
      <c r="E86" s="34"/>
      <c r="F86" s="34"/>
      <c r="G86" s="34"/>
      <c r="H86" s="36" t="s">
        <v>66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8"/>
      <c r="AD86" s="73" t="s">
        <v>6</v>
      </c>
      <c r="AE86" s="73"/>
      <c r="AF86" s="73"/>
      <c r="AG86" s="73"/>
      <c r="AH86" s="73"/>
      <c r="AI86" s="56" t="s">
        <v>88</v>
      </c>
      <c r="AJ86" s="56"/>
      <c r="AK86" s="56"/>
      <c r="AL86" s="56"/>
      <c r="AM86" s="56"/>
      <c r="AN86" s="56"/>
      <c r="AO86" s="56"/>
      <c r="AP86" s="56"/>
      <c r="AQ86" s="73">
        <v>3</v>
      </c>
      <c r="AR86" s="73"/>
      <c r="AS86" s="73"/>
      <c r="AT86" s="73"/>
      <c r="AU86" s="73"/>
      <c r="AV86" s="73"/>
      <c r="AW86" s="73"/>
      <c r="AX86" s="73"/>
      <c r="AY86" s="84">
        <v>1</v>
      </c>
      <c r="AZ86" s="84"/>
      <c r="BA86" s="84"/>
      <c r="BB86" s="84"/>
      <c r="BC86" s="84"/>
      <c r="BD86" s="84"/>
      <c r="BE86" s="84"/>
      <c r="BF86" s="84"/>
      <c r="BG86" s="84"/>
      <c r="BH86" s="85">
        <f t="shared" si="2"/>
        <v>2</v>
      </c>
      <c r="BI86" s="64"/>
      <c r="BJ86" s="64"/>
      <c r="BK86" s="64"/>
      <c r="BL86" s="64"/>
      <c r="BM86" s="64"/>
      <c r="BN86" s="64"/>
      <c r="BO86" s="64"/>
      <c r="BP86" s="64"/>
      <c r="BQ86" s="64"/>
    </row>
    <row r="87" spans="1:69" s="15" customFormat="1" ht="41.25" customHeight="1">
      <c r="A87" s="52"/>
      <c r="B87" s="52"/>
      <c r="C87" s="33"/>
      <c r="D87" s="34"/>
      <c r="E87" s="34"/>
      <c r="F87" s="34"/>
      <c r="G87" s="34"/>
      <c r="H87" s="36" t="s">
        <v>68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8"/>
      <c r="AD87" s="73" t="s">
        <v>6</v>
      </c>
      <c r="AE87" s="73"/>
      <c r="AF87" s="73"/>
      <c r="AG87" s="73"/>
      <c r="AH87" s="73"/>
      <c r="AI87" s="56" t="s">
        <v>88</v>
      </c>
      <c r="AJ87" s="56"/>
      <c r="AK87" s="56"/>
      <c r="AL87" s="56"/>
      <c r="AM87" s="56"/>
      <c r="AN87" s="56"/>
      <c r="AO87" s="56"/>
      <c r="AP87" s="56"/>
      <c r="AQ87" s="73">
        <v>26</v>
      </c>
      <c r="AR87" s="73"/>
      <c r="AS87" s="73"/>
      <c r="AT87" s="73"/>
      <c r="AU87" s="73"/>
      <c r="AV87" s="73"/>
      <c r="AW87" s="73"/>
      <c r="AX87" s="73"/>
      <c r="AY87" s="84">
        <v>44</v>
      </c>
      <c r="AZ87" s="84"/>
      <c r="BA87" s="84"/>
      <c r="BB87" s="84"/>
      <c r="BC87" s="84"/>
      <c r="BD87" s="84"/>
      <c r="BE87" s="84"/>
      <c r="BF87" s="84"/>
      <c r="BG87" s="84"/>
      <c r="BH87" s="85">
        <f t="shared" si="2"/>
        <v>-18</v>
      </c>
      <c r="BI87" s="64"/>
      <c r="BJ87" s="64"/>
      <c r="BK87" s="64"/>
      <c r="BL87" s="64"/>
      <c r="BM87" s="64"/>
      <c r="BN87" s="64"/>
      <c r="BO87" s="64"/>
      <c r="BP87" s="64"/>
      <c r="BQ87" s="64"/>
    </row>
    <row r="88" spans="1:69" s="15" customFormat="1" ht="62.25" customHeight="1">
      <c r="A88" s="52" t="s">
        <v>56</v>
      </c>
      <c r="B88" s="52"/>
      <c r="C88" s="33"/>
      <c r="D88" s="34"/>
      <c r="E88" s="34"/>
      <c r="F88" s="34"/>
      <c r="G88" s="34"/>
      <c r="H88" s="77" t="s">
        <v>102</v>
      </c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3" t="s">
        <v>6</v>
      </c>
      <c r="AE88" s="73"/>
      <c r="AF88" s="73"/>
      <c r="AG88" s="73"/>
      <c r="AH88" s="73"/>
      <c r="AI88" s="73" t="s">
        <v>94</v>
      </c>
      <c r="AJ88" s="73"/>
      <c r="AK88" s="73"/>
      <c r="AL88" s="73"/>
      <c r="AM88" s="73"/>
      <c r="AN88" s="73"/>
      <c r="AO88" s="73"/>
      <c r="AP88" s="73"/>
      <c r="AQ88" s="73">
        <f>AQ89+AQ90+AQ91</f>
        <v>1214</v>
      </c>
      <c r="AR88" s="73"/>
      <c r="AS88" s="73"/>
      <c r="AT88" s="73"/>
      <c r="AU88" s="73"/>
      <c r="AV88" s="73"/>
      <c r="AW88" s="73"/>
      <c r="AX88" s="73"/>
      <c r="AY88" s="84">
        <f>AY89+AY90+AY91</f>
        <v>512</v>
      </c>
      <c r="AZ88" s="84"/>
      <c r="BA88" s="84"/>
      <c r="BB88" s="84"/>
      <c r="BC88" s="84"/>
      <c r="BD88" s="84"/>
      <c r="BE88" s="84"/>
      <c r="BF88" s="84"/>
      <c r="BG88" s="84"/>
      <c r="BH88" s="85">
        <f t="shared" si="2"/>
        <v>702</v>
      </c>
      <c r="BI88" s="64"/>
      <c r="BJ88" s="64"/>
      <c r="BK88" s="64"/>
      <c r="BL88" s="64"/>
      <c r="BM88" s="64"/>
      <c r="BN88" s="64"/>
      <c r="BO88" s="64"/>
      <c r="BP88" s="64"/>
      <c r="BQ88" s="64"/>
    </row>
    <row r="89" spans="1:69" s="15" customFormat="1" ht="21.75" customHeight="1">
      <c r="A89" s="52"/>
      <c r="B89" s="52"/>
      <c r="C89" s="33"/>
      <c r="D89" s="34"/>
      <c r="E89" s="34"/>
      <c r="F89" s="34"/>
      <c r="G89" s="34"/>
      <c r="H89" s="36" t="s">
        <v>64</v>
      </c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8"/>
      <c r="AD89" s="73" t="s">
        <v>6</v>
      </c>
      <c r="AE89" s="73"/>
      <c r="AF89" s="73"/>
      <c r="AG89" s="73"/>
      <c r="AH89" s="73"/>
      <c r="AI89" s="73" t="s">
        <v>94</v>
      </c>
      <c r="AJ89" s="73"/>
      <c r="AK89" s="73"/>
      <c r="AL89" s="73"/>
      <c r="AM89" s="73"/>
      <c r="AN89" s="73"/>
      <c r="AO89" s="73"/>
      <c r="AP89" s="73"/>
      <c r="AQ89" s="73">
        <v>91</v>
      </c>
      <c r="AR89" s="73"/>
      <c r="AS89" s="73"/>
      <c r="AT89" s="73"/>
      <c r="AU89" s="73"/>
      <c r="AV89" s="73"/>
      <c r="AW89" s="73"/>
      <c r="AX89" s="73"/>
      <c r="AY89" s="84">
        <v>92</v>
      </c>
      <c r="AZ89" s="84"/>
      <c r="BA89" s="84"/>
      <c r="BB89" s="84"/>
      <c r="BC89" s="84"/>
      <c r="BD89" s="84"/>
      <c r="BE89" s="84"/>
      <c r="BF89" s="84"/>
      <c r="BG89" s="84"/>
      <c r="BH89" s="85">
        <f t="shared" si="2"/>
        <v>-1</v>
      </c>
      <c r="BI89" s="64"/>
      <c r="BJ89" s="64"/>
      <c r="BK89" s="64"/>
      <c r="BL89" s="64"/>
      <c r="BM89" s="64"/>
      <c r="BN89" s="64"/>
      <c r="BO89" s="64"/>
      <c r="BP89" s="64"/>
      <c r="BQ89" s="64"/>
    </row>
    <row r="90" spans="1:69" s="15" customFormat="1" ht="21.75" customHeight="1">
      <c r="A90" s="52"/>
      <c r="B90" s="52"/>
      <c r="C90" s="33"/>
      <c r="D90" s="34"/>
      <c r="E90" s="34"/>
      <c r="F90" s="34"/>
      <c r="G90" s="34"/>
      <c r="H90" s="36" t="s">
        <v>66</v>
      </c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8"/>
      <c r="AD90" s="73" t="s">
        <v>6</v>
      </c>
      <c r="AE90" s="73"/>
      <c r="AF90" s="73"/>
      <c r="AG90" s="73"/>
      <c r="AH90" s="73"/>
      <c r="AI90" s="73" t="s">
        <v>94</v>
      </c>
      <c r="AJ90" s="73"/>
      <c r="AK90" s="73"/>
      <c r="AL90" s="73"/>
      <c r="AM90" s="73"/>
      <c r="AN90" s="73"/>
      <c r="AO90" s="73"/>
      <c r="AP90" s="73"/>
      <c r="AQ90" s="73">
        <v>122</v>
      </c>
      <c r="AR90" s="73"/>
      <c r="AS90" s="73"/>
      <c r="AT90" s="73"/>
      <c r="AU90" s="73"/>
      <c r="AV90" s="73"/>
      <c r="AW90" s="73"/>
      <c r="AX90" s="73"/>
      <c r="AY90" s="84">
        <v>75</v>
      </c>
      <c r="AZ90" s="84"/>
      <c r="BA90" s="84"/>
      <c r="BB90" s="84"/>
      <c r="BC90" s="84"/>
      <c r="BD90" s="84"/>
      <c r="BE90" s="84"/>
      <c r="BF90" s="84"/>
      <c r="BG90" s="84"/>
      <c r="BH90" s="85">
        <f t="shared" si="2"/>
        <v>47</v>
      </c>
      <c r="BI90" s="64"/>
      <c r="BJ90" s="64"/>
      <c r="BK90" s="64"/>
      <c r="BL90" s="64"/>
      <c r="BM90" s="64"/>
      <c r="BN90" s="64"/>
      <c r="BO90" s="64"/>
      <c r="BP90" s="64"/>
      <c r="BQ90" s="64"/>
    </row>
    <row r="91" spans="1:75" s="15" customFormat="1" ht="21.75" customHeight="1">
      <c r="A91" s="52"/>
      <c r="B91" s="52"/>
      <c r="C91" s="33"/>
      <c r="D91" s="34"/>
      <c r="E91" s="34"/>
      <c r="F91" s="34"/>
      <c r="G91" s="34"/>
      <c r="H91" s="36" t="s">
        <v>68</v>
      </c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8"/>
      <c r="AD91" s="73" t="s">
        <v>6</v>
      </c>
      <c r="AE91" s="73"/>
      <c r="AF91" s="73"/>
      <c r="AG91" s="73"/>
      <c r="AH91" s="73"/>
      <c r="AI91" s="73" t="s">
        <v>94</v>
      </c>
      <c r="AJ91" s="73"/>
      <c r="AK91" s="73"/>
      <c r="AL91" s="73"/>
      <c r="AM91" s="73"/>
      <c r="AN91" s="73"/>
      <c r="AO91" s="73"/>
      <c r="AP91" s="73"/>
      <c r="AQ91" s="73">
        <v>1001</v>
      </c>
      <c r="AR91" s="73"/>
      <c r="AS91" s="73"/>
      <c r="AT91" s="73"/>
      <c r="AU91" s="73"/>
      <c r="AV91" s="73"/>
      <c r="AW91" s="73"/>
      <c r="AX91" s="73"/>
      <c r="AY91" s="84">
        <f>200+145</f>
        <v>345</v>
      </c>
      <c r="AZ91" s="84"/>
      <c r="BA91" s="84"/>
      <c r="BB91" s="84"/>
      <c r="BC91" s="84"/>
      <c r="BD91" s="84"/>
      <c r="BE91" s="84"/>
      <c r="BF91" s="84"/>
      <c r="BG91" s="84"/>
      <c r="BH91" s="85">
        <f t="shared" si="2"/>
        <v>656</v>
      </c>
      <c r="BI91" s="64"/>
      <c r="BJ91" s="64"/>
      <c r="BK91" s="64"/>
      <c r="BL91" s="64"/>
      <c r="BM91" s="64"/>
      <c r="BN91" s="64"/>
      <c r="BO91" s="64"/>
      <c r="BP91" s="64"/>
      <c r="BQ91" s="64"/>
      <c r="BU91" s="15">
        <v>2015</v>
      </c>
      <c r="BV91" s="15">
        <v>2016</v>
      </c>
      <c r="BW91" s="15">
        <v>2017</v>
      </c>
    </row>
    <row r="92" spans="1:75" s="15" customFormat="1" ht="62.25" customHeight="1">
      <c r="A92" s="52" t="s">
        <v>103</v>
      </c>
      <c r="B92" s="52"/>
      <c r="C92" s="33"/>
      <c r="D92" s="34"/>
      <c r="E92" s="34"/>
      <c r="F92" s="34"/>
      <c r="G92" s="34"/>
      <c r="H92" s="77" t="s">
        <v>104</v>
      </c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3" t="s">
        <v>7</v>
      </c>
      <c r="AE92" s="73"/>
      <c r="AF92" s="73"/>
      <c r="AG92" s="73"/>
      <c r="AH92" s="73"/>
      <c r="AI92" s="73" t="s">
        <v>28</v>
      </c>
      <c r="AJ92" s="73"/>
      <c r="AK92" s="73"/>
      <c r="AL92" s="73"/>
      <c r="AM92" s="73"/>
      <c r="AN92" s="73"/>
      <c r="AO92" s="73"/>
      <c r="AP92" s="73"/>
      <c r="AQ92" s="73">
        <v>101</v>
      </c>
      <c r="AR92" s="73"/>
      <c r="AS92" s="73"/>
      <c r="AT92" s="73"/>
      <c r="AU92" s="73"/>
      <c r="AV92" s="73"/>
      <c r="AW92" s="73"/>
      <c r="AX92" s="73"/>
      <c r="AY92" s="85">
        <f>BW92/BV92*100</f>
        <v>99.687255668491</v>
      </c>
      <c r="AZ92" s="85"/>
      <c r="BA92" s="85"/>
      <c r="BB92" s="85"/>
      <c r="BC92" s="85"/>
      <c r="BD92" s="85"/>
      <c r="BE92" s="85"/>
      <c r="BF92" s="85"/>
      <c r="BG92" s="85"/>
      <c r="BH92" s="85">
        <f t="shared" si="2"/>
        <v>1.3127443315089948</v>
      </c>
      <c r="BI92" s="64"/>
      <c r="BJ92" s="64"/>
      <c r="BK92" s="64"/>
      <c r="BL92" s="64"/>
      <c r="BM92" s="64"/>
      <c r="BN92" s="64"/>
      <c r="BO92" s="64"/>
      <c r="BP92" s="64"/>
      <c r="BQ92" s="64"/>
      <c r="BU92" s="15">
        <f>BU93+BU94+BU95</f>
        <v>1314</v>
      </c>
      <c r="BV92" s="15">
        <f>BV93+BV94+BV95</f>
        <v>1279</v>
      </c>
      <c r="BW92" s="15">
        <f>BW93+BW94+BW95</f>
        <v>1275</v>
      </c>
    </row>
    <row r="93" spans="1:75" s="15" customFormat="1" ht="32.25" customHeight="1">
      <c r="A93" s="52"/>
      <c r="B93" s="52"/>
      <c r="C93" s="33"/>
      <c r="D93" s="34"/>
      <c r="E93" s="34"/>
      <c r="F93" s="34"/>
      <c r="G93" s="34"/>
      <c r="H93" s="36" t="s">
        <v>64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  <c r="AD93" s="73" t="s">
        <v>7</v>
      </c>
      <c r="AE93" s="73"/>
      <c r="AF93" s="73"/>
      <c r="AG93" s="73"/>
      <c r="AH93" s="73"/>
      <c r="AI93" s="73" t="s">
        <v>28</v>
      </c>
      <c r="AJ93" s="73"/>
      <c r="AK93" s="73"/>
      <c r="AL93" s="73"/>
      <c r="AM93" s="73"/>
      <c r="AN93" s="73"/>
      <c r="AO93" s="73"/>
      <c r="AP93" s="73"/>
      <c r="AQ93" s="73">
        <v>76</v>
      </c>
      <c r="AR93" s="73"/>
      <c r="AS93" s="73"/>
      <c r="AT93" s="73"/>
      <c r="AU93" s="73"/>
      <c r="AV93" s="73"/>
      <c r="AW93" s="73"/>
      <c r="AX93" s="73"/>
      <c r="AY93" s="85">
        <f>BW93*100/BV93</f>
        <v>106.66666666666667</v>
      </c>
      <c r="AZ93" s="85"/>
      <c r="BA93" s="85"/>
      <c r="BB93" s="85"/>
      <c r="BC93" s="85"/>
      <c r="BD93" s="85"/>
      <c r="BE93" s="85"/>
      <c r="BF93" s="85"/>
      <c r="BG93" s="85"/>
      <c r="BH93" s="85">
        <f t="shared" si="2"/>
        <v>-30.66666666666667</v>
      </c>
      <c r="BI93" s="64"/>
      <c r="BJ93" s="64"/>
      <c r="BK93" s="64"/>
      <c r="BL93" s="64"/>
      <c r="BM93" s="64"/>
      <c r="BN93" s="64"/>
      <c r="BO93" s="64"/>
      <c r="BP93" s="64"/>
      <c r="BQ93" s="64"/>
      <c r="BU93" s="15">
        <v>276</v>
      </c>
      <c r="BV93" s="15">
        <v>210</v>
      </c>
      <c r="BW93" s="15">
        <v>224</v>
      </c>
    </row>
    <row r="94" spans="1:75" s="15" customFormat="1" ht="30.75" customHeight="1">
      <c r="A94" s="52"/>
      <c r="B94" s="52"/>
      <c r="C94" s="33"/>
      <c r="D94" s="34"/>
      <c r="E94" s="34"/>
      <c r="F94" s="34"/>
      <c r="G94" s="34"/>
      <c r="H94" s="36" t="s">
        <v>66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  <c r="AD94" s="73" t="s">
        <v>7</v>
      </c>
      <c r="AE94" s="73"/>
      <c r="AF94" s="73"/>
      <c r="AG94" s="73"/>
      <c r="AH94" s="73"/>
      <c r="AI94" s="73" t="s">
        <v>28</v>
      </c>
      <c r="AJ94" s="73"/>
      <c r="AK94" s="73"/>
      <c r="AL94" s="73"/>
      <c r="AM94" s="73"/>
      <c r="AN94" s="73"/>
      <c r="AO94" s="73"/>
      <c r="AP94" s="73"/>
      <c r="AQ94" s="73">
        <v>90</v>
      </c>
      <c r="AR94" s="73"/>
      <c r="AS94" s="73"/>
      <c r="AT94" s="73"/>
      <c r="AU94" s="73"/>
      <c r="AV94" s="73"/>
      <c r="AW94" s="73"/>
      <c r="AX94" s="73"/>
      <c r="AY94" s="85">
        <f>BW94*100/BV94</f>
        <v>102.05761316872427</v>
      </c>
      <c r="AZ94" s="85"/>
      <c r="BA94" s="85"/>
      <c r="BB94" s="85"/>
      <c r="BC94" s="85"/>
      <c r="BD94" s="85"/>
      <c r="BE94" s="85"/>
      <c r="BF94" s="85"/>
      <c r="BG94" s="85"/>
      <c r="BH94" s="85">
        <f t="shared" si="2"/>
        <v>-12.057613168724274</v>
      </c>
      <c r="BI94" s="64"/>
      <c r="BJ94" s="64"/>
      <c r="BK94" s="64"/>
      <c r="BL94" s="64"/>
      <c r="BM94" s="64"/>
      <c r="BN94" s="64"/>
      <c r="BO94" s="64"/>
      <c r="BP94" s="64"/>
      <c r="BQ94" s="64"/>
      <c r="BU94" s="15">
        <v>269</v>
      </c>
      <c r="BV94" s="15">
        <v>243</v>
      </c>
      <c r="BW94" s="15">
        <v>248</v>
      </c>
    </row>
    <row r="95" spans="1:75" s="15" customFormat="1" ht="29.25" customHeight="1">
      <c r="A95" s="52"/>
      <c r="B95" s="52"/>
      <c r="C95" s="33"/>
      <c r="D95" s="34"/>
      <c r="E95" s="34"/>
      <c r="F95" s="34"/>
      <c r="G95" s="34"/>
      <c r="H95" s="36" t="s">
        <v>68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8"/>
      <c r="AD95" s="73" t="s">
        <v>7</v>
      </c>
      <c r="AE95" s="73"/>
      <c r="AF95" s="73"/>
      <c r="AG95" s="73"/>
      <c r="AH95" s="73"/>
      <c r="AI95" s="73" t="s">
        <v>28</v>
      </c>
      <c r="AJ95" s="73"/>
      <c r="AK95" s="73"/>
      <c r="AL95" s="73"/>
      <c r="AM95" s="73"/>
      <c r="AN95" s="73"/>
      <c r="AO95" s="73"/>
      <c r="AP95" s="73"/>
      <c r="AQ95" s="73">
        <v>104</v>
      </c>
      <c r="AR95" s="73"/>
      <c r="AS95" s="73"/>
      <c r="AT95" s="73"/>
      <c r="AU95" s="73"/>
      <c r="AV95" s="73"/>
      <c r="AW95" s="73"/>
      <c r="AX95" s="73"/>
      <c r="AY95" s="85">
        <f>BW95*100/BV95</f>
        <v>97.21549636803874</v>
      </c>
      <c r="AZ95" s="85"/>
      <c r="BA95" s="85"/>
      <c r="BB95" s="85"/>
      <c r="BC95" s="85"/>
      <c r="BD95" s="85"/>
      <c r="BE95" s="85"/>
      <c r="BF95" s="85"/>
      <c r="BG95" s="85"/>
      <c r="BH95" s="85">
        <f t="shared" si="2"/>
        <v>6.7845036319612575</v>
      </c>
      <c r="BI95" s="64"/>
      <c r="BJ95" s="64"/>
      <c r="BK95" s="64"/>
      <c r="BL95" s="64"/>
      <c r="BM95" s="64"/>
      <c r="BN95" s="64"/>
      <c r="BO95" s="64"/>
      <c r="BP95" s="64"/>
      <c r="BQ95" s="64"/>
      <c r="BU95" s="15">
        <v>769</v>
      </c>
      <c r="BV95" s="15">
        <v>826</v>
      </c>
      <c r="BW95" s="15">
        <v>803</v>
      </c>
    </row>
    <row r="96" spans="1:69" s="15" customFormat="1" ht="29.25" customHeight="1">
      <c r="A96" s="25" t="s">
        <v>144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7"/>
    </row>
    <row r="97" spans="1:69" s="21" customFormat="1" ht="29.25" customHeight="1">
      <c r="A97" s="88"/>
      <c r="B97" s="88"/>
      <c r="C97" s="89"/>
      <c r="D97" s="90"/>
      <c r="E97" s="90"/>
      <c r="F97" s="90"/>
      <c r="G97" s="90"/>
      <c r="H97" s="66" t="s">
        <v>105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8"/>
    </row>
    <row r="98" spans="1:69" s="15" customFormat="1" ht="19.5" customHeight="1">
      <c r="A98" s="55" t="s">
        <v>106</v>
      </c>
      <c r="B98" s="55"/>
      <c r="C98" s="74"/>
      <c r="D98" s="75"/>
      <c r="E98" s="75"/>
      <c r="F98" s="75"/>
      <c r="G98" s="75"/>
      <c r="H98" s="76" t="s">
        <v>25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</row>
    <row r="99" spans="1:69" s="15" customFormat="1" ht="29.25" customHeight="1">
      <c r="A99" s="52" t="s">
        <v>29</v>
      </c>
      <c r="B99" s="52"/>
      <c r="C99" s="33"/>
      <c r="D99" s="34"/>
      <c r="E99" s="34"/>
      <c r="F99" s="34"/>
      <c r="G99" s="34"/>
      <c r="H99" s="77" t="s">
        <v>107</v>
      </c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3" t="s">
        <v>52</v>
      </c>
      <c r="AE99" s="73"/>
      <c r="AF99" s="73"/>
      <c r="AG99" s="73"/>
      <c r="AH99" s="73"/>
      <c r="AI99" s="56" t="s">
        <v>78</v>
      </c>
      <c r="AJ99" s="56"/>
      <c r="AK99" s="56"/>
      <c r="AL99" s="56"/>
      <c r="AM99" s="56"/>
      <c r="AN99" s="56"/>
      <c r="AO99" s="56"/>
      <c r="AP99" s="56"/>
      <c r="AQ99" s="73">
        <f>AQ100+AQ101+AQ102</f>
        <v>9</v>
      </c>
      <c r="AR99" s="73"/>
      <c r="AS99" s="73"/>
      <c r="AT99" s="73"/>
      <c r="AU99" s="73"/>
      <c r="AV99" s="73"/>
      <c r="AW99" s="73"/>
      <c r="AX99" s="73"/>
      <c r="AY99" s="64">
        <f>AY100+AY101+AY102</f>
        <v>9</v>
      </c>
      <c r="AZ99" s="64"/>
      <c r="BA99" s="64"/>
      <c r="BB99" s="64"/>
      <c r="BC99" s="64"/>
      <c r="BD99" s="64"/>
      <c r="BE99" s="64"/>
      <c r="BF99" s="64"/>
      <c r="BG99" s="64"/>
      <c r="BH99" s="64">
        <f>AQ99-AY99</f>
        <v>0</v>
      </c>
      <c r="BI99" s="64"/>
      <c r="BJ99" s="64"/>
      <c r="BK99" s="64"/>
      <c r="BL99" s="64"/>
      <c r="BM99" s="64"/>
      <c r="BN99" s="64"/>
      <c r="BO99" s="64"/>
      <c r="BP99" s="64"/>
      <c r="BQ99" s="64"/>
    </row>
    <row r="100" spans="1:69" s="15" customFormat="1" ht="29.25" customHeight="1">
      <c r="A100" s="52"/>
      <c r="B100" s="52"/>
      <c r="C100" s="33"/>
      <c r="D100" s="34"/>
      <c r="E100" s="34"/>
      <c r="F100" s="34"/>
      <c r="G100" s="34"/>
      <c r="H100" s="36" t="s">
        <v>64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8"/>
      <c r="AD100" s="73" t="s">
        <v>52</v>
      </c>
      <c r="AE100" s="73"/>
      <c r="AF100" s="73"/>
      <c r="AG100" s="73"/>
      <c r="AH100" s="73"/>
      <c r="AI100" s="56" t="s">
        <v>78</v>
      </c>
      <c r="AJ100" s="56"/>
      <c r="AK100" s="56"/>
      <c r="AL100" s="56"/>
      <c r="AM100" s="56"/>
      <c r="AN100" s="56"/>
      <c r="AO100" s="56"/>
      <c r="AP100" s="56"/>
      <c r="AQ100" s="73">
        <v>2</v>
      </c>
      <c r="AR100" s="73"/>
      <c r="AS100" s="73"/>
      <c r="AT100" s="73"/>
      <c r="AU100" s="73"/>
      <c r="AV100" s="73"/>
      <c r="AW100" s="73"/>
      <c r="AX100" s="73"/>
      <c r="AY100" s="64">
        <v>2</v>
      </c>
      <c r="AZ100" s="64"/>
      <c r="BA100" s="64"/>
      <c r="BB100" s="64"/>
      <c r="BC100" s="64"/>
      <c r="BD100" s="64"/>
      <c r="BE100" s="64"/>
      <c r="BF100" s="64"/>
      <c r="BG100" s="64"/>
      <c r="BH100" s="64">
        <f>AQ100-AY100</f>
        <v>0</v>
      </c>
      <c r="BI100" s="64"/>
      <c r="BJ100" s="64"/>
      <c r="BK100" s="64"/>
      <c r="BL100" s="64"/>
      <c r="BM100" s="64"/>
      <c r="BN100" s="64"/>
      <c r="BO100" s="64"/>
      <c r="BP100" s="64"/>
      <c r="BQ100" s="64"/>
    </row>
    <row r="101" spans="1:69" s="15" customFormat="1" ht="29.25" customHeight="1">
      <c r="A101" s="52"/>
      <c r="B101" s="52"/>
      <c r="C101" s="33"/>
      <c r="D101" s="34"/>
      <c r="E101" s="34"/>
      <c r="F101" s="34"/>
      <c r="G101" s="34"/>
      <c r="H101" s="36" t="s">
        <v>66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8"/>
      <c r="AD101" s="73" t="s">
        <v>52</v>
      </c>
      <c r="AE101" s="73"/>
      <c r="AF101" s="73"/>
      <c r="AG101" s="73"/>
      <c r="AH101" s="73"/>
      <c r="AI101" s="56" t="s">
        <v>78</v>
      </c>
      <c r="AJ101" s="56"/>
      <c r="AK101" s="56"/>
      <c r="AL101" s="56"/>
      <c r="AM101" s="56"/>
      <c r="AN101" s="56"/>
      <c r="AO101" s="56"/>
      <c r="AP101" s="56"/>
      <c r="AQ101" s="73">
        <v>2</v>
      </c>
      <c r="AR101" s="73"/>
      <c r="AS101" s="73"/>
      <c r="AT101" s="73"/>
      <c r="AU101" s="73"/>
      <c r="AV101" s="73"/>
      <c r="AW101" s="73"/>
      <c r="AX101" s="73"/>
      <c r="AY101" s="64">
        <v>2</v>
      </c>
      <c r="AZ101" s="64"/>
      <c r="BA101" s="64"/>
      <c r="BB101" s="64"/>
      <c r="BC101" s="64"/>
      <c r="BD101" s="64"/>
      <c r="BE101" s="64"/>
      <c r="BF101" s="64"/>
      <c r="BG101" s="64"/>
      <c r="BH101" s="64">
        <f>AQ101-AY101</f>
        <v>0</v>
      </c>
      <c r="BI101" s="64"/>
      <c r="BJ101" s="64"/>
      <c r="BK101" s="64"/>
      <c r="BL101" s="64"/>
      <c r="BM101" s="64"/>
      <c r="BN101" s="64"/>
      <c r="BO101" s="64"/>
      <c r="BP101" s="64"/>
      <c r="BQ101" s="64"/>
    </row>
    <row r="102" spans="1:69" s="15" customFormat="1" ht="29.25" customHeight="1">
      <c r="A102" s="52"/>
      <c r="B102" s="52"/>
      <c r="C102" s="33"/>
      <c r="D102" s="34"/>
      <c r="E102" s="34"/>
      <c r="F102" s="34"/>
      <c r="G102" s="34"/>
      <c r="H102" s="36" t="s">
        <v>68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  <c r="AD102" s="73" t="s">
        <v>52</v>
      </c>
      <c r="AE102" s="73"/>
      <c r="AF102" s="73"/>
      <c r="AG102" s="73"/>
      <c r="AH102" s="73"/>
      <c r="AI102" s="56" t="s">
        <v>78</v>
      </c>
      <c r="AJ102" s="56"/>
      <c r="AK102" s="56"/>
      <c r="AL102" s="56"/>
      <c r="AM102" s="56"/>
      <c r="AN102" s="56"/>
      <c r="AO102" s="56"/>
      <c r="AP102" s="56"/>
      <c r="AQ102" s="73">
        <v>5</v>
      </c>
      <c r="AR102" s="73"/>
      <c r="AS102" s="73"/>
      <c r="AT102" s="73"/>
      <c r="AU102" s="73"/>
      <c r="AV102" s="73"/>
      <c r="AW102" s="73"/>
      <c r="AX102" s="73"/>
      <c r="AY102" s="64">
        <v>5</v>
      </c>
      <c r="AZ102" s="64"/>
      <c r="BA102" s="64"/>
      <c r="BB102" s="64"/>
      <c r="BC102" s="64"/>
      <c r="BD102" s="64"/>
      <c r="BE102" s="64"/>
      <c r="BF102" s="64"/>
      <c r="BG102" s="64"/>
      <c r="BH102" s="64">
        <f>AQ102-AY102</f>
        <v>0</v>
      </c>
      <c r="BI102" s="64"/>
      <c r="BJ102" s="64"/>
      <c r="BK102" s="64"/>
      <c r="BL102" s="64"/>
      <c r="BM102" s="64"/>
      <c r="BN102" s="64"/>
      <c r="BO102" s="64"/>
      <c r="BP102" s="64"/>
      <c r="BQ102" s="64"/>
    </row>
    <row r="103" spans="1:69" s="15" customFormat="1" ht="19.5" customHeight="1">
      <c r="A103" s="55" t="s">
        <v>108</v>
      </c>
      <c r="B103" s="55"/>
      <c r="C103" s="74"/>
      <c r="D103" s="75"/>
      <c r="E103" s="75"/>
      <c r="F103" s="75"/>
      <c r="G103" s="75"/>
      <c r="H103" s="76" t="s">
        <v>26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87"/>
      <c r="AE103" s="87"/>
      <c r="AF103" s="87"/>
      <c r="AG103" s="87"/>
      <c r="AH103" s="87"/>
      <c r="AI103" s="91"/>
      <c r="AJ103" s="91"/>
      <c r="AK103" s="91"/>
      <c r="AL103" s="91"/>
      <c r="AM103" s="91"/>
      <c r="AN103" s="91"/>
      <c r="AO103" s="91"/>
      <c r="AP103" s="91"/>
      <c r="AQ103" s="87"/>
      <c r="AR103" s="87"/>
      <c r="AS103" s="87"/>
      <c r="AT103" s="87"/>
      <c r="AU103" s="87"/>
      <c r="AV103" s="87"/>
      <c r="AW103" s="87"/>
      <c r="AX103" s="87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</row>
    <row r="104" spans="1:69" s="15" customFormat="1" ht="29.25" customHeight="1">
      <c r="A104" s="52" t="s">
        <v>109</v>
      </c>
      <c r="B104" s="52"/>
      <c r="C104" s="33"/>
      <c r="D104" s="34"/>
      <c r="E104" s="34"/>
      <c r="F104" s="34"/>
      <c r="G104" s="34"/>
      <c r="H104" s="77" t="s">
        <v>110</v>
      </c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3" t="s">
        <v>52</v>
      </c>
      <c r="AE104" s="73"/>
      <c r="AF104" s="73"/>
      <c r="AG104" s="73"/>
      <c r="AH104" s="73"/>
      <c r="AI104" s="56" t="s">
        <v>78</v>
      </c>
      <c r="AJ104" s="56"/>
      <c r="AK104" s="56"/>
      <c r="AL104" s="56"/>
      <c r="AM104" s="56"/>
      <c r="AN104" s="56"/>
      <c r="AO104" s="56"/>
      <c r="AP104" s="56"/>
      <c r="AQ104" s="73">
        <v>23778</v>
      </c>
      <c r="AR104" s="73"/>
      <c r="AS104" s="73"/>
      <c r="AT104" s="73"/>
      <c r="AU104" s="73"/>
      <c r="AV104" s="73"/>
      <c r="AW104" s="73"/>
      <c r="AX104" s="73"/>
      <c r="AY104" s="85">
        <f>222394/AY99</f>
        <v>24710.444444444445</v>
      </c>
      <c r="AZ104" s="85"/>
      <c r="BA104" s="85"/>
      <c r="BB104" s="85"/>
      <c r="BC104" s="85"/>
      <c r="BD104" s="85"/>
      <c r="BE104" s="85"/>
      <c r="BF104" s="85"/>
      <c r="BG104" s="85"/>
      <c r="BH104" s="85">
        <f>AQ104-AY104</f>
        <v>-932.4444444444453</v>
      </c>
      <c r="BI104" s="64"/>
      <c r="BJ104" s="64"/>
      <c r="BK104" s="64"/>
      <c r="BL104" s="64"/>
      <c r="BM104" s="64"/>
      <c r="BN104" s="64"/>
      <c r="BO104" s="64"/>
      <c r="BP104" s="64"/>
      <c r="BQ104" s="64"/>
    </row>
    <row r="105" spans="1:69" s="15" customFormat="1" ht="29.25" customHeight="1">
      <c r="A105" s="52"/>
      <c r="B105" s="52"/>
      <c r="C105" s="33"/>
      <c r="D105" s="34"/>
      <c r="E105" s="34"/>
      <c r="F105" s="34"/>
      <c r="G105" s="34"/>
      <c r="H105" s="36" t="s">
        <v>64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8"/>
      <c r="AD105" s="73" t="s">
        <v>52</v>
      </c>
      <c r="AE105" s="73"/>
      <c r="AF105" s="73"/>
      <c r="AG105" s="73"/>
      <c r="AH105" s="73"/>
      <c r="AI105" s="56" t="s">
        <v>78</v>
      </c>
      <c r="AJ105" s="56"/>
      <c r="AK105" s="56"/>
      <c r="AL105" s="56"/>
      <c r="AM105" s="56"/>
      <c r="AN105" s="56"/>
      <c r="AO105" s="56"/>
      <c r="AP105" s="56"/>
      <c r="AQ105" s="73">
        <v>15750</v>
      </c>
      <c r="AR105" s="73"/>
      <c r="AS105" s="73"/>
      <c r="AT105" s="73"/>
      <c r="AU105" s="73"/>
      <c r="AV105" s="73"/>
      <c r="AW105" s="73"/>
      <c r="AX105" s="73"/>
      <c r="AY105" s="64">
        <f>31500/AY100</f>
        <v>15750</v>
      </c>
      <c r="AZ105" s="64"/>
      <c r="BA105" s="64"/>
      <c r="BB105" s="64"/>
      <c r="BC105" s="64"/>
      <c r="BD105" s="64"/>
      <c r="BE105" s="64"/>
      <c r="BF105" s="64"/>
      <c r="BG105" s="64"/>
      <c r="BH105" s="85">
        <f>AQ105-AY105</f>
        <v>0</v>
      </c>
      <c r="BI105" s="64"/>
      <c r="BJ105" s="64"/>
      <c r="BK105" s="64"/>
      <c r="BL105" s="64"/>
      <c r="BM105" s="64"/>
      <c r="BN105" s="64"/>
      <c r="BO105" s="64"/>
      <c r="BP105" s="64"/>
      <c r="BQ105" s="64"/>
    </row>
    <row r="106" spans="1:69" s="15" customFormat="1" ht="29.25" customHeight="1">
      <c r="A106" s="52"/>
      <c r="B106" s="52"/>
      <c r="C106" s="33"/>
      <c r="D106" s="34"/>
      <c r="E106" s="34"/>
      <c r="F106" s="34"/>
      <c r="G106" s="34"/>
      <c r="H106" s="36" t="s">
        <v>66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8"/>
      <c r="AD106" s="73" t="s">
        <v>52</v>
      </c>
      <c r="AE106" s="73"/>
      <c r="AF106" s="73"/>
      <c r="AG106" s="73"/>
      <c r="AH106" s="73"/>
      <c r="AI106" s="56" t="s">
        <v>78</v>
      </c>
      <c r="AJ106" s="56"/>
      <c r="AK106" s="56"/>
      <c r="AL106" s="56"/>
      <c r="AM106" s="56"/>
      <c r="AN106" s="56"/>
      <c r="AO106" s="56"/>
      <c r="AP106" s="56"/>
      <c r="AQ106" s="73">
        <v>11250</v>
      </c>
      <c r="AR106" s="73"/>
      <c r="AS106" s="73"/>
      <c r="AT106" s="73"/>
      <c r="AU106" s="73"/>
      <c r="AV106" s="73"/>
      <c r="AW106" s="73"/>
      <c r="AX106" s="73"/>
      <c r="AY106" s="64">
        <f>21077/AY101</f>
        <v>10538.5</v>
      </c>
      <c r="AZ106" s="64"/>
      <c r="BA106" s="64"/>
      <c r="BB106" s="64"/>
      <c r="BC106" s="64"/>
      <c r="BD106" s="64"/>
      <c r="BE106" s="64"/>
      <c r="BF106" s="64"/>
      <c r="BG106" s="64"/>
      <c r="BH106" s="85">
        <f>AQ106-AY106</f>
        <v>711.5</v>
      </c>
      <c r="BI106" s="64"/>
      <c r="BJ106" s="64"/>
      <c r="BK106" s="64"/>
      <c r="BL106" s="64"/>
      <c r="BM106" s="64"/>
      <c r="BN106" s="64"/>
      <c r="BO106" s="64"/>
      <c r="BP106" s="64"/>
      <c r="BQ106" s="64"/>
    </row>
    <row r="107" spans="1:69" s="15" customFormat="1" ht="29.25" customHeight="1">
      <c r="A107" s="52"/>
      <c r="B107" s="52"/>
      <c r="C107" s="33"/>
      <c r="D107" s="34"/>
      <c r="E107" s="34"/>
      <c r="F107" s="34"/>
      <c r="G107" s="34"/>
      <c r="H107" s="36" t="s">
        <v>68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8"/>
      <c r="AD107" s="73" t="s">
        <v>52</v>
      </c>
      <c r="AE107" s="73"/>
      <c r="AF107" s="73"/>
      <c r="AG107" s="73"/>
      <c r="AH107" s="73"/>
      <c r="AI107" s="56" t="s">
        <v>78</v>
      </c>
      <c r="AJ107" s="56"/>
      <c r="AK107" s="56"/>
      <c r="AL107" s="56"/>
      <c r="AM107" s="56"/>
      <c r="AN107" s="56"/>
      <c r="AO107" s="56"/>
      <c r="AP107" s="56"/>
      <c r="AQ107" s="73">
        <v>34000</v>
      </c>
      <c r="AR107" s="73"/>
      <c r="AS107" s="73"/>
      <c r="AT107" s="73"/>
      <c r="AU107" s="73"/>
      <c r="AV107" s="73"/>
      <c r="AW107" s="73"/>
      <c r="AX107" s="73"/>
      <c r="AY107" s="85">
        <f>169817/AY102</f>
        <v>33963.4</v>
      </c>
      <c r="AZ107" s="85"/>
      <c r="BA107" s="85"/>
      <c r="BB107" s="85"/>
      <c r="BC107" s="85"/>
      <c r="BD107" s="85"/>
      <c r="BE107" s="85"/>
      <c r="BF107" s="85"/>
      <c r="BG107" s="85"/>
      <c r="BH107" s="85">
        <f>AQ107-AY107</f>
        <v>36.599999999998545</v>
      </c>
      <c r="BI107" s="64"/>
      <c r="BJ107" s="64"/>
      <c r="BK107" s="64"/>
      <c r="BL107" s="64"/>
      <c r="BM107" s="64"/>
      <c r="BN107" s="64"/>
      <c r="BO107" s="64"/>
      <c r="BP107" s="64"/>
      <c r="BQ107" s="64"/>
    </row>
    <row r="108" spans="1:69" s="15" customFormat="1" ht="29.25" customHeight="1">
      <c r="A108" s="25" t="s">
        <v>145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7"/>
    </row>
    <row r="109" spans="1:69" s="3" customFormat="1" ht="28.5" customHeight="1">
      <c r="A109" s="52"/>
      <c r="B109" s="52"/>
      <c r="C109" s="33"/>
      <c r="D109" s="34"/>
      <c r="E109" s="34"/>
      <c r="F109" s="34"/>
      <c r="G109" s="34"/>
      <c r="H109" s="66" t="s">
        <v>111</v>
      </c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8"/>
    </row>
    <row r="110" spans="1:69" s="3" customFormat="1" ht="24" customHeight="1">
      <c r="A110" s="92" t="s">
        <v>106</v>
      </c>
      <c r="B110" s="92"/>
      <c r="C110" s="56"/>
      <c r="D110" s="56"/>
      <c r="E110" s="56"/>
      <c r="F110" s="56"/>
      <c r="G110" s="56"/>
      <c r="H110" s="66" t="s">
        <v>25</v>
      </c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8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</row>
    <row r="111" spans="1:69" s="3" customFormat="1" ht="28.5" customHeight="1">
      <c r="A111" s="28" t="s">
        <v>29</v>
      </c>
      <c r="B111" s="29"/>
      <c r="C111" s="33"/>
      <c r="D111" s="34"/>
      <c r="E111" s="34"/>
      <c r="F111" s="34"/>
      <c r="G111" s="35"/>
      <c r="H111" s="36" t="s">
        <v>112</v>
      </c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8"/>
      <c r="AD111" s="56" t="s">
        <v>113</v>
      </c>
      <c r="AE111" s="56"/>
      <c r="AF111" s="56"/>
      <c r="AG111" s="56"/>
      <c r="AH111" s="56"/>
      <c r="AI111" s="56" t="s">
        <v>78</v>
      </c>
      <c r="AJ111" s="56"/>
      <c r="AK111" s="56"/>
      <c r="AL111" s="56"/>
      <c r="AM111" s="56"/>
      <c r="AN111" s="56"/>
      <c r="AO111" s="56"/>
      <c r="AP111" s="56"/>
      <c r="AQ111" s="93">
        <v>15.1</v>
      </c>
      <c r="AR111" s="93"/>
      <c r="AS111" s="93"/>
      <c r="AT111" s="93"/>
      <c r="AU111" s="93"/>
      <c r="AV111" s="93"/>
      <c r="AW111" s="93"/>
      <c r="AX111" s="93"/>
      <c r="AY111" s="93">
        <v>0</v>
      </c>
      <c r="AZ111" s="93"/>
      <c r="BA111" s="93"/>
      <c r="BB111" s="93"/>
      <c r="BC111" s="93"/>
      <c r="BD111" s="93"/>
      <c r="BE111" s="93"/>
      <c r="BF111" s="93"/>
      <c r="BG111" s="93"/>
      <c r="BH111" s="93">
        <f>AQ111-AY111</f>
        <v>15.1</v>
      </c>
      <c r="BI111" s="93"/>
      <c r="BJ111" s="93"/>
      <c r="BK111" s="93"/>
      <c r="BL111" s="93"/>
      <c r="BM111" s="93"/>
      <c r="BN111" s="93"/>
      <c r="BO111" s="93"/>
      <c r="BP111" s="93"/>
      <c r="BQ111" s="93"/>
    </row>
    <row r="112" spans="1:69" s="3" customFormat="1" ht="28.5" customHeight="1">
      <c r="A112" s="28"/>
      <c r="B112" s="29"/>
      <c r="C112" s="33"/>
      <c r="D112" s="34"/>
      <c r="E112" s="34"/>
      <c r="F112" s="34"/>
      <c r="G112" s="35"/>
      <c r="H112" s="36" t="s">
        <v>64</v>
      </c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  <c r="AD112" s="56" t="s">
        <v>113</v>
      </c>
      <c r="AE112" s="56"/>
      <c r="AF112" s="56"/>
      <c r="AG112" s="56"/>
      <c r="AH112" s="56"/>
      <c r="AI112" s="56" t="s">
        <v>78</v>
      </c>
      <c r="AJ112" s="56"/>
      <c r="AK112" s="56"/>
      <c r="AL112" s="56"/>
      <c r="AM112" s="56"/>
      <c r="AN112" s="56"/>
      <c r="AO112" s="56"/>
      <c r="AP112" s="56"/>
      <c r="AQ112" s="93">
        <v>0</v>
      </c>
      <c r="AR112" s="93"/>
      <c r="AS112" s="93"/>
      <c r="AT112" s="93"/>
      <c r="AU112" s="93"/>
      <c r="AV112" s="93"/>
      <c r="AW112" s="93"/>
      <c r="AX112" s="93"/>
      <c r="AY112" s="93">
        <v>0</v>
      </c>
      <c r="AZ112" s="93"/>
      <c r="BA112" s="93"/>
      <c r="BB112" s="93"/>
      <c r="BC112" s="93"/>
      <c r="BD112" s="93"/>
      <c r="BE112" s="93"/>
      <c r="BF112" s="93"/>
      <c r="BG112" s="93"/>
      <c r="BH112" s="93">
        <f>AQ112-AY112</f>
        <v>0</v>
      </c>
      <c r="BI112" s="93"/>
      <c r="BJ112" s="93"/>
      <c r="BK112" s="93"/>
      <c r="BL112" s="93"/>
      <c r="BM112" s="93"/>
      <c r="BN112" s="93"/>
      <c r="BO112" s="93"/>
      <c r="BP112" s="93"/>
      <c r="BQ112" s="93"/>
    </row>
    <row r="113" spans="1:69" s="3" customFormat="1" ht="28.5" customHeight="1">
      <c r="A113" s="28"/>
      <c r="B113" s="29"/>
      <c r="C113" s="33"/>
      <c r="D113" s="34"/>
      <c r="E113" s="34"/>
      <c r="F113" s="34"/>
      <c r="G113" s="35"/>
      <c r="H113" s="36" t="s">
        <v>66</v>
      </c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  <c r="AD113" s="56" t="s">
        <v>113</v>
      </c>
      <c r="AE113" s="56"/>
      <c r="AF113" s="56"/>
      <c r="AG113" s="56"/>
      <c r="AH113" s="56"/>
      <c r="AI113" s="56" t="s">
        <v>78</v>
      </c>
      <c r="AJ113" s="56"/>
      <c r="AK113" s="56"/>
      <c r="AL113" s="56"/>
      <c r="AM113" s="56"/>
      <c r="AN113" s="56"/>
      <c r="AO113" s="56"/>
      <c r="AP113" s="56"/>
      <c r="AQ113" s="93">
        <v>15.1</v>
      </c>
      <c r="AR113" s="93"/>
      <c r="AS113" s="93"/>
      <c r="AT113" s="93"/>
      <c r="AU113" s="93"/>
      <c r="AV113" s="93"/>
      <c r="AW113" s="93"/>
      <c r="AX113" s="93"/>
      <c r="AY113" s="93">
        <v>0</v>
      </c>
      <c r="AZ113" s="93"/>
      <c r="BA113" s="93"/>
      <c r="BB113" s="93"/>
      <c r="BC113" s="93"/>
      <c r="BD113" s="93"/>
      <c r="BE113" s="93"/>
      <c r="BF113" s="93"/>
      <c r="BG113" s="93"/>
      <c r="BH113" s="93">
        <f>AQ113-AY113</f>
        <v>15.1</v>
      </c>
      <c r="BI113" s="93"/>
      <c r="BJ113" s="93"/>
      <c r="BK113" s="93"/>
      <c r="BL113" s="93"/>
      <c r="BM113" s="93"/>
      <c r="BN113" s="93"/>
      <c r="BO113" s="93"/>
      <c r="BP113" s="93"/>
      <c r="BQ113" s="93"/>
    </row>
    <row r="114" spans="1:69" s="3" customFormat="1" ht="28.5" customHeight="1">
      <c r="A114" s="28"/>
      <c r="B114" s="29"/>
      <c r="C114" s="33"/>
      <c r="D114" s="34"/>
      <c r="E114" s="34"/>
      <c r="F114" s="34"/>
      <c r="G114" s="35"/>
      <c r="H114" s="36" t="s">
        <v>68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  <c r="AD114" s="56" t="s">
        <v>113</v>
      </c>
      <c r="AE114" s="56"/>
      <c r="AF114" s="56"/>
      <c r="AG114" s="56"/>
      <c r="AH114" s="56"/>
      <c r="AI114" s="56" t="s">
        <v>78</v>
      </c>
      <c r="AJ114" s="56"/>
      <c r="AK114" s="56"/>
      <c r="AL114" s="56"/>
      <c r="AM114" s="56"/>
      <c r="AN114" s="56"/>
      <c r="AO114" s="56"/>
      <c r="AP114" s="56"/>
      <c r="AQ114" s="93">
        <v>0</v>
      </c>
      <c r="AR114" s="93"/>
      <c r="AS114" s="93"/>
      <c r="AT114" s="93"/>
      <c r="AU114" s="93"/>
      <c r="AV114" s="93"/>
      <c r="AW114" s="93"/>
      <c r="AX114" s="93"/>
      <c r="AY114" s="93">
        <v>0</v>
      </c>
      <c r="AZ114" s="93"/>
      <c r="BA114" s="93"/>
      <c r="BB114" s="93"/>
      <c r="BC114" s="93"/>
      <c r="BD114" s="93"/>
      <c r="BE114" s="93"/>
      <c r="BF114" s="93"/>
      <c r="BG114" s="93"/>
      <c r="BH114" s="93">
        <f>AQ114-AY114</f>
        <v>0</v>
      </c>
      <c r="BI114" s="93"/>
      <c r="BJ114" s="93"/>
      <c r="BK114" s="93"/>
      <c r="BL114" s="93"/>
      <c r="BM114" s="93"/>
      <c r="BN114" s="93"/>
      <c r="BO114" s="93"/>
      <c r="BP114" s="93"/>
      <c r="BQ114" s="93"/>
    </row>
    <row r="115" spans="1:69" s="15" customFormat="1" ht="28.5" customHeight="1">
      <c r="A115" s="94" t="s">
        <v>108</v>
      </c>
      <c r="B115" s="95"/>
      <c r="C115" s="74"/>
      <c r="D115" s="75"/>
      <c r="E115" s="75"/>
      <c r="F115" s="75"/>
      <c r="G115" s="96"/>
      <c r="H115" s="66" t="s">
        <v>26</v>
      </c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8"/>
      <c r="AD115" s="74"/>
      <c r="AE115" s="75"/>
      <c r="AF115" s="75"/>
      <c r="AG115" s="75"/>
      <c r="AH115" s="96"/>
      <c r="AI115" s="74"/>
      <c r="AJ115" s="75"/>
      <c r="AK115" s="75"/>
      <c r="AL115" s="75"/>
      <c r="AM115" s="75"/>
      <c r="AN115" s="75"/>
      <c r="AO115" s="75"/>
      <c r="AP115" s="96"/>
      <c r="AQ115" s="97"/>
      <c r="AR115" s="98"/>
      <c r="AS115" s="98"/>
      <c r="AT115" s="98"/>
      <c r="AU115" s="98"/>
      <c r="AV115" s="98"/>
      <c r="AW115" s="98"/>
      <c r="AX115" s="99"/>
      <c r="AY115" s="97"/>
      <c r="AZ115" s="98"/>
      <c r="BA115" s="98"/>
      <c r="BB115" s="98"/>
      <c r="BC115" s="98"/>
      <c r="BD115" s="98"/>
      <c r="BE115" s="98"/>
      <c r="BF115" s="98"/>
      <c r="BG115" s="99"/>
      <c r="BH115" s="97"/>
      <c r="BI115" s="98"/>
      <c r="BJ115" s="98"/>
      <c r="BK115" s="98"/>
      <c r="BL115" s="98"/>
      <c r="BM115" s="98"/>
      <c r="BN115" s="98"/>
      <c r="BO115" s="98"/>
      <c r="BP115" s="98"/>
      <c r="BQ115" s="99"/>
    </row>
    <row r="116" spans="1:69" s="3" customFormat="1" ht="28.5" customHeight="1">
      <c r="A116" s="28" t="s">
        <v>109</v>
      </c>
      <c r="B116" s="29"/>
      <c r="C116" s="33"/>
      <c r="D116" s="34"/>
      <c r="E116" s="34"/>
      <c r="F116" s="34"/>
      <c r="G116" s="35"/>
      <c r="H116" s="36" t="s">
        <v>114</v>
      </c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8"/>
      <c r="AD116" s="33" t="s">
        <v>14</v>
      </c>
      <c r="AE116" s="34"/>
      <c r="AF116" s="34"/>
      <c r="AG116" s="34"/>
      <c r="AH116" s="35"/>
      <c r="AI116" s="33" t="s">
        <v>28</v>
      </c>
      <c r="AJ116" s="34"/>
      <c r="AK116" s="34"/>
      <c r="AL116" s="34"/>
      <c r="AM116" s="34"/>
      <c r="AN116" s="34"/>
      <c r="AO116" s="34"/>
      <c r="AP116" s="35"/>
      <c r="AQ116" s="100">
        <v>1653</v>
      </c>
      <c r="AR116" s="101"/>
      <c r="AS116" s="101"/>
      <c r="AT116" s="101"/>
      <c r="AU116" s="101"/>
      <c r="AV116" s="101"/>
      <c r="AW116" s="101"/>
      <c r="AX116" s="102"/>
      <c r="AY116" s="100">
        <v>0</v>
      </c>
      <c r="AZ116" s="101"/>
      <c r="BA116" s="101"/>
      <c r="BB116" s="101"/>
      <c r="BC116" s="101"/>
      <c r="BD116" s="101"/>
      <c r="BE116" s="101"/>
      <c r="BF116" s="101"/>
      <c r="BG116" s="102"/>
      <c r="BH116" s="100">
        <f>AQ116-AY116</f>
        <v>1653</v>
      </c>
      <c r="BI116" s="101"/>
      <c r="BJ116" s="101"/>
      <c r="BK116" s="101"/>
      <c r="BL116" s="101"/>
      <c r="BM116" s="101"/>
      <c r="BN116" s="101"/>
      <c r="BO116" s="101"/>
      <c r="BP116" s="101"/>
      <c r="BQ116" s="102"/>
    </row>
    <row r="117" spans="1:69" s="3" customFormat="1" ht="28.5" customHeight="1">
      <c r="A117" s="28"/>
      <c r="B117" s="29"/>
      <c r="C117" s="33"/>
      <c r="D117" s="34"/>
      <c r="E117" s="34"/>
      <c r="F117" s="34"/>
      <c r="G117" s="35"/>
      <c r="H117" s="36" t="s">
        <v>64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8"/>
      <c r="AD117" s="33" t="s">
        <v>14</v>
      </c>
      <c r="AE117" s="34"/>
      <c r="AF117" s="34"/>
      <c r="AG117" s="34"/>
      <c r="AH117" s="35"/>
      <c r="AI117" s="33" t="s">
        <v>28</v>
      </c>
      <c r="AJ117" s="34"/>
      <c r="AK117" s="34"/>
      <c r="AL117" s="34"/>
      <c r="AM117" s="34"/>
      <c r="AN117" s="34"/>
      <c r="AO117" s="34"/>
      <c r="AP117" s="35"/>
      <c r="AQ117" s="100">
        <v>0</v>
      </c>
      <c r="AR117" s="101"/>
      <c r="AS117" s="101"/>
      <c r="AT117" s="101"/>
      <c r="AU117" s="101"/>
      <c r="AV117" s="101"/>
      <c r="AW117" s="101"/>
      <c r="AX117" s="102"/>
      <c r="AY117" s="100">
        <v>0</v>
      </c>
      <c r="AZ117" s="101"/>
      <c r="BA117" s="101"/>
      <c r="BB117" s="101"/>
      <c r="BC117" s="101"/>
      <c r="BD117" s="101"/>
      <c r="BE117" s="101"/>
      <c r="BF117" s="101"/>
      <c r="BG117" s="102"/>
      <c r="BH117" s="100">
        <f>AQ117-AY117</f>
        <v>0</v>
      </c>
      <c r="BI117" s="101"/>
      <c r="BJ117" s="101"/>
      <c r="BK117" s="101"/>
      <c r="BL117" s="101"/>
      <c r="BM117" s="101"/>
      <c r="BN117" s="101"/>
      <c r="BO117" s="101"/>
      <c r="BP117" s="101"/>
      <c r="BQ117" s="102"/>
    </row>
    <row r="118" spans="1:69" s="3" customFormat="1" ht="28.5" customHeight="1">
      <c r="A118" s="28"/>
      <c r="B118" s="29"/>
      <c r="C118" s="33"/>
      <c r="D118" s="34"/>
      <c r="E118" s="34"/>
      <c r="F118" s="34"/>
      <c r="G118" s="35"/>
      <c r="H118" s="36" t="s">
        <v>66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8"/>
      <c r="AD118" s="33" t="s">
        <v>14</v>
      </c>
      <c r="AE118" s="34"/>
      <c r="AF118" s="34"/>
      <c r="AG118" s="34"/>
      <c r="AH118" s="35"/>
      <c r="AI118" s="33" t="s">
        <v>28</v>
      </c>
      <c r="AJ118" s="34"/>
      <c r="AK118" s="34"/>
      <c r="AL118" s="34"/>
      <c r="AM118" s="34"/>
      <c r="AN118" s="34"/>
      <c r="AO118" s="34"/>
      <c r="AP118" s="35"/>
      <c r="AQ118" s="100">
        <v>1653</v>
      </c>
      <c r="AR118" s="101"/>
      <c r="AS118" s="101"/>
      <c r="AT118" s="101"/>
      <c r="AU118" s="101"/>
      <c r="AV118" s="101"/>
      <c r="AW118" s="101"/>
      <c r="AX118" s="102"/>
      <c r="AY118" s="100">
        <v>0</v>
      </c>
      <c r="AZ118" s="101"/>
      <c r="BA118" s="101"/>
      <c r="BB118" s="101"/>
      <c r="BC118" s="101"/>
      <c r="BD118" s="101"/>
      <c r="BE118" s="101"/>
      <c r="BF118" s="101"/>
      <c r="BG118" s="102"/>
      <c r="BH118" s="100">
        <f>AQ118-AY118</f>
        <v>1653</v>
      </c>
      <c r="BI118" s="101"/>
      <c r="BJ118" s="101"/>
      <c r="BK118" s="101"/>
      <c r="BL118" s="101"/>
      <c r="BM118" s="101"/>
      <c r="BN118" s="101"/>
      <c r="BO118" s="101"/>
      <c r="BP118" s="101"/>
      <c r="BQ118" s="102"/>
    </row>
    <row r="119" spans="1:69" s="3" customFormat="1" ht="28.5" customHeight="1">
      <c r="A119" s="28"/>
      <c r="B119" s="29"/>
      <c r="C119" s="33"/>
      <c r="D119" s="34"/>
      <c r="E119" s="34"/>
      <c r="F119" s="34"/>
      <c r="G119" s="35"/>
      <c r="H119" s="36" t="s">
        <v>68</v>
      </c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8"/>
      <c r="AD119" s="33" t="s">
        <v>14</v>
      </c>
      <c r="AE119" s="34"/>
      <c r="AF119" s="34"/>
      <c r="AG119" s="34"/>
      <c r="AH119" s="35"/>
      <c r="AI119" s="33" t="s">
        <v>28</v>
      </c>
      <c r="AJ119" s="34"/>
      <c r="AK119" s="34"/>
      <c r="AL119" s="34"/>
      <c r="AM119" s="34"/>
      <c r="AN119" s="34"/>
      <c r="AO119" s="34"/>
      <c r="AP119" s="35"/>
      <c r="AQ119" s="100">
        <v>0</v>
      </c>
      <c r="AR119" s="101"/>
      <c r="AS119" s="101"/>
      <c r="AT119" s="101"/>
      <c r="AU119" s="101"/>
      <c r="AV119" s="101"/>
      <c r="AW119" s="101"/>
      <c r="AX119" s="102"/>
      <c r="AY119" s="100">
        <v>0</v>
      </c>
      <c r="AZ119" s="101"/>
      <c r="BA119" s="101"/>
      <c r="BB119" s="101"/>
      <c r="BC119" s="101"/>
      <c r="BD119" s="101"/>
      <c r="BE119" s="101"/>
      <c r="BF119" s="101"/>
      <c r="BG119" s="102"/>
      <c r="BH119" s="100">
        <f>AQ119-AY119</f>
        <v>0</v>
      </c>
      <c r="BI119" s="101"/>
      <c r="BJ119" s="101"/>
      <c r="BK119" s="101"/>
      <c r="BL119" s="101"/>
      <c r="BM119" s="101"/>
      <c r="BN119" s="101"/>
      <c r="BO119" s="101"/>
      <c r="BP119" s="101"/>
      <c r="BQ119" s="102"/>
    </row>
    <row r="120" spans="1:69" s="15" customFormat="1" ht="28.5" customHeight="1">
      <c r="A120" s="94" t="s">
        <v>115</v>
      </c>
      <c r="B120" s="95"/>
      <c r="C120" s="74"/>
      <c r="D120" s="75"/>
      <c r="E120" s="75"/>
      <c r="F120" s="75"/>
      <c r="G120" s="96"/>
      <c r="H120" s="66" t="s">
        <v>27</v>
      </c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8"/>
      <c r="AD120" s="74"/>
      <c r="AE120" s="75"/>
      <c r="AF120" s="75"/>
      <c r="AG120" s="75"/>
      <c r="AH120" s="96"/>
      <c r="AI120" s="103"/>
      <c r="AJ120" s="104"/>
      <c r="AK120" s="104"/>
      <c r="AL120" s="104"/>
      <c r="AM120" s="104"/>
      <c r="AN120" s="104"/>
      <c r="AO120" s="104"/>
      <c r="AP120" s="105"/>
      <c r="AQ120" s="97"/>
      <c r="AR120" s="98"/>
      <c r="AS120" s="98"/>
      <c r="AT120" s="98"/>
      <c r="AU120" s="98"/>
      <c r="AV120" s="98"/>
      <c r="AW120" s="98"/>
      <c r="AX120" s="99"/>
      <c r="AY120" s="97"/>
      <c r="AZ120" s="98"/>
      <c r="BA120" s="98"/>
      <c r="BB120" s="98"/>
      <c r="BC120" s="98"/>
      <c r="BD120" s="98"/>
      <c r="BE120" s="98"/>
      <c r="BF120" s="98"/>
      <c r="BG120" s="99"/>
      <c r="BH120" s="97"/>
      <c r="BI120" s="98"/>
      <c r="BJ120" s="98"/>
      <c r="BK120" s="98"/>
      <c r="BL120" s="98"/>
      <c r="BM120" s="98"/>
      <c r="BN120" s="98"/>
      <c r="BO120" s="98"/>
      <c r="BP120" s="98"/>
      <c r="BQ120" s="99"/>
    </row>
    <row r="121" spans="1:69" s="3" customFormat="1" ht="37.5" customHeight="1">
      <c r="A121" s="28" t="s">
        <v>116</v>
      </c>
      <c r="B121" s="29"/>
      <c r="C121" s="33"/>
      <c r="D121" s="34"/>
      <c r="E121" s="34"/>
      <c r="F121" s="34"/>
      <c r="G121" s="35"/>
      <c r="H121" s="36" t="s">
        <v>117</v>
      </c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8"/>
      <c r="AD121" s="33" t="s">
        <v>7</v>
      </c>
      <c r="AE121" s="34"/>
      <c r="AF121" s="34"/>
      <c r="AG121" s="34"/>
      <c r="AH121" s="35"/>
      <c r="AI121" s="106" t="s">
        <v>28</v>
      </c>
      <c r="AJ121" s="107"/>
      <c r="AK121" s="107"/>
      <c r="AL121" s="107"/>
      <c r="AM121" s="107"/>
      <c r="AN121" s="107"/>
      <c r="AO121" s="107"/>
      <c r="AP121" s="108"/>
      <c r="AQ121" s="100">
        <v>100</v>
      </c>
      <c r="AR121" s="101"/>
      <c r="AS121" s="101"/>
      <c r="AT121" s="101"/>
      <c r="AU121" s="101"/>
      <c r="AV121" s="101"/>
      <c r="AW121" s="101"/>
      <c r="AX121" s="102"/>
      <c r="AY121" s="100">
        <v>0</v>
      </c>
      <c r="AZ121" s="101"/>
      <c r="BA121" s="101"/>
      <c r="BB121" s="101"/>
      <c r="BC121" s="101"/>
      <c r="BD121" s="101"/>
      <c r="BE121" s="101"/>
      <c r="BF121" s="101"/>
      <c r="BG121" s="102"/>
      <c r="BH121" s="100">
        <v>0</v>
      </c>
      <c r="BI121" s="101"/>
      <c r="BJ121" s="101"/>
      <c r="BK121" s="101"/>
      <c r="BL121" s="101"/>
      <c r="BM121" s="101"/>
      <c r="BN121" s="101"/>
      <c r="BO121" s="101"/>
      <c r="BP121" s="101"/>
      <c r="BQ121" s="102"/>
    </row>
    <row r="122" spans="1:69" s="3" customFormat="1" ht="28.5" customHeight="1">
      <c r="A122" s="28"/>
      <c r="B122" s="29"/>
      <c r="C122" s="33"/>
      <c r="D122" s="34"/>
      <c r="E122" s="34"/>
      <c r="F122" s="34"/>
      <c r="G122" s="35"/>
      <c r="H122" s="36" t="s">
        <v>64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  <c r="AD122" s="33" t="s">
        <v>7</v>
      </c>
      <c r="AE122" s="34"/>
      <c r="AF122" s="34"/>
      <c r="AG122" s="34"/>
      <c r="AH122" s="35"/>
      <c r="AI122" s="106" t="s">
        <v>28</v>
      </c>
      <c r="AJ122" s="107"/>
      <c r="AK122" s="107"/>
      <c r="AL122" s="107"/>
      <c r="AM122" s="107"/>
      <c r="AN122" s="107"/>
      <c r="AO122" s="107"/>
      <c r="AP122" s="108"/>
      <c r="AQ122" s="100">
        <v>0</v>
      </c>
      <c r="AR122" s="101"/>
      <c r="AS122" s="101"/>
      <c r="AT122" s="101"/>
      <c r="AU122" s="101"/>
      <c r="AV122" s="101"/>
      <c r="AW122" s="101"/>
      <c r="AX122" s="102"/>
      <c r="AY122" s="100">
        <v>0</v>
      </c>
      <c r="AZ122" s="101"/>
      <c r="BA122" s="101"/>
      <c r="BB122" s="101"/>
      <c r="BC122" s="101"/>
      <c r="BD122" s="101"/>
      <c r="BE122" s="101"/>
      <c r="BF122" s="101"/>
      <c r="BG122" s="102"/>
      <c r="BH122" s="100">
        <v>0</v>
      </c>
      <c r="BI122" s="101"/>
      <c r="BJ122" s="101"/>
      <c r="BK122" s="101"/>
      <c r="BL122" s="101"/>
      <c r="BM122" s="101"/>
      <c r="BN122" s="101"/>
      <c r="BO122" s="101"/>
      <c r="BP122" s="101"/>
      <c r="BQ122" s="102"/>
    </row>
    <row r="123" spans="1:69" s="3" customFormat="1" ht="28.5" customHeight="1">
      <c r="A123" s="28"/>
      <c r="B123" s="29"/>
      <c r="C123" s="33"/>
      <c r="D123" s="34"/>
      <c r="E123" s="34"/>
      <c r="F123" s="34"/>
      <c r="G123" s="35"/>
      <c r="H123" s="36" t="s">
        <v>66</v>
      </c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  <c r="AD123" s="33" t="s">
        <v>7</v>
      </c>
      <c r="AE123" s="34"/>
      <c r="AF123" s="34"/>
      <c r="AG123" s="34"/>
      <c r="AH123" s="35"/>
      <c r="AI123" s="106" t="s">
        <v>28</v>
      </c>
      <c r="AJ123" s="107"/>
      <c r="AK123" s="107"/>
      <c r="AL123" s="107"/>
      <c r="AM123" s="107"/>
      <c r="AN123" s="107"/>
      <c r="AO123" s="107"/>
      <c r="AP123" s="108"/>
      <c r="AQ123" s="100">
        <v>100</v>
      </c>
      <c r="AR123" s="101"/>
      <c r="AS123" s="101"/>
      <c r="AT123" s="101"/>
      <c r="AU123" s="101"/>
      <c r="AV123" s="101"/>
      <c r="AW123" s="101"/>
      <c r="AX123" s="102"/>
      <c r="AY123" s="100">
        <v>0</v>
      </c>
      <c r="AZ123" s="101"/>
      <c r="BA123" s="101"/>
      <c r="BB123" s="101"/>
      <c r="BC123" s="101"/>
      <c r="BD123" s="101"/>
      <c r="BE123" s="101"/>
      <c r="BF123" s="101"/>
      <c r="BG123" s="102"/>
      <c r="BH123" s="100">
        <v>0</v>
      </c>
      <c r="BI123" s="101"/>
      <c r="BJ123" s="101"/>
      <c r="BK123" s="101"/>
      <c r="BL123" s="101"/>
      <c r="BM123" s="101"/>
      <c r="BN123" s="101"/>
      <c r="BO123" s="101"/>
      <c r="BP123" s="101"/>
      <c r="BQ123" s="102"/>
    </row>
    <row r="124" spans="1:69" s="3" customFormat="1" ht="28.5" customHeight="1">
      <c r="A124" s="28"/>
      <c r="B124" s="29"/>
      <c r="C124" s="33"/>
      <c r="D124" s="34"/>
      <c r="E124" s="34"/>
      <c r="F124" s="34"/>
      <c r="G124" s="35"/>
      <c r="H124" s="36" t="s">
        <v>68</v>
      </c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  <c r="AD124" s="33" t="s">
        <v>7</v>
      </c>
      <c r="AE124" s="34"/>
      <c r="AF124" s="34"/>
      <c r="AG124" s="34"/>
      <c r="AH124" s="35"/>
      <c r="AI124" s="106" t="s">
        <v>28</v>
      </c>
      <c r="AJ124" s="107"/>
      <c r="AK124" s="107"/>
      <c r="AL124" s="107"/>
      <c r="AM124" s="107"/>
      <c r="AN124" s="107"/>
      <c r="AO124" s="107"/>
      <c r="AP124" s="108"/>
      <c r="AQ124" s="100">
        <v>0</v>
      </c>
      <c r="AR124" s="101"/>
      <c r="AS124" s="101"/>
      <c r="AT124" s="101"/>
      <c r="AU124" s="101"/>
      <c r="AV124" s="101"/>
      <c r="AW124" s="101"/>
      <c r="AX124" s="102"/>
      <c r="AY124" s="100">
        <v>0</v>
      </c>
      <c r="AZ124" s="101"/>
      <c r="BA124" s="101"/>
      <c r="BB124" s="101"/>
      <c r="BC124" s="101"/>
      <c r="BD124" s="101"/>
      <c r="BE124" s="101"/>
      <c r="BF124" s="101"/>
      <c r="BG124" s="102"/>
      <c r="BH124" s="100">
        <v>0</v>
      </c>
      <c r="BI124" s="101"/>
      <c r="BJ124" s="101"/>
      <c r="BK124" s="101"/>
      <c r="BL124" s="101"/>
      <c r="BM124" s="101"/>
      <c r="BN124" s="101"/>
      <c r="BO124" s="101"/>
      <c r="BP124" s="101"/>
      <c r="BQ124" s="102"/>
    </row>
    <row r="125" spans="1:69" s="3" customFormat="1" ht="28.5" customHeight="1">
      <c r="A125" s="25" t="s">
        <v>146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7"/>
    </row>
    <row r="126" spans="1:69" s="22" customFormat="1" ht="19.5" customHeight="1">
      <c r="A126" s="109"/>
      <c r="B126" s="109"/>
      <c r="C126" s="110" t="s">
        <v>118</v>
      </c>
      <c r="D126" s="111"/>
      <c r="E126" s="111"/>
      <c r="F126" s="111"/>
      <c r="G126" s="112"/>
      <c r="H126" s="113" t="s">
        <v>119</v>
      </c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</row>
    <row r="127" spans="1:69" s="15" customFormat="1" ht="32.25" customHeight="1">
      <c r="A127" s="55"/>
      <c r="B127" s="55"/>
      <c r="C127" s="74"/>
      <c r="D127" s="75"/>
      <c r="E127" s="75"/>
      <c r="F127" s="75"/>
      <c r="G127" s="75"/>
      <c r="H127" s="66" t="s">
        <v>120</v>
      </c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8"/>
    </row>
    <row r="128" spans="1:69" s="15" customFormat="1" ht="14.25" customHeight="1">
      <c r="A128" s="55">
        <v>1</v>
      </c>
      <c r="B128" s="55"/>
      <c r="C128" s="72"/>
      <c r="D128" s="72"/>
      <c r="E128" s="72"/>
      <c r="F128" s="72"/>
      <c r="G128" s="72"/>
      <c r="H128" s="80" t="s">
        <v>34</v>
      </c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</row>
    <row r="129" spans="1:69" s="3" customFormat="1" ht="124.5" customHeight="1">
      <c r="A129" s="52" t="s">
        <v>29</v>
      </c>
      <c r="B129" s="52"/>
      <c r="C129" s="114"/>
      <c r="D129" s="114"/>
      <c r="E129" s="114"/>
      <c r="F129" s="114"/>
      <c r="G129" s="114"/>
      <c r="H129" s="36" t="s">
        <v>121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8"/>
      <c r="AD129" s="56" t="s">
        <v>52</v>
      </c>
      <c r="AE129" s="56"/>
      <c r="AF129" s="56"/>
      <c r="AG129" s="56"/>
      <c r="AH129" s="56"/>
      <c r="AI129" s="114" t="s">
        <v>122</v>
      </c>
      <c r="AJ129" s="114"/>
      <c r="AK129" s="114"/>
      <c r="AL129" s="114"/>
      <c r="AM129" s="114"/>
      <c r="AN129" s="114"/>
      <c r="AO129" s="114"/>
      <c r="AP129" s="114"/>
      <c r="AQ129" s="56">
        <v>5</v>
      </c>
      <c r="AR129" s="56"/>
      <c r="AS129" s="56"/>
      <c r="AT129" s="56"/>
      <c r="AU129" s="56"/>
      <c r="AV129" s="56"/>
      <c r="AW129" s="56"/>
      <c r="AX129" s="56"/>
      <c r="AY129" s="56">
        <v>5</v>
      </c>
      <c r="AZ129" s="56"/>
      <c r="BA129" s="56"/>
      <c r="BB129" s="56"/>
      <c r="BC129" s="56"/>
      <c r="BD129" s="56"/>
      <c r="BE129" s="56"/>
      <c r="BF129" s="56"/>
      <c r="BG129" s="56"/>
      <c r="BH129" s="56">
        <f>AQ129-AY129</f>
        <v>0</v>
      </c>
      <c r="BI129" s="56"/>
      <c r="BJ129" s="56"/>
      <c r="BK129" s="56"/>
      <c r="BL129" s="56"/>
      <c r="BM129" s="56"/>
      <c r="BN129" s="56"/>
      <c r="BO129" s="56"/>
      <c r="BP129" s="56"/>
      <c r="BQ129" s="56"/>
    </row>
    <row r="130" spans="1:69" s="3" customFormat="1" ht="87" customHeight="1">
      <c r="A130" s="52" t="s">
        <v>49</v>
      </c>
      <c r="B130" s="52"/>
      <c r="C130" s="114"/>
      <c r="D130" s="114"/>
      <c r="E130" s="114"/>
      <c r="F130" s="114"/>
      <c r="G130" s="114"/>
      <c r="H130" s="36" t="s">
        <v>123</v>
      </c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8"/>
      <c r="AD130" s="56" t="s">
        <v>14</v>
      </c>
      <c r="AE130" s="56"/>
      <c r="AF130" s="56"/>
      <c r="AG130" s="56"/>
      <c r="AH130" s="56"/>
      <c r="AI130" s="114" t="s">
        <v>72</v>
      </c>
      <c r="AJ130" s="114"/>
      <c r="AK130" s="114"/>
      <c r="AL130" s="114"/>
      <c r="AM130" s="114"/>
      <c r="AN130" s="114"/>
      <c r="AO130" s="114"/>
      <c r="AP130" s="114"/>
      <c r="AQ130" s="56">
        <v>39840</v>
      </c>
      <c r="AR130" s="56"/>
      <c r="AS130" s="56"/>
      <c r="AT130" s="56"/>
      <c r="AU130" s="56"/>
      <c r="AV130" s="56"/>
      <c r="AW130" s="56"/>
      <c r="AX130" s="56"/>
      <c r="AY130" s="56">
        <v>42940</v>
      </c>
      <c r="AZ130" s="56"/>
      <c r="BA130" s="56"/>
      <c r="BB130" s="56"/>
      <c r="BC130" s="56"/>
      <c r="BD130" s="56"/>
      <c r="BE130" s="56"/>
      <c r="BF130" s="56"/>
      <c r="BG130" s="56"/>
      <c r="BH130" s="56">
        <f>AQ130-AY130</f>
        <v>-3100</v>
      </c>
      <c r="BI130" s="56"/>
      <c r="BJ130" s="56"/>
      <c r="BK130" s="56"/>
      <c r="BL130" s="56"/>
      <c r="BM130" s="56"/>
      <c r="BN130" s="56"/>
      <c r="BO130" s="56"/>
      <c r="BP130" s="56"/>
      <c r="BQ130" s="56"/>
    </row>
    <row r="131" spans="1:69" s="3" customFormat="1" ht="61.5" customHeight="1">
      <c r="A131" s="52" t="s">
        <v>50</v>
      </c>
      <c r="B131" s="52"/>
      <c r="C131" s="114"/>
      <c r="D131" s="114"/>
      <c r="E131" s="114"/>
      <c r="F131" s="114"/>
      <c r="G131" s="114"/>
      <c r="H131" s="36" t="s">
        <v>124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8"/>
      <c r="AD131" s="56" t="s">
        <v>14</v>
      </c>
      <c r="AE131" s="56"/>
      <c r="AF131" s="56"/>
      <c r="AG131" s="56"/>
      <c r="AH131" s="56"/>
      <c r="AI131" s="114" t="s">
        <v>72</v>
      </c>
      <c r="AJ131" s="114"/>
      <c r="AK131" s="114"/>
      <c r="AL131" s="114"/>
      <c r="AM131" s="114"/>
      <c r="AN131" s="114"/>
      <c r="AO131" s="114"/>
      <c r="AP131" s="114"/>
      <c r="AQ131" s="56">
        <v>73374</v>
      </c>
      <c r="AR131" s="56"/>
      <c r="AS131" s="56"/>
      <c r="AT131" s="56"/>
      <c r="AU131" s="56"/>
      <c r="AV131" s="56"/>
      <c r="AW131" s="56"/>
      <c r="AX131" s="56"/>
      <c r="AY131" s="33">
        <v>60263.93</v>
      </c>
      <c r="AZ131" s="34"/>
      <c r="BA131" s="34"/>
      <c r="BB131" s="34"/>
      <c r="BC131" s="34"/>
      <c r="BD131" s="34"/>
      <c r="BE131" s="34"/>
      <c r="BF131" s="34"/>
      <c r="BG131" s="35"/>
      <c r="BH131" s="56">
        <f>AQ131-AY131</f>
        <v>13110.07</v>
      </c>
      <c r="BI131" s="56"/>
      <c r="BJ131" s="56"/>
      <c r="BK131" s="56"/>
      <c r="BL131" s="56"/>
      <c r="BM131" s="56"/>
      <c r="BN131" s="56"/>
      <c r="BO131" s="56"/>
      <c r="BP131" s="56"/>
      <c r="BQ131" s="56"/>
    </row>
    <row r="132" spans="1:69" s="3" customFormat="1" ht="111" customHeight="1">
      <c r="A132" s="118" t="s">
        <v>51</v>
      </c>
      <c r="B132" s="119"/>
      <c r="C132" s="114"/>
      <c r="D132" s="114"/>
      <c r="E132" s="114"/>
      <c r="F132" s="114"/>
      <c r="G132" s="114"/>
      <c r="H132" s="36" t="s">
        <v>125</v>
      </c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  <c r="AD132" s="33" t="s">
        <v>14</v>
      </c>
      <c r="AE132" s="34"/>
      <c r="AF132" s="34"/>
      <c r="AG132" s="34"/>
      <c r="AH132" s="35"/>
      <c r="AI132" s="120" t="s">
        <v>122</v>
      </c>
      <c r="AJ132" s="121"/>
      <c r="AK132" s="121"/>
      <c r="AL132" s="121"/>
      <c r="AM132" s="121"/>
      <c r="AN132" s="121"/>
      <c r="AO132" s="121"/>
      <c r="AP132" s="122"/>
      <c r="AQ132" s="56">
        <v>6084309</v>
      </c>
      <c r="AR132" s="56"/>
      <c r="AS132" s="56"/>
      <c r="AT132" s="56"/>
      <c r="AU132" s="56"/>
      <c r="AV132" s="56"/>
      <c r="AW132" s="56"/>
      <c r="AX132" s="56"/>
      <c r="AY132" s="115">
        <v>6086437.66</v>
      </c>
      <c r="AZ132" s="116"/>
      <c r="BA132" s="116"/>
      <c r="BB132" s="116"/>
      <c r="BC132" s="116"/>
      <c r="BD132" s="116"/>
      <c r="BE132" s="116"/>
      <c r="BF132" s="116"/>
      <c r="BG132" s="117"/>
      <c r="BH132" s="56">
        <f>AQ132-AY132</f>
        <v>-2128.660000000149</v>
      </c>
      <c r="BI132" s="56"/>
      <c r="BJ132" s="56"/>
      <c r="BK132" s="56"/>
      <c r="BL132" s="56"/>
      <c r="BM132" s="56"/>
      <c r="BN132" s="56"/>
      <c r="BO132" s="56"/>
      <c r="BP132" s="56"/>
      <c r="BQ132" s="56"/>
    </row>
    <row r="133" spans="1:69" s="3" customFormat="1" ht="31.5" customHeight="1">
      <c r="A133" s="28"/>
      <c r="B133" s="29"/>
      <c r="C133" s="30" t="s">
        <v>147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2"/>
    </row>
    <row r="134" spans="1:69" s="15" customFormat="1" ht="14.25" customHeight="1">
      <c r="A134" s="55">
        <v>2</v>
      </c>
      <c r="B134" s="55"/>
      <c r="C134" s="69"/>
      <c r="D134" s="70"/>
      <c r="E134" s="70"/>
      <c r="F134" s="70"/>
      <c r="G134" s="70"/>
      <c r="H134" s="80" t="s">
        <v>25</v>
      </c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2"/>
    </row>
    <row r="135" spans="1:69" s="15" customFormat="1" ht="56.25" customHeight="1">
      <c r="A135" s="52" t="s">
        <v>30</v>
      </c>
      <c r="B135" s="52"/>
      <c r="C135" s="56"/>
      <c r="D135" s="56"/>
      <c r="E135" s="56"/>
      <c r="F135" s="56"/>
      <c r="G135" s="56"/>
      <c r="H135" s="36" t="s">
        <v>126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8"/>
      <c r="AD135" s="73" t="s">
        <v>6</v>
      </c>
      <c r="AE135" s="73"/>
      <c r="AF135" s="73"/>
      <c r="AG135" s="73"/>
      <c r="AH135" s="73"/>
      <c r="AI135" s="33" t="s">
        <v>88</v>
      </c>
      <c r="AJ135" s="34"/>
      <c r="AK135" s="34"/>
      <c r="AL135" s="34"/>
      <c r="AM135" s="34"/>
      <c r="AN135" s="34"/>
      <c r="AO135" s="34"/>
      <c r="AP135" s="35"/>
      <c r="AQ135" s="73">
        <v>1041</v>
      </c>
      <c r="AR135" s="73"/>
      <c r="AS135" s="73"/>
      <c r="AT135" s="73"/>
      <c r="AU135" s="73"/>
      <c r="AV135" s="73"/>
      <c r="AW135" s="73"/>
      <c r="AX135" s="73"/>
      <c r="AY135" s="73">
        <v>1106</v>
      </c>
      <c r="AZ135" s="73"/>
      <c r="BA135" s="73"/>
      <c r="BB135" s="73"/>
      <c r="BC135" s="73"/>
      <c r="BD135" s="73"/>
      <c r="BE135" s="73"/>
      <c r="BF135" s="73"/>
      <c r="BG135" s="73"/>
      <c r="BH135" s="64">
        <f>AQ135-AY135</f>
        <v>-65</v>
      </c>
      <c r="BI135" s="64"/>
      <c r="BJ135" s="64"/>
      <c r="BK135" s="64"/>
      <c r="BL135" s="64"/>
      <c r="BM135" s="64"/>
      <c r="BN135" s="64"/>
      <c r="BO135" s="64"/>
      <c r="BP135" s="64"/>
      <c r="BQ135" s="64"/>
    </row>
    <row r="136" spans="1:69" s="3" customFormat="1" ht="58.5" customHeight="1">
      <c r="A136" s="52" t="s">
        <v>32</v>
      </c>
      <c r="B136" s="52"/>
      <c r="C136" s="56"/>
      <c r="D136" s="56"/>
      <c r="E136" s="56"/>
      <c r="F136" s="56"/>
      <c r="G136" s="56"/>
      <c r="H136" s="36" t="s">
        <v>127</v>
      </c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8"/>
      <c r="AD136" s="73" t="s">
        <v>6</v>
      </c>
      <c r="AE136" s="73"/>
      <c r="AF136" s="73"/>
      <c r="AG136" s="73"/>
      <c r="AH136" s="73"/>
      <c r="AI136" s="56" t="s">
        <v>128</v>
      </c>
      <c r="AJ136" s="56"/>
      <c r="AK136" s="56"/>
      <c r="AL136" s="56"/>
      <c r="AM136" s="56"/>
      <c r="AN136" s="56"/>
      <c r="AO136" s="56"/>
      <c r="AP136" s="56"/>
      <c r="AQ136" s="73">
        <v>1041</v>
      </c>
      <c r="AR136" s="73"/>
      <c r="AS136" s="73"/>
      <c r="AT136" s="73"/>
      <c r="AU136" s="73"/>
      <c r="AV136" s="73"/>
      <c r="AW136" s="73"/>
      <c r="AX136" s="73"/>
      <c r="AY136" s="123">
        <v>1106</v>
      </c>
      <c r="AZ136" s="123"/>
      <c r="BA136" s="123"/>
      <c r="BB136" s="123"/>
      <c r="BC136" s="123"/>
      <c r="BD136" s="123"/>
      <c r="BE136" s="123"/>
      <c r="BF136" s="123"/>
      <c r="BG136" s="123"/>
      <c r="BH136" s="64">
        <f>AQ136-AY136</f>
        <v>-65</v>
      </c>
      <c r="BI136" s="64"/>
      <c r="BJ136" s="64"/>
      <c r="BK136" s="64"/>
      <c r="BL136" s="64"/>
      <c r="BM136" s="64"/>
      <c r="BN136" s="64"/>
      <c r="BO136" s="64"/>
      <c r="BP136" s="64"/>
      <c r="BQ136" s="64"/>
    </row>
    <row r="137" spans="1:69" s="15" customFormat="1" ht="14.25" customHeight="1">
      <c r="A137" s="55" t="s">
        <v>9</v>
      </c>
      <c r="B137" s="55"/>
      <c r="C137" s="69"/>
      <c r="D137" s="70"/>
      <c r="E137" s="70"/>
      <c r="F137" s="70"/>
      <c r="G137" s="70"/>
      <c r="H137" s="80" t="s">
        <v>26</v>
      </c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2"/>
    </row>
    <row r="138" spans="1:69" s="15" customFormat="1" ht="71.25" customHeight="1">
      <c r="A138" s="52" t="s">
        <v>31</v>
      </c>
      <c r="B138" s="52"/>
      <c r="C138" s="56"/>
      <c r="D138" s="56"/>
      <c r="E138" s="56"/>
      <c r="F138" s="56"/>
      <c r="G138" s="56"/>
      <c r="H138" s="36" t="s">
        <v>129</v>
      </c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8"/>
      <c r="AD138" s="73" t="s">
        <v>14</v>
      </c>
      <c r="AE138" s="73"/>
      <c r="AF138" s="73"/>
      <c r="AG138" s="73"/>
      <c r="AH138" s="73"/>
      <c r="AI138" s="73" t="s">
        <v>28</v>
      </c>
      <c r="AJ138" s="73"/>
      <c r="AK138" s="73"/>
      <c r="AL138" s="73"/>
      <c r="AM138" s="73"/>
      <c r="AN138" s="73"/>
      <c r="AO138" s="73"/>
      <c r="AP138" s="73"/>
      <c r="AQ138" s="85">
        <f>AQ130/AQ135</f>
        <v>38.27089337175793</v>
      </c>
      <c r="AR138" s="85"/>
      <c r="AS138" s="85"/>
      <c r="AT138" s="85"/>
      <c r="AU138" s="85"/>
      <c r="AV138" s="85"/>
      <c r="AW138" s="85"/>
      <c r="AX138" s="85"/>
      <c r="AY138" s="85">
        <f>AY130/AY135</f>
        <v>38.824593128390596</v>
      </c>
      <c r="AZ138" s="85"/>
      <c r="BA138" s="85"/>
      <c r="BB138" s="85"/>
      <c r="BC138" s="85"/>
      <c r="BD138" s="85"/>
      <c r="BE138" s="85"/>
      <c r="BF138" s="85"/>
      <c r="BG138" s="85"/>
      <c r="BH138" s="85">
        <f>AQ138-AY138</f>
        <v>-0.5536997566326676</v>
      </c>
      <c r="BI138" s="85"/>
      <c r="BJ138" s="85"/>
      <c r="BK138" s="85"/>
      <c r="BL138" s="85"/>
      <c r="BM138" s="85"/>
      <c r="BN138" s="85"/>
      <c r="BO138" s="85"/>
      <c r="BP138" s="85"/>
      <c r="BQ138" s="85"/>
    </row>
    <row r="139" spans="1:69" s="3" customFormat="1" ht="69.75" customHeight="1">
      <c r="A139" s="52" t="s">
        <v>54</v>
      </c>
      <c r="B139" s="52"/>
      <c r="C139" s="56"/>
      <c r="D139" s="56"/>
      <c r="E139" s="56"/>
      <c r="F139" s="56"/>
      <c r="G139" s="56"/>
      <c r="H139" s="36" t="s">
        <v>130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8"/>
      <c r="AD139" s="73" t="s">
        <v>14</v>
      </c>
      <c r="AE139" s="73"/>
      <c r="AF139" s="73"/>
      <c r="AG139" s="73"/>
      <c r="AH139" s="73"/>
      <c r="AI139" s="73" t="s">
        <v>28</v>
      </c>
      <c r="AJ139" s="73"/>
      <c r="AK139" s="73"/>
      <c r="AL139" s="73"/>
      <c r="AM139" s="73"/>
      <c r="AN139" s="73"/>
      <c r="AO139" s="73"/>
      <c r="AP139" s="73"/>
      <c r="AQ139" s="85">
        <f>AQ131/AQ136</f>
        <v>70.48414985590779</v>
      </c>
      <c r="AR139" s="85"/>
      <c r="AS139" s="85"/>
      <c r="AT139" s="85"/>
      <c r="AU139" s="85"/>
      <c r="AV139" s="85"/>
      <c r="AW139" s="85"/>
      <c r="AX139" s="85"/>
      <c r="AY139" s="124">
        <f>AY131/AY136</f>
        <v>54.488182640144665</v>
      </c>
      <c r="AZ139" s="124"/>
      <c r="BA139" s="124"/>
      <c r="BB139" s="124"/>
      <c r="BC139" s="124"/>
      <c r="BD139" s="124"/>
      <c r="BE139" s="124"/>
      <c r="BF139" s="124"/>
      <c r="BG139" s="124"/>
      <c r="BH139" s="85">
        <f>AQ139-AY139</f>
        <v>15.995967215763123</v>
      </c>
      <c r="BI139" s="85"/>
      <c r="BJ139" s="85"/>
      <c r="BK139" s="85"/>
      <c r="BL139" s="85"/>
      <c r="BM139" s="85"/>
      <c r="BN139" s="85"/>
      <c r="BO139" s="85"/>
      <c r="BP139" s="85"/>
      <c r="BQ139" s="85"/>
    </row>
    <row r="140" spans="1:76" s="15" customFormat="1" ht="14.25" customHeight="1">
      <c r="A140" s="55" t="s">
        <v>10</v>
      </c>
      <c r="B140" s="55"/>
      <c r="C140" s="69"/>
      <c r="D140" s="70"/>
      <c r="E140" s="70"/>
      <c r="F140" s="70"/>
      <c r="G140" s="70"/>
      <c r="H140" s="80" t="s">
        <v>27</v>
      </c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2"/>
      <c r="BS140" s="15">
        <v>2016</v>
      </c>
      <c r="BT140" s="15">
        <v>2017</v>
      </c>
      <c r="BW140" s="15">
        <v>2013</v>
      </c>
      <c r="BX140" s="15">
        <v>2014</v>
      </c>
    </row>
    <row r="141" spans="1:76" s="15" customFormat="1" ht="55.5" customHeight="1">
      <c r="A141" s="52" t="s">
        <v>33</v>
      </c>
      <c r="B141" s="52"/>
      <c r="C141" s="56"/>
      <c r="D141" s="56"/>
      <c r="E141" s="56"/>
      <c r="F141" s="56"/>
      <c r="G141" s="56"/>
      <c r="H141" s="36" t="s">
        <v>131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8"/>
      <c r="AD141" s="73" t="s">
        <v>14</v>
      </c>
      <c r="AE141" s="73"/>
      <c r="AF141" s="73"/>
      <c r="AG141" s="73"/>
      <c r="AH141" s="73"/>
      <c r="AI141" s="73" t="s">
        <v>28</v>
      </c>
      <c r="AJ141" s="73"/>
      <c r="AK141" s="73"/>
      <c r="AL141" s="73"/>
      <c r="AM141" s="73"/>
      <c r="AN141" s="73"/>
      <c r="AO141" s="73"/>
      <c r="AP141" s="73"/>
      <c r="AQ141" s="85">
        <v>122</v>
      </c>
      <c r="AR141" s="85"/>
      <c r="AS141" s="85"/>
      <c r="AT141" s="85"/>
      <c r="AU141" s="85"/>
      <c r="AV141" s="85"/>
      <c r="AW141" s="85"/>
      <c r="AX141" s="85"/>
      <c r="AY141" s="124">
        <f>BT141*100/BS141</f>
        <v>97.87610619469027</v>
      </c>
      <c r="AZ141" s="124"/>
      <c r="BA141" s="124"/>
      <c r="BB141" s="124"/>
      <c r="BC141" s="124"/>
      <c r="BD141" s="124"/>
      <c r="BE141" s="124"/>
      <c r="BF141" s="124"/>
      <c r="BG141" s="124"/>
      <c r="BH141" s="85">
        <f>AQ141-AY141</f>
        <v>24.123893805309734</v>
      </c>
      <c r="BI141" s="85"/>
      <c r="BJ141" s="85"/>
      <c r="BK141" s="85"/>
      <c r="BL141" s="85"/>
      <c r="BM141" s="85"/>
      <c r="BN141" s="85"/>
      <c r="BO141" s="85"/>
      <c r="BP141" s="85"/>
      <c r="BQ141" s="85"/>
      <c r="BS141" s="15">
        <v>1130</v>
      </c>
      <c r="BT141" s="15">
        <v>1106</v>
      </c>
      <c r="BW141" s="15">
        <v>1110</v>
      </c>
      <c r="BX141" s="15">
        <v>739</v>
      </c>
    </row>
    <row r="142" spans="1:69" s="3" customFormat="1" ht="33" customHeight="1" hidden="1">
      <c r="A142" s="52"/>
      <c r="B142" s="52"/>
      <c r="C142" s="74"/>
      <c r="D142" s="75"/>
      <c r="E142" s="75"/>
      <c r="F142" s="75"/>
      <c r="G142" s="75"/>
      <c r="H142" s="66" t="s">
        <v>132</v>
      </c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8"/>
    </row>
    <row r="143" spans="1:69" s="15" customFormat="1" ht="14.25" customHeight="1" hidden="1">
      <c r="A143" s="94" t="s">
        <v>133</v>
      </c>
      <c r="B143" s="95"/>
      <c r="C143" s="72"/>
      <c r="D143" s="72"/>
      <c r="E143" s="72"/>
      <c r="F143" s="72"/>
      <c r="G143" s="72"/>
      <c r="H143" s="80" t="s">
        <v>34</v>
      </c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</row>
    <row r="144" spans="1:69" s="3" customFormat="1" ht="75.75" customHeight="1" hidden="1">
      <c r="A144" s="52" t="s">
        <v>29</v>
      </c>
      <c r="B144" s="52"/>
      <c r="C144" s="114"/>
      <c r="D144" s="114"/>
      <c r="E144" s="114"/>
      <c r="F144" s="114"/>
      <c r="G144" s="114"/>
      <c r="H144" s="36" t="s">
        <v>121</v>
      </c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  <c r="AD144" s="114" t="s">
        <v>52</v>
      </c>
      <c r="AE144" s="114"/>
      <c r="AF144" s="114"/>
      <c r="AG144" s="114"/>
      <c r="AH144" s="114"/>
      <c r="AI144" s="114" t="s">
        <v>134</v>
      </c>
      <c r="AJ144" s="114"/>
      <c r="AK144" s="114"/>
      <c r="AL144" s="114"/>
      <c r="AM144" s="114"/>
      <c r="AN144" s="114"/>
      <c r="AO144" s="114"/>
      <c r="AP144" s="114"/>
      <c r="AQ144" s="56">
        <v>1</v>
      </c>
      <c r="AR144" s="56"/>
      <c r="AS144" s="56"/>
      <c r="AT144" s="56"/>
      <c r="AU144" s="56"/>
      <c r="AV144" s="56"/>
      <c r="AW144" s="56"/>
      <c r="AX144" s="56"/>
      <c r="AY144" s="56">
        <v>1</v>
      </c>
      <c r="AZ144" s="56"/>
      <c r="BA144" s="56"/>
      <c r="BB144" s="56"/>
      <c r="BC144" s="56"/>
      <c r="BD144" s="56"/>
      <c r="BE144" s="56"/>
      <c r="BF144" s="56"/>
      <c r="BG144" s="56"/>
      <c r="BH144" s="56">
        <v>0</v>
      </c>
      <c r="BI144" s="56"/>
      <c r="BJ144" s="56"/>
      <c r="BK144" s="56"/>
      <c r="BL144" s="56"/>
      <c r="BM144" s="56"/>
      <c r="BN144" s="56"/>
      <c r="BO144" s="56"/>
      <c r="BP144" s="56"/>
      <c r="BQ144" s="56"/>
    </row>
    <row r="145" spans="1:69" s="3" customFormat="1" ht="57.75" customHeight="1" hidden="1">
      <c r="A145" s="52" t="s">
        <v>49</v>
      </c>
      <c r="B145" s="52"/>
      <c r="C145" s="114"/>
      <c r="D145" s="114"/>
      <c r="E145" s="114"/>
      <c r="F145" s="114"/>
      <c r="G145" s="114"/>
      <c r="H145" s="36" t="s">
        <v>135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8"/>
      <c r="AD145" s="114" t="s">
        <v>14</v>
      </c>
      <c r="AE145" s="114"/>
      <c r="AF145" s="114"/>
      <c r="AG145" s="114"/>
      <c r="AH145" s="114"/>
      <c r="AI145" s="114" t="s">
        <v>72</v>
      </c>
      <c r="AJ145" s="114"/>
      <c r="AK145" s="114"/>
      <c r="AL145" s="114"/>
      <c r="AM145" s="114"/>
      <c r="AN145" s="114"/>
      <c r="AO145" s="114"/>
      <c r="AP145" s="114"/>
      <c r="AQ145" s="56">
        <v>812815</v>
      </c>
      <c r="AR145" s="56"/>
      <c r="AS145" s="56"/>
      <c r="AT145" s="56"/>
      <c r="AU145" s="56"/>
      <c r="AV145" s="56"/>
      <c r="AW145" s="56"/>
      <c r="AX145" s="56"/>
      <c r="AY145" s="125">
        <v>808324.11</v>
      </c>
      <c r="AZ145" s="125"/>
      <c r="BA145" s="125"/>
      <c r="BB145" s="125"/>
      <c r="BC145" s="125"/>
      <c r="BD145" s="125"/>
      <c r="BE145" s="125"/>
      <c r="BF145" s="125"/>
      <c r="BG145" s="125"/>
      <c r="BH145" s="125">
        <f>AQ145-AY145</f>
        <v>4490.890000000014</v>
      </c>
      <c r="BI145" s="56"/>
      <c r="BJ145" s="56"/>
      <c r="BK145" s="56"/>
      <c r="BL145" s="56"/>
      <c r="BM145" s="56"/>
      <c r="BN145" s="56"/>
      <c r="BO145" s="56"/>
      <c r="BP145" s="56"/>
      <c r="BQ145" s="56"/>
    </row>
    <row r="146" spans="1:69" s="3" customFormat="1" ht="72.75" customHeight="1" hidden="1">
      <c r="A146" s="52" t="s">
        <v>50</v>
      </c>
      <c r="B146" s="52"/>
      <c r="C146" s="114"/>
      <c r="D146" s="114"/>
      <c r="E146" s="114"/>
      <c r="F146" s="114"/>
      <c r="G146" s="114"/>
      <c r="H146" s="36" t="s">
        <v>136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8"/>
      <c r="AD146" s="114" t="s">
        <v>52</v>
      </c>
      <c r="AE146" s="114"/>
      <c r="AF146" s="114"/>
      <c r="AG146" s="114"/>
      <c r="AH146" s="114"/>
      <c r="AI146" s="114" t="s">
        <v>137</v>
      </c>
      <c r="AJ146" s="114"/>
      <c r="AK146" s="114"/>
      <c r="AL146" s="114"/>
      <c r="AM146" s="114"/>
      <c r="AN146" s="114"/>
      <c r="AO146" s="114"/>
      <c r="AP146" s="114"/>
      <c r="AQ146" s="56">
        <v>19.17</v>
      </c>
      <c r="AR146" s="56"/>
      <c r="AS146" s="56"/>
      <c r="AT146" s="56"/>
      <c r="AU146" s="56"/>
      <c r="AV146" s="56"/>
      <c r="AW146" s="56"/>
      <c r="AX146" s="56"/>
      <c r="AY146" s="56">
        <v>19.17</v>
      </c>
      <c r="AZ146" s="56"/>
      <c r="BA146" s="56"/>
      <c r="BB146" s="56"/>
      <c r="BC146" s="56"/>
      <c r="BD146" s="56"/>
      <c r="BE146" s="56"/>
      <c r="BF146" s="56"/>
      <c r="BG146" s="56"/>
      <c r="BH146" s="125">
        <f>AQ146-AY146</f>
        <v>0</v>
      </c>
      <c r="BI146" s="56"/>
      <c r="BJ146" s="56"/>
      <c r="BK146" s="56"/>
      <c r="BL146" s="56"/>
      <c r="BM146" s="56"/>
      <c r="BN146" s="56"/>
      <c r="BO146" s="56"/>
      <c r="BP146" s="56"/>
      <c r="BQ146" s="56"/>
    </row>
    <row r="147" spans="1:69" s="3" customFormat="1" ht="78" customHeight="1" hidden="1">
      <c r="A147" s="52" t="s">
        <v>51</v>
      </c>
      <c r="B147" s="52"/>
      <c r="C147" s="114"/>
      <c r="D147" s="114"/>
      <c r="E147" s="114"/>
      <c r="F147" s="114"/>
      <c r="G147" s="114"/>
      <c r="H147" s="36" t="s">
        <v>138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8"/>
      <c r="AD147" s="114" t="s">
        <v>52</v>
      </c>
      <c r="AE147" s="114"/>
      <c r="AF147" s="114"/>
      <c r="AG147" s="114"/>
      <c r="AH147" s="114"/>
      <c r="AI147" s="114" t="s">
        <v>137</v>
      </c>
      <c r="AJ147" s="114"/>
      <c r="AK147" s="114"/>
      <c r="AL147" s="114"/>
      <c r="AM147" s="114"/>
      <c r="AN147" s="114"/>
      <c r="AO147" s="114"/>
      <c r="AP147" s="114"/>
      <c r="AQ147" s="56">
        <v>15.17</v>
      </c>
      <c r="AR147" s="56"/>
      <c r="AS147" s="56"/>
      <c r="AT147" s="56"/>
      <c r="AU147" s="56"/>
      <c r="AV147" s="56"/>
      <c r="AW147" s="56"/>
      <c r="AX147" s="56"/>
      <c r="AY147" s="56">
        <v>19.17</v>
      </c>
      <c r="AZ147" s="56"/>
      <c r="BA147" s="56"/>
      <c r="BB147" s="56"/>
      <c r="BC147" s="56"/>
      <c r="BD147" s="56"/>
      <c r="BE147" s="56"/>
      <c r="BF147" s="56"/>
      <c r="BG147" s="56"/>
      <c r="BH147" s="125">
        <f>AQ147-AY147</f>
        <v>-4.000000000000002</v>
      </c>
      <c r="BI147" s="56"/>
      <c r="BJ147" s="56"/>
      <c r="BK147" s="56"/>
      <c r="BL147" s="56"/>
      <c r="BM147" s="56"/>
      <c r="BN147" s="56"/>
      <c r="BO147" s="56"/>
      <c r="BP147" s="56"/>
      <c r="BQ147" s="56"/>
    </row>
    <row r="148" spans="1:69" s="15" customFormat="1" ht="19.5" customHeight="1" hidden="1">
      <c r="A148" s="55"/>
      <c r="B148" s="55"/>
      <c r="C148" s="30" t="s">
        <v>139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2"/>
    </row>
    <row r="149" spans="1:69" s="3" customFormat="1" ht="18" customHeight="1" hidden="1">
      <c r="A149" s="55" t="s">
        <v>8</v>
      </c>
      <c r="B149" s="55"/>
      <c r="C149" s="91"/>
      <c r="D149" s="91"/>
      <c r="E149" s="91"/>
      <c r="F149" s="91"/>
      <c r="G149" s="91"/>
      <c r="H149" s="66" t="s">
        <v>25</v>
      </c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8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75"/>
      <c r="BI149" s="75"/>
      <c r="BJ149" s="75"/>
      <c r="BK149" s="75"/>
      <c r="BL149" s="75"/>
      <c r="BM149" s="75"/>
      <c r="BN149" s="75"/>
      <c r="BO149" s="75"/>
      <c r="BP149" s="75"/>
      <c r="BQ149" s="96"/>
    </row>
    <row r="150" spans="1:69" s="3" customFormat="1" ht="51.75" customHeight="1" hidden="1">
      <c r="A150" s="118" t="s">
        <v>30</v>
      </c>
      <c r="B150" s="119"/>
      <c r="C150" s="91"/>
      <c r="D150" s="91"/>
      <c r="E150" s="91"/>
      <c r="F150" s="91"/>
      <c r="G150" s="91"/>
      <c r="H150" s="36" t="s">
        <v>126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8"/>
      <c r="AD150" s="56" t="s">
        <v>6</v>
      </c>
      <c r="AE150" s="56"/>
      <c r="AF150" s="56"/>
      <c r="AG150" s="56"/>
      <c r="AH150" s="56"/>
      <c r="AI150" s="56" t="s">
        <v>88</v>
      </c>
      <c r="AJ150" s="56"/>
      <c r="AK150" s="56"/>
      <c r="AL150" s="56"/>
      <c r="AM150" s="56"/>
      <c r="AN150" s="56"/>
      <c r="AO150" s="56"/>
      <c r="AP150" s="56"/>
      <c r="AQ150" s="56">
        <v>320</v>
      </c>
      <c r="AR150" s="56"/>
      <c r="AS150" s="56"/>
      <c r="AT150" s="56"/>
      <c r="AU150" s="56"/>
      <c r="AV150" s="56"/>
      <c r="AW150" s="56"/>
      <c r="AX150" s="56"/>
      <c r="AY150" s="126">
        <v>302</v>
      </c>
      <c r="AZ150" s="126"/>
      <c r="BA150" s="126"/>
      <c r="BB150" s="126"/>
      <c r="BC150" s="126"/>
      <c r="BD150" s="126"/>
      <c r="BE150" s="126"/>
      <c r="BF150" s="126"/>
      <c r="BG150" s="126"/>
      <c r="BH150" s="34">
        <f>AQ150-AY150</f>
        <v>18</v>
      </c>
      <c r="BI150" s="34"/>
      <c r="BJ150" s="34"/>
      <c r="BK150" s="34"/>
      <c r="BL150" s="34"/>
      <c r="BM150" s="34"/>
      <c r="BN150" s="34"/>
      <c r="BO150" s="34"/>
      <c r="BP150" s="34"/>
      <c r="BQ150" s="35"/>
    </row>
    <row r="151" spans="1:69" s="3" customFormat="1" ht="21" customHeight="1" hidden="1">
      <c r="A151" s="55">
        <v>3</v>
      </c>
      <c r="B151" s="55"/>
      <c r="C151" s="69"/>
      <c r="D151" s="70"/>
      <c r="E151" s="70"/>
      <c r="F151" s="70"/>
      <c r="G151" s="70"/>
      <c r="H151" s="80" t="s">
        <v>26</v>
      </c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2"/>
    </row>
    <row r="152" spans="1:69" s="3" customFormat="1" ht="66" customHeight="1" hidden="1">
      <c r="A152" s="52" t="s">
        <v>31</v>
      </c>
      <c r="B152" s="52"/>
      <c r="C152" s="56"/>
      <c r="D152" s="56"/>
      <c r="E152" s="56"/>
      <c r="F152" s="56"/>
      <c r="G152" s="56"/>
      <c r="H152" s="36" t="s">
        <v>140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  <c r="AD152" s="73" t="s">
        <v>14</v>
      </c>
      <c r="AE152" s="73"/>
      <c r="AF152" s="73"/>
      <c r="AG152" s="73"/>
      <c r="AH152" s="73"/>
      <c r="AI152" s="73" t="s">
        <v>28</v>
      </c>
      <c r="AJ152" s="73"/>
      <c r="AK152" s="73"/>
      <c r="AL152" s="73"/>
      <c r="AM152" s="73"/>
      <c r="AN152" s="73"/>
      <c r="AO152" s="73"/>
      <c r="AP152" s="73"/>
      <c r="AQ152" s="85">
        <v>42400</v>
      </c>
      <c r="AR152" s="85"/>
      <c r="AS152" s="85"/>
      <c r="AT152" s="85"/>
      <c r="AU152" s="85"/>
      <c r="AV152" s="85"/>
      <c r="AW152" s="85"/>
      <c r="AX152" s="85"/>
      <c r="AY152" s="85">
        <f>AY145/AY146</f>
        <v>42166.09859154929</v>
      </c>
      <c r="AZ152" s="85"/>
      <c r="BA152" s="85"/>
      <c r="BB152" s="85"/>
      <c r="BC152" s="85"/>
      <c r="BD152" s="85"/>
      <c r="BE152" s="85"/>
      <c r="BF152" s="85"/>
      <c r="BG152" s="85"/>
      <c r="BH152" s="85">
        <f>AQ152-AY152</f>
        <v>233.9014084507071</v>
      </c>
      <c r="BI152" s="85"/>
      <c r="BJ152" s="85"/>
      <c r="BK152" s="85"/>
      <c r="BL152" s="85"/>
      <c r="BM152" s="85"/>
      <c r="BN152" s="85"/>
      <c r="BO152" s="85"/>
      <c r="BP152" s="85"/>
      <c r="BQ152" s="85"/>
    </row>
    <row r="153" spans="1:69" s="3" customFormat="1" ht="60.75" customHeight="1" hidden="1">
      <c r="A153" s="52" t="s">
        <v>54</v>
      </c>
      <c r="B153" s="52"/>
      <c r="C153" s="56"/>
      <c r="D153" s="56"/>
      <c r="E153" s="56"/>
      <c r="F153" s="56"/>
      <c r="G153" s="56"/>
      <c r="H153" s="36" t="s">
        <v>141</v>
      </c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  <c r="AD153" s="73" t="s">
        <v>14</v>
      </c>
      <c r="AE153" s="73"/>
      <c r="AF153" s="73"/>
      <c r="AG153" s="73"/>
      <c r="AH153" s="73"/>
      <c r="AI153" s="73" t="s">
        <v>28</v>
      </c>
      <c r="AJ153" s="73"/>
      <c r="AK153" s="73"/>
      <c r="AL153" s="73"/>
      <c r="AM153" s="73"/>
      <c r="AN153" s="73"/>
      <c r="AO153" s="73"/>
      <c r="AP153" s="73"/>
      <c r="AQ153" s="85">
        <v>2377</v>
      </c>
      <c r="AR153" s="85"/>
      <c r="AS153" s="85"/>
      <c r="AT153" s="85"/>
      <c r="AU153" s="85"/>
      <c r="AV153" s="85"/>
      <c r="AW153" s="85"/>
      <c r="AX153" s="85"/>
      <c r="AY153" s="85">
        <v>2377</v>
      </c>
      <c r="AZ153" s="85"/>
      <c r="BA153" s="85"/>
      <c r="BB153" s="85"/>
      <c r="BC153" s="85"/>
      <c r="BD153" s="85"/>
      <c r="BE153" s="85"/>
      <c r="BF153" s="85"/>
      <c r="BG153" s="85"/>
      <c r="BH153" s="85">
        <f>AQ153-AY153</f>
        <v>0</v>
      </c>
      <c r="BI153" s="85"/>
      <c r="BJ153" s="85"/>
      <c r="BK153" s="85"/>
      <c r="BL153" s="85"/>
      <c r="BM153" s="85"/>
      <c r="BN153" s="85"/>
      <c r="BO153" s="85"/>
      <c r="BP153" s="85"/>
      <c r="BQ153" s="85"/>
    </row>
    <row r="154" spans="1:69" s="15" customFormat="1" ht="34.5" customHeight="1">
      <c r="A154" s="28"/>
      <c r="B154" s="29"/>
      <c r="C154" s="33"/>
      <c r="D154" s="34"/>
      <c r="E154" s="34"/>
      <c r="F154" s="34"/>
      <c r="G154" s="35"/>
      <c r="H154" s="36" t="s">
        <v>148</v>
      </c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8"/>
    </row>
    <row r="155" s="3" customFormat="1" ht="15"/>
    <row r="156" s="3" customFormat="1" ht="6.75" customHeight="1"/>
    <row r="157" spans="2:60" s="3" customFormat="1" ht="37.5" customHeight="1">
      <c r="B157" s="127" t="s">
        <v>23</v>
      </c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J157" s="4"/>
      <c r="AK157" s="128"/>
      <c r="AL157" s="128"/>
      <c r="AM157" s="128"/>
      <c r="AN157" s="128"/>
      <c r="AO157" s="128"/>
      <c r="AP157" s="128"/>
      <c r="AQ157" s="5"/>
      <c r="AR157" s="6"/>
      <c r="AS157" s="6"/>
      <c r="AT157" s="6"/>
      <c r="AV157" s="129" t="s">
        <v>24</v>
      </c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7"/>
    </row>
    <row r="158" spans="22:60" s="3" customFormat="1" ht="15">
      <c r="V158" s="130"/>
      <c r="W158" s="130"/>
      <c r="X158" s="130"/>
      <c r="Y158" s="130"/>
      <c r="Z158" s="130"/>
      <c r="AA158" s="130"/>
      <c r="AJ158" s="131" t="s">
        <v>11</v>
      </c>
      <c r="AK158" s="131"/>
      <c r="AL158" s="131"/>
      <c r="AM158" s="131"/>
      <c r="AN158" s="131"/>
      <c r="AO158" s="131"/>
      <c r="AP158" s="131"/>
      <c r="AQ158" s="24"/>
      <c r="AR158" s="23"/>
      <c r="AS158" s="23"/>
      <c r="AT158" s="23"/>
      <c r="AV158" s="131" t="s">
        <v>12</v>
      </c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23"/>
    </row>
    <row r="159" s="3" customFormat="1" ht="15"/>
    <row r="160" s="8" customFormat="1" ht="16.5"/>
  </sheetData>
  <sheetProtection/>
  <mergeCells count="1016">
    <mergeCell ref="B157:AF157"/>
    <mergeCell ref="AK157:AP157"/>
    <mergeCell ref="AV157:BG157"/>
    <mergeCell ref="V158:AA158"/>
    <mergeCell ref="AJ158:AP158"/>
    <mergeCell ref="AV158:BG158"/>
    <mergeCell ref="BH152:BQ152"/>
    <mergeCell ref="A153:B153"/>
    <mergeCell ref="C153:G153"/>
    <mergeCell ref="H153:AC153"/>
    <mergeCell ref="AD153:AH153"/>
    <mergeCell ref="AI153:AP153"/>
    <mergeCell ref="AQ153:AX153"/>
    <mergeCell ref="AY153:BG153"/>
    <mergeCell ref="BH153:BQ153"/>
    <mergeCell ref="A151:B151"/>
    <mergeCell ref="C151:G151"/>
    <mergeCell ref="H151:BQ151"/>
    <mergeCell ref="A152:B152"/>
    <mergeCell ref="C152:G152"/>
    <mergeCell ref="H152:AC152"/>
    <mergeCell ref="AD152:AH152"/>
    <mergeCell ref="AI152:AP152"/>
    <mergeCell ref="AQ152:AX152"/>
    <mergeCell ref="AY152:BG152"/>
    <mergeCell ref="AY149:BG149"/>
    <mergeCell ref="BH149:BQ149"/>
    <mergeCell ref="A150:B150"/>
    <mergeCell ref="C150:G150"/>
    <mergeCell ref="H150:AC150"/>
    <mergeCell ref="AD150:AH150"/>
    <mergeCell ref="AI150:AP150"/>
    <mergeCell ref="AQ150:AX150"/>
    <mergeCell ref="AY150:BG150"/>
    <mergeCell ref="BH150:BQ150"/>
    <mergeCell ref="AY147:BG147"/>
    <mergeCell ref="BH147:BQ147"/>
    <mergeCell ref="A148:B148"/>
    <mergeCell ref="C148:BQ148"/>
    <mergeCell ref="A149:B149"/>
    <mergeCell ref="C149:G149"/>
    <mergeCell ref="H149:AC149"/>
    <mergeCell ref="AD149:AH149"/>
    <mergeCell ref="AI149:AP149"/>
    <mergeCell ref="AQ149:AX149"/>
    <mergeCell ref="A147:B147"/>
    <mergeCell ref="C147:G147"/>
    <mergeCell ref="H147:AC147"/>
    <mergeCell ref="AD147:AH147"/>
    <mergeCell ref="AI147:AP147"/>
    <mergeCell ref="AQ147:AX147"/>
    <mergeCell ref="AY145:BG145"/>
    <mergeCell ref="BH145:BQ145"/>
    <mergeCell ref="A146:B146"/>
    <mergeCell ref="C146:G146"/>
    <mergeCell ref="H146:AC146"/>
    <mergeCell ref="AD146:AH146"/>
    <mergeCell ref="AI146:AP146"/>
    <mergeCell ref="AQ146:AX146"/>
    <mergeCell ref="AY146:BG146"/>
    <mergeCell ref="BH146:BQ146"/>
    <mergeCell ref="A145:B145"/>
    <mergeCell ref="C145:G145"/>
    <mergeCell ref="H145:AC145"/>
    <mergeCell ref="AD145:AH145"/>
    <mergeCell ref="AI145:AP145"/>
    <mergeCell ref="AQ145:AX145"/>
    <mergeCell ref="AY143:BG143"/>
    <mergeCell ref="BH143:BQ143"/>
    <mergeCell ref="A144:B144"/>
    <mergeCell ref="C144:G144"/>
    <mergeCell ref="H144:AC144"/>
    <mergeCell ref="AD144:AH144"/>
    <mergeCell ref="AI144:AP144"/>
    <mergeCell ref="AQ144:AX144"/>
    <mergeCell ref="AY144:BG144"/>
    <mergeCell ref="BH144:BQ144"/>
    <mergeCell ref="A143:B143"/>
    <mergeCell ref="C143:G143"/>
    <mergeCell ref="H143:AC143"/>
    <mergeCell ref="AD143:AH143"/>
    <mergeCell ref="AI143:AP143"/>
    <mergeCell ref="AQ143:AX143"/>
    <mergeCell ref="BH141:BQ141"/>
    <mergeCell ref="A142:B142"/>
    <mergeCell ref="C142:G142"/>
    <mergeCell ref="H142:BQ142"/>
    <mergeCell ref="A140:B140"/>
    <mergeCell ref="C140:G140"/>
    <mergeCell ref="H140:BQ140"/>
    <mergeCell ref="A141:B141"/>
    <mergeCell ref="C141:G141"/>
    <mergeCell ref="H141:AC141"/>
    <mergeCell ref="AD141:AH141"/>
    <mergeCell ref="AI141:AP141"/>
    <mergeCell ref="AQ141:AX141"/>
    <mergeCell ref="AY141:BG141"/>
    <mergeCell ref="BH138:BQ138"/>
    <mergeCell ref="A139:B139"/>
    <mergeCell ref="C139:G139"/>
    <mergeCell ref="H139:AC139"/>
    <mergeCell ref="AD139:AH139"/>
    <mergeCell ref="AI139:AP139"/>
    <mergeCell ref="AQ139:AX139"/>
    <mergeCell ref="AY139:BG139"/>
    <mergeCell ref="BH139:BQ139"/>
    <mergeCell ref="A137:B137"/>
    <mergeCell ref="C137:G137"/>
    <mergeCell ref="H137:BQ137"/>
    <mergeCell ref="A138:B138"/>
    <mergeCell ref="C138:G138"/>
    <mergeCell ref="H138:AC138"/>
    <mergeCell ref="AD138:AH138"/>
    <mergeCell ref="AI138:AP138"/>
    <mergeCell ref="AQ138:AX138"/>
    <mergeCell ref="AY138:BG138"/>
    <mergeCell ref="AY135:BG135"/>
    <mergeCell ref="BH135:BQ135"/>
    <mergeCell ref="A136:B136"/>
    <mergeCell ref="C136:G136"/>
    <mergeCell ref="H136:AC136"/>
    <mergeCell ref="AD136:AH136"/>
    <mergeCell ref="AI136:AP136"/>
    <mergeCell ref="AQ136:AX136"/>
    <mergeCell ref="AY136:BG136"/>
    <mergeCell ref="BH136:BQ136"/>
    <mergeCell ref="A135:B135"/>
    <mergeCell ref="C135:G135"/>
    <mergeCell ref="H135:AC135"/>
    <mergeCell ref="AD135:AH135"/>
    <mergeCell ref="AI135:AP135"/>
    <mergeCell ref="AQ135:AX135"/>
    <mergeCell ref="AY132:BG132"/>
    <mergeCell ref="BH132:BQ132"/>
    <mergeCell ref="A134:B134"/>
    <mergeCell ref="C134:G134"/>
    <mergeCell ref="H134:BQ134"/>
    <mergeCell ref="A132:B132"/>
    <mergeCell ref="C132:G132"/>
    <mergeCell ref="H132:AC132"/>
    <mergeCell ref="AD132:AH132"/>
    <mergeCell ref="AI132:AP132"/>
    <mergeCell ref="AQ132:AX132"/>
    <mergeCell ref="AY130:BG130"/>
    <mergeCell ref="BH130:BQ130"/>
    <mergeCell ref="A131:B131"/>
    <mergeCell ref="C131:G131"/>
    <mergeCell ref="H131:AC131"/>
    <mergeCell ref="AD131:AH131"/>
    <mergeCell ref="AI131:AP131"/>
    <mergeCell ref="AQ131:AX131"/>
    <mergeCell ref="AY131:BG131"/>
    <mergeCell ref="BH131:BQ131"/>
    <mergeCell ref="A130:B130"/>
    <mergeCell ref="C130:G130"/>
    <mergeCell ref="H130:AC130"/>
    <mergeCell ref="AD130:AH130"/>
    <mergeCell ref="AI130:AP130"/>
    <mergeCell ref="AQ130:AX130"/>
    <mergeCell ref="BH128:BQ128"/>
    <mergeCell ref="A129:B129"/>
    <mergeCell ref="C129:G129"/>
    <mergeCell ref="H129:AC129"/>
    <mergeCell ref="AD129:AH129"/>
    <mergeCell ref="AI129:AP129"/>
    <mergeCell ref="AQ129:AX129"/>
    <mergeCell ref="AY129:BG129"/>
    <mergeCell ref="BH129:BQ129"/>
    <mergeCell ref="A127:B127"/>
    <mergeCell ref="C127:G127"/>
    <mergeCell ref="H127:BQ127"/>
    <mergeCell ref="A128:B128"/>
    <mergeCell ref="C128:G128"/>
    <mergeCell ref="H128:AC128"/>
    <mergeCell ref="AD128:AH128"/>
    <mergeCell ref="AI128:AP128"/>
    <mergeCell ref="AQ128:AX128"/>
    <mergeCell ref="AY128:BG128"/>
    <mergeCell ref="AY124:BG124"/>
    <mergeCell ref="BH124:BQ124"/>
    <mergeCell ref="A126:B126"/>
    <mergeCell ref="C126:G126"/>
    <mergeCell ref="H126:BQ126"/>
    <mergeCell ref="A124:B124"/>
    <mergeCell ref="C124:G124"/>
    <mergeCell ref="H124:AC124"/>
    <mergeCell ref="AD124:AH124"/>
    <mergeCell ref="AI124:AP124"/>
    <mergeCell ref="AQ124:AX124"/>
    <mergeCell ref="AY122:BG122"/>
    <mergeCell ref="BH122:BQ122"/>
    <mergeCell ref="A123:B123"/>
    <mergeCell ref="C123:G123"/>
    <mergeCell ref="H123:AC123"/>
    <mergeCell ref="AD123:AH123"/>
    <mergeCell ref="AI123:AP123"/>
    <mergeCell ref="AQ123:AX123"/>
    <mergeCell ref="AY123:BG123"/>
    <mergeCell ref="AY121:BG121"/>
    <mergeCell ref="BH121:BQ121"/>
    <mergeCell ref="BH123:BQ123"/>
    <mergeCell ref="A122:B122"/>
    <mergeCell ref="C122:G122"/>
    <mergeCell ref="H122:AC122"/>
    <mergeCell ref="AD122:AH122"/>
    <mergeCell ref="AI122:AP122"/>
    <mergeCell ref="AQ122:AX122"/>
    <mergeCell ref="A121:B121"/>
    <mergeCell ref="C121:G121"/>
    <mergeCell ref="H121:AC121"/>
    <mergeCell ref="AD121:AH121"/>
    <mergeCell ref="AI121:AP121"/>
    <mergeCell ref="AQ121:AX121"/>
    <mergeCell ref="AY119:BG119"/>
    <mergeCell ref="BH119:BQ119"/>
    <mergeCell ref="A120:B120"/>
    <mergeCell ref="C120:G120"/>
    <mergeCell ref="H120:AC120"/>
    <mergeCell ref="AD120:AH120"/>
    <mergeCell ref="AI120:AP120"/>
    <mergeCell ref="AQ120:AX120"/>
    <mergeCell ref="AY120:BG120"/>
    <mergeCell ref="BH120:BQ120"/>
    <mergeCell ref="A119:B119"/>
    <mergeCell ref="C119:G119"/>
    <mergeCell ref="H119:AC119"/>
    <mergeCell ref="AD119:AH119"/>
    <mergeCell ref="AI119:AP119"/>
    <mergeCell ref="AQ119:AX119"/>
    <mergeCell ref="AY117:BG117"/>
    <mergeCell ref="BH117:BQ117"/>
    <mergeCell ref="A118:B118"/>
    <mergeCell ref="C118:G118"/>
    <mergeCell ref="H118:AC118"/>
    <mergeCell ref="AD118:AH118"/>
    <mergeCell ref="AI118:AP118"/>
    <mergeCell ref="AQ118:AX118"/>
    <mergeCell ref="AY118:BG118"/>
    <mergeCell ref="BH118:BQ118"/>
    <mergeCell ref="A117:B117"/>
    <mergeCell ref="C117:G117"/>
    <mergeCell ref="H117:AC117"/>
    <mergeCell ref="AD117:AH117"/>
    <mergeCell ref="AI117:AP117"/>
    <mergeCell ref="AQ117:AX117"/>
    <mergeCell ref="AY115:BG115"/>
    <mergeCell ref="BH115:BQ115"/>
    <mergeCell ref="A116:B116"/>
    <mergeCell ref="C116:G116"/>
    <mergeCell ref="H116:AC116"/>
    <mergeCell ref="AD116:AH116"/>
    <mergeCell ref="AI116:AP116"/>
    <mergeCell ref="AQ116:AX116"/>
    <mergeCell ref="AY116:BG116"/>
    <mergeCell ref="BH116:BQ116"/>
    <mergeCell ref="A115:B115"/>
    <mergeCell ref="C115:G115"/>
    <mergeCell ref="H115:AC115"/>
    <mergeCell ref="AD115:AH115"/>
    <mergeCell ref="AI115:AP115"/>
    <mergeCell ref="AQ115:AX115"/>
    <mergeCell ref="AY113:BG113"/>
    <mergeCell ref="BH113:BQ113"/>
    <mergeCell ref="A114:B114"/>
    <mergeCell ref="C114:G114"/>
    <mergeCell ref="H114:AC114"/>
    <mergeCell ref="AD114:AH114"/>
    <mergeCell ref="AI114:AP114"/>
    <mergeCell ref="AQ114:AX114"/>
    <mergeCell ref="AY114:BG114"/>
    <mergeCell ref="BH114:BQ114"/>
    <mergeCell ref="A113:B113"/>
    <mergeCell ref="C113:G113"/>
    <mergeCell ref="H113:AC113"/>
    <mergeCell ref="AD113:AH113"/>
    <mergeCell ref="AI113:AP113"/>
    <mergeCell ref="AQ113:AX113"/>
    <mergeCell ref="BH111:BQ111"/>
    <mergeCell ref="A112:B112"/>
    <mergeCell ref="C112:G112"/>
    <mergeCell ref="H112:AC112"/>
    <mergeCell ref="AD112:AH112"/>
    <mergeCell ref="AI112:AP112"/>
    <mergeCell ref="AQ112:AX112"/>
    <mergeCell ref="AY112:BG112"/>
    <mergeCell ref="BH112:BQ112"/>
    <mergeCell ref="AQ110:AX110"/>
    <mergeCell ref="AY110:BG110"/>
    <mergeCell ref="BH110:BQ110"/>
    <mergeCell ref="A111:B111"/>
    <mergeCell ref="C111:G111"/>
    <mergeCell ref="H111:AC111"/>
    <mergeCell ref="AD111:AH111"/>
    <mergeCell ref="AI111:AP111"/>
    <mergeCell ref="AQ111:AX111"/>
    <mergeCell ref="AY111:BG111"/>
    <mergeCell ref="AY107:BG107"/>
    <mergeCell ref="BH107:BQ107"/>
    <mergeCell ref="A109:B109"/>
    <mergeCell ref="C109:G109"/>
    <mergeCell ref="H109:BQ109"/>
    <mergeCell ref="A110:B110"/>
    <mergeCell ref="C110:G110"/>
    <mergeCell ref="H110:AC110"/>
    <mergeCell ref="AD110:AH110"/>
    <mergeCell ref="AI110:AP110"/>
    <mergeCell ref="A107:B107"/>
    <mergeCell ref="C107:G107"/>
    <mergeCell ref="H107:AC107"/>
    <mergeCell ref="AD107:AH107"/>
    <mergeCell ref="AI107:AP107"/>
    <mergeCell ref="AQ107:AX107"/>
    <mergeCell ref="AY105:BG105"/>
    <mergeCell ref="BH105:BQ105"/>
    <mergeCell ref="A106:B106"/>
    <mergeCell ref="C106:G106"/>
    <mergeCell ref="H106:AC106"/>
    <mergeCell ref="AD106:AH106"/>
    <mergeCell ref="AI106:AP106"/>
    <mergeCell ref="AQ106:AX106"/>
    <mergeCell ref="AY106:BG106"/>
    <mergeCell ref="BH106:BQ106"/>
    <mergeCell ref="A105:B105"/>
    <mergeCell ref="C105:G105"/>
    <mergeCell ref="H105:AC105"/>
    <mergeCell ref="AD105:AH105"/>
    <mergeCell ref="AI105:AP105"/>
    <mergeCell ref="AQ105:AX105"/>
    <mergeCell ref="AY103:BG103"/>
    <mergeCell ref="BH103:BQ103"/>
    <mergeCell ref="A104:B104"/>
    <mergeCell ref="C104:G104"/>
    <mergeCell ref="H104:AC104"/>
    <mergeCell ref="AD104:AH104"/>
    <mergeCell ref="AI104:AP104"/>
    <mergeCell ref="AQ104:AX104"/>
    <mergeCell ref="AY104:BG104"/>
    <mergeCell ref="BH104:BQ104"/>
    <mergeCell ref="A103:B103"/>
    <mergeCell ref="C103:G103"/>
    <mergeCell ref="H103:AC103"/>
    <mergeCell ref="AD103:AH103"/>
    <mergeCell ref="AI103:AP103"/>
    <mergeCell ref="AQ103:AX103"/>
    <mergeCell ref="AY101:BG101"/>
    <mergeCell ref="BH101:BQ101"/>
    <mergeCell ref="A102:B102"/>
    <mergeCell ref="C102:G102"/>
    <mergeCell ref="H102:AC102"/>
    <mergeCell ref="AD102:AH102"/>
    <mergeCell ref="AI102:AP102"/>
    <mergeCell ref="AQ102:AX102"/>
    <mergeCell ref="AY102:BG102"/>
    <mergeCell ref="BH102:BQ102"/>
    <mergeCell ref="A101:B101"/>
    <mergeCell ref="C101:G101"/>
    <mergeCell ref="H101:AC101"/>
    <mergeCell ref="AD101:AH101"/>
    <mergeCell ref="AI101:AP101"/>
    <mergeCell ref="AQ101:AX101"/>
    <mergeCell ref="AY99:BG99"/>
    <mergeCell ref="BH99:BQ99"/>
    <mergeCell ref="A100:B100"/>
    <mergeCell ref="C100:G100"/>
    <mergeCell ref="H100:AC100"/>
    <mergeCell ref="AD100:AH100"/>
    <mergeCell ref="AI100:AP100"/>
    <mergeCell ref="AQ100:AX100"/>
    <mergeCell ref="AY100:BG100"/>
    <mergeCell ref="BH100:BQ100"/>
    <mergeCell ref="A99:B99"/>
    <mergeCell ref="C99:G99"/>
    <mergeCell ref="H99:AC99"/>
    <mergeCell ref="AD99:AH99"/>
    <mergeCell ref="AI99:AP99"/>
    <mergeCell ref="AQ99:AX99"/>
    <mergeCell ref="H97:BQ97"/>
    <mergeCell ref="A98:B98"/>
    <mergeCell ref="C98:G98"/>
    <mergeCell ref="H98:AC98"/>
    <mergeCell ref="AD98:AH98"/>
    <mergeCell ref="AI98:AP98"/>
    <mergeCell ref="AQ98:AX98"/>
    <mergeCell ref="AY98:BG98"/>
    <mergeCell ref="BH98:BQ98"/>
    <mergeCell ref="AY94:BG94"/>
    <mergeCell ref="BH94:BQ94"/>
    <mergeCell ref="A95:B95"/>
    <mergeCell ref="C95:G95"/>
    <mergeCell ref="H95:AC95"/>
    <mergeCell ref="AD95:AH95"/>
    <mergeCell ref="AI95:AP95"/>
    <mergeCell ref="AQ95:AX95"/>
    <mergeCell ref="AY95:BG95"/>
    <mergeCell ref="BH95:BQ95"/>
    <mergeCell ref="A94:B94"/>
    <mergeCell ref="C94:G94"/>
    <mergeCell ref="H94:AC94"/>
    <mergeCell ref="AD94:AH94"/>
    <mergeCell ref="AI94:AP94"/>
    <mergeCell ref="AQ94:AX94"/>
    <mergeCell ref="AY92:BG92"/>
    <mergeCell ref="BH92:BQ92"/>
    <mergeCell ref="A93:B93"/>
    <mergeCell ref="C93:G93"/>
    <mergeCell ref="H93:AC93"/>
    <mergeCell ref="AD93:AH93"/>
    <mergeCell ref="AI93:AP93"/>
    <mergeCell ref="AQ93:AX93"/>
    <mergeCell ref="AY93:BG93"/>
    <mergeCell ref="BH93:BQ93"/>
    <mergeCell ref="A92:B92"/>
    <mergeCell ref="C92:G92"/>
    <mergeCell ref="H92:AC92"/>
    <mergeCell ref="AD92:AH92"/>
    <mergeCell ref="AI92:AP92"/>
    <mergeCell ref="AQ92:AX92"/>
    <mergeCell ref="AY90:BG90"/>
    <mergeCell ref="BH90:BQ90"/>
    <mergeCell ref="A91:B91"/>
    <mergeCell ref="C91:G91"/>
    <mergeCell ref="H91:AC91"/>
    <mergeCell ref="AD91:AH91"/>
    <mergeCell ref="AI91:AP91"/>
    <mergeCell ref="AQ91:AX91"/>
    <mergeCell ref="AY91:BG91"/>
    <mergeCell ref="BH91:BQ91"/>
    <mergeCell ref="A90:B90"/>
    <mergeCell ref="C90:G90"/>
    <mergeCell ref="H90:AC90"/>
    <mergeCell ref="AD90:AH90"/>
    <mergeCell ref="AI90:AP90"/>
    <mergeCell ref="AQ90:AX90"/>
    <mergeCell ref="AY88:BG88"/>
    <mergeCell ref="BH88:BQ88"/>
    <mergeCell ref="A89:B89"/>
    <mergeCell ref="C89:G89"/>
    <mergeCell ref="H89:AC89"/>
    <mergeCell ref="AD89:AH89"/>
    <mergeCell ref="AI89:AP89"/>
    <mergeCell ref="AQ89:AX89"/>
    <mergeCell ref="AY89:BG89"/>
    <mergeCell ref="BH89:BQ89"/>
    <mergeCell ref="A88:B88"/>
    <mergeCell ref="C88:G88"/>
    <mergeCell ref="H88:AC88"/>
    <mergeCell ref="AD88:AH88"/>
    <mergeCell ref="AI88:AP88"/>
    <mergeCell ref="AQ88:AX88"/>
    <mergeCell ref="AY86:BG86"/>
    <mergeCell ref="BH86:BQ86"/>
    <mergeCell ref="A87:B87"/>
    <mergeCell ref="C87:G87"/>
    <mergeCell ref="H87:AC87"/>
    <mergeCell ref="AD87:AH87"/>
    <mergeCell ref="AI87:AP87"/>
    <mergeCell ref="AQ87:AX87"/>
    <mergeCell ref="AY87:BG87"/>
    <mergeCell ref="BH87:BQ87"/>
    <mergeCell ref="A86:B86"/>
    <mergeCell ref="C86:G86"/>
    <mergeCell ref="H86:AC86"/>
    <mergeCell ref="AD86:AH86"/>
    <mergeCell ref="AI86:AP86"/>
    <mergeCell ref="AQ86:AX86"/>
    <mergeCell ref="AY84:BG84"/>
    <mergeCell ref="BH84:BQ84"/>
    <mergeCell ref="A85:B85"/>
    <mergeCell ref="C85:G85"/>
    <mergeCell ref="H85:AC85"/>
    <mergeCell ref="AD85:AH85"/>
    <mergeCell ref="AI85:AP85"/>
    <mergeCell ref="AQ85:AX85"/>
    <mergeCell ref="AY85:BG85"/>
    <mergeCell ref="BH85:BQ85"/>
    <mergeCell ref="A84:B84"/>
    <mergeCell ref="C84:G84"/>
    <mergeCell ref="H84:AC84"/>
    <mergeCell ref="AD84:AH84"/>
    <mergeCell ref="AI84:AP84"/>
    <mergeCell ref="AQ84:AX84"/>
    <mergeCell ref="A83:B83"/>
    <mergeCell ref="C83:G83"/>
    <mergeCell ref="H83:AC83"/>
    <mergeCell ref="AD83:AH83"/>
    <mergeCell ref="AI83:AP83"/>
    <mergeCell ref="AQ83:AX83"/>
    <mergeCell ref="AY83:BG83"/>
    <mergeCell ref="BH83:BQ83"/>
    <mergeCell ref="AY80:BG80"/>
    <mergeCell ref="BH80:BQ80"/>
    <mergeCell ref="A81:B81"/>
    <mergeCell ref="C81:G81"/>
    <mergeCell ref="H81:AC81"/>
    <mergeCell ref="AD81:AH81"/>
    <mergeCell ref="AI81:AP81"/>
    <mergeCell ref="AQ81:AX81"/>
    <mergeCell ref="AY81:BG81"/>
    <mergeCell ref="BH81:BQ81"/>
    <mergeCell ref="A80:B80"/>
    <mergeCell ref="C80:G80"/>
    <mergeCell ref="H80:AC80"/>
    <mergeCell ref="AD80:AH80"/>
    <mergeCell ref="AI80:AP80"/>
    <mergeCell ref="AQ80:AX80"/>
    <mergeCell ref="AY78:BG78"/>
    <mergeCell ref="BH78:BQ78"/>
    <mergeCell ref="A79:B79"/>
    <mergeCell ref="C79:G79"/>
    <mergeCell ref="H79:AC79"/>
    <mergeCell ref="AD79:AH79"/>
    <mergeCell ref="AI79:AP79"/>
    <mergeCell ref="AQ79:AX79"/>
    <mergeCell ref="AY79:BG79"/>
    <mergeCell ref="BH79:BQ79"/>
    <mergeCell ref="A78:B78"/>
    <mergeCell ref="C78:G78"/>
    <mergeCell ref="H78:AC78"/>
    <mergeCell ref="AD78:AH78"/>
    <mergeCell ref="AI78:AP78"/>
    <mergeCell ref="AQ78:AX78"/>
    <mergeCell ref="AY76:BG76"/>
    <mergeCell ref="BH76:BQ76"/>
    <mergeCell ref="A77:B77"/>
    <mergeCell ref="C77:G77"/>
    <mergeCell ref="H77:AC77"/>
    <mergeCell ref="AD77:AH77"/>
    <mergeCell ref="AI77:AP77"/>
    <mergeCell ref="AQ77:AX77"/>
    <mergeCell ref="AY77:BG77"/>
    <mergeCell ref="BH77:BQ77"/>
    <mergeCell ref="A76:B76"/>
    <mergeCell ref="C76:G76"/>
    <mergeCell ref="H76:AC76"/>
    <mergeCell ref="AD76:AH76"/>
    <mergeCell ref="AI76:AP76"/>
    <mergeCell ref="AQ76:AX76"/>
    <mergeCell ref="AY74:BG74"/>
    <mergeCell ref="BH74:BQ74"/>
    <mergeCell ref="A75:B75"/>
    <mergeCell ref="C75:G75"/>
    <mergeCell ref="H75:AC75"/>
    <mergeCell ref="AD75:AH75"/>
    <mergeCell ref="AI75:AP75"/>
    <mergeCell ref="AQ75:AX75"/>
    <mergeCell ref="AY75:BG75"/>
    <mergeCell ref="BH75:BQ75"/>
    <mergeCell ref="A74:B74"/>
    <mergeCell ref="C74:G74"/>
    <mergeCell ref="H74:AC74"/>
    <mergeCell ref="AD74:AH74"/>
    <mergeCell ref="AI74:AP74"/>
    <mergeCell ref="AQ74:AX74"/>
    <mergeCell ref="AY72:BG72"/>
    <mergeCell ref="BH72:BQ72"/>
    <mergeCell ref="A73:B73"/>
    <mergeCell ref="C73:G73"/>
    <mergeCell ref="H73:AC73"/>
    <mergeCell ref="AD73:AH73"/>
    <mergeCell ref="AI73:AP73"/>
    <mergeCell ref="AQ73:AX73"/>
    <mergeCell ref="AY73:BG73"/>
    <mergeCell ref="BH73:BQ73"/>
    <mergeCell ref="A72:B72"/>
    <mergeCell ref="C72:G72"/>
    <mergeCell ref="H72:AC72"/>
    <mergeCell ref="AD72:AH72"/>
    <mergeCell ref="AI72:AP72"/>
    <mergeCell ref="AQ72:AX72"/>
    <mergeCell ref="BH70:BQ70"/>
    <mergeCell ref="C69:G69"/>
    <mergeCell ref="AI71:AP71"/>
    <mergeCell ref="AQ71:AX71"/>
    <mergeCell ref="AY71:BG71"/>
    <mergeCell ref="BH71:BQ71"/>
    <mergeCell ref="BH67:BQ67"/>
    <mergeCell ref="BH68:BQ68"/>
    <mergeCell ref="BH69:BQ69"/>
    <mergeCell ref="A70:B70"/>
    <mergeCell ref="C70:G70"/>
    <mergeCell ref="H70:AC70"/>
    <mergeCell ref="AD70:AH70"/>
    <mergeCell ref="AI70:AP70"/>
    <mergeCell ref="AQ70:AX70"/>
    <mergeCell ref="AY70:BG70"/>
    <mergeCell ref="AI68:AP68"/>
    <mergeCell ref="AQ68:AX68"/>
    <mergeCell ref="AY68:BG68"/>
    <mergeCell ref="H69:AC69"/>
    <mergeCell ref="AD69:AH69"/>
    <mergeCell ref="AI69:AP69"/>
    <mergeCell ref="AQ69:AX69"/>
    <mergeCell ref="AY69:BG69"/>
    <mergeCell ref="C67:G67"/>
    <mergeCell ref="H67:AC67"/>
    <mergeCell ref="AD67:AH67"/>
    <mergeCell ref="AI67:AP67"/>
    <mergeCell ref="AQ67:AX67"/>
    <mergeCell ref="AY67:BG67"/>
    <mergeCell ref="BH64:BQ64"/>
    <mergeCell ref="C65:G65"/>
    <mergeCell ref="H65:BQ65"/>
    <mergeCell ref="C66:G66"/>
    <mergeCell ref="H66:AC66"/>
    <mergeCell ref="AD66:AH66"/>
    <mergeCell ref="AI66:AP66"/>
    <mergeCell ref="AQ66:AX66"/>
    <mergeCell ref="AY66:BG66"/>
    <mergeCell ref="BH66:BQ66"/>
    <mergeCell ref="C64:G64"/>
    <mergeCell ref="H64:AC64"/>
    <mergeCell ref="AD64:AH64"/>
    <mergeCell ref="AI64:AP64"/>
    <mergeCell ref="AQ64:AX64"/>
    <mergeCell ref="AY64:BG64"/>
    <mergeCell ref="AQ62:AX62"/>
    <mergeCell ref="AY62:BG62"/>
    <mergeCell ref="BH62:BQ62"/>
    <mergeCell ref="C63:G63"/>
    <mergeCell ref="H63:AC63"/>
    <mergeCell ref="AD63:AH63"/>
    <mergeCell ref="AI63:AP63"/>
    <mergeCell ref="AQ63:AX63"/>
    <mergeCell ref="AY63:BG63"/>
    <mergeCell ref="BH63:BQ63"/>
    <mergeCell ref="AQ60:AX60"/>
    <mergeCell ref="AY60:BG60"/>
    <mergeCell ref="BH60:BQ60"/>
    <mergeCell ref="C61:G61"/>
    <mergeCell ref="H61:AC61"/>
    <mergeCell ref="AD61:AH61"/>
    <mergeCell ref="AI61:AP61"/>
    <mergeCell ref="AQ61:AX61"/>
    <mergeCell ref="AY61:BG61"/>
    <mergeCell ref="BH61:BQ61"/>
    <mergeCell ref="AQ58:AX58"/>
    <mergeCell ref="AY58:BG58"/>
    <mergeCell ref="BH58:BQ58"/>
    <mergeCell ref="C59:G59"/>
    <mergeCell ref="H59:AC59"/>
    <mergeCell ref="AD59:AH59"/>
    <mergeCell ref="AI59:AP59"/>
    <mergeCell ref="AQ59:AX59"/>
    <mergeCell ref="AY59:BG59"/>
    <mergeCell ref="BH59:BQ59"/>
    <mergeCell ref="H57:AC57"/>
    <mergeCell ref="AD57:AH57"/>
    <mergeCell ref="AI57:AP57"/>
    <mergeCell ref="AQ57:AX57"/>
    <mergeCell ref="AY57:BG57"/>
    <mergeCell ref="BH57:BQ57"/>
    <mergeCell ref="BH55:BQ55"/>
    <mergeCell ref="C56:G56"/>
    <mergeCell ref="H56:AC56"/>
    <mergeCell ref="AD56:AH56"/>
    <mergeCell ref="AI56:AP56"/>
    <mergeCell ref="AQ56:AX56"/>
    <mergeCell ref="AY56:BG56"/>
    <mergeCell ref="BH56:BQ56"/>
    <mergeCell ref="C55:G55"/>
    <mergeCell ref="H55:AC55"/>
    <mergeCell ref="AD55:AH55"/>
    <mergeCell ref="AI55:AP55"/>
    <mergeCell ref="AQ55:AX55"/>
    <mergeCell ref="AY55:BG55"/>
    <mergeCell ref="BH53:BQ53"/>
    <mergeCell ref="C54:G54"/>
    <mergeCell ref="H54:AC54"/>
    <mergeCell ref="AD54:AH54"/>
    <mergeCell ref="AI54:AP54"/>
    <mergeCell ref="AQ54:AX54"/>
    <mergeCell ref="AY54:BG54"/>
    <mergeCell ref="BH54:BQ54"/>
    <mergeCell ref="AY49:BG49"/>
    <mergeCell ref="BH49:BQ49"/>
    <mergeCell ref="C50:G50"/>
    <mergeCell ref="H50:AC50"/>
    <mergeCell ref="AD50:AH50"/>
    <mergeCell ref="AI50:AP50"/>
    <mergeCell ref="AQ50:AX50"/>
    <mergeCell ref="AY50:BG50"/>
    <mergeCell ref="BH50:BQ50"/>
    <mergeCell ref="A49:B49"/>
    <mergeCell ref="C49:G49"/>
    <mergeCell ref="H49:AC49"/>
    <mergeCell ref="AD49:AH49"/>
    <mergeCell ref="AI49:AP49"/>
    <mergeCell ref="AQ49:AX49"/>
    <mergeCell ref="H48:AC48"/>
    <mergeCell ref="AD48:AH48"/>
    <mergeCell ref="AI48:AP48"/>
    <mergeCell ref="AQ48:AX48"/>
    <mergeCell ref="AY48:BG48"/>
    <mergeCell ref="BH48:BQ48"/>
    <mergeCell ref="BH46:BQ46"/>
    <mergeCell ref="C45:G45"/>
    <mergeCell ref="A47:B47"/>
    <mergeCell ref="C47:G47"/>
    <mergeCell ref="H47:AC47"/>
    <mergeCell ref="AD47:AH47"/>
    <mergeCell ref="AI47:AP47"/>
    <mergeCell ref="AQ47:AX47"/>
    <mergeCell ref="AY45:BG45"/>
    <mergeCell ref="AY43:BG43"/>
    <mergeCell ref="BH45:BQ45"/>
    <mergeCell ref="A46:B46"/>
    <mergeCell ref="C46:G46"/>
    <mergeCell ref="H46:AC46"/>
    <mergeCell ref="AD46:AH46"/>
    <mergeCell ref="AI46:AP46"/>
    <mergeCell ref="AQ46:AX46"/>
    <mergeCell ref="AY46:BG46"/>
    <mergeCell ref="BH43:BQ43"/>
    <mergeCell ref="C44:G44"/>
    <mergeCell ref="H44:AC44"/>
    <mergeCell ref="AD44:AH44"/>
    <mergeCell ref="AI44:AP44"/>
    <mergeCell ref="AQ44:AX44"/>
    <mergeCell ref="AY44:BG44"/>
    <mergeCell ref="BH44:BQ44"/>
    <mergeCell ref="A43:B43"/>
    <mergeCell ref="C43:G43"/>
    <mergeCell ref="H43:AC43"/>
    <mergeCell ref="AD43:AH43"/>
    <mergeCell ref="AI43:AP43"/>
    <mergeCell ref="AQ43:AX43"/>
    <mergeCell ref="BH41:BQ41"/>
    <mergeCell ref="A42:B42"/>
    <mergeCell ref="C42:G42"/>
    <mergeCell ref="H42:AC42"/>
    <mergeCell ref="AD42:AH42"/>
    <mergeCell ref="AI42:AP42"/>
    <mergeCell ref="AQ42:AX42"/>
    <mergeCell ref="AY42:BG42"/>
    <mergeCell ref="BH42:BQ42"/>
    <mergeCell ref="AY40:BG40"/>
    <mergeCell ref="BH40:BQ40"/>
    <mergeCell ref="AQ39:AX39"/>
    <mergeCell ref="A41:B41"/>
    <mergeCell ref="C41:G41"/>
    <mergeCell ref="H41:AC41"/>
    <mergeCell ref="AD41:AH41"/>
    <mergeCell ref="AI41:AP41"/>
    <mergeCell ref="AQ41:AX41"/>
    <mergeCell ref="AY41:BG41"/>
    <mergeCell ref="BH38:BQ38"/>
    <mergeCell ref="C37:G37"/>
    <mergeCell ref="H37:AC37"/>
    <mergeCell ref="AY39:BG39"/>
    <mergeCell ref="BH39:BQ39"/>
    <mergeCell ref="C40:G40"/>
    <mergeCell ref="H40:AC40"/>
    <mergeCell ref="AD40:AH40"/>
    <mergeCell ref="AI40:AP40"/>
    <mergeCell ref="AQ40:AX40"/>
    <mergeCell ref="C38:G38"/>
    <mergeCell ref="H38:AC38"/>
    <mergeCell ref="AD38:AH38"/>
    <mergeCell ref="AI38:AP38"/>
    <mergeCell ref="AQ38:AX38"/>
    <mergeCell ref="AY38:BG38"/>
    <mergeCell ref="C36:G36"/>
    <mergeCell ref="H36:AC36"/>
    <mergeCell ref="AD36:AH36"/>
    <mergeCell ref="AI36:AP36"/>
    <mergeCell ref="AQ36:AX36"/>
    <mergeCell ref="BH37:BQ37"/>
    <mergeCell ref="AQ35:AX35"/>
    <mergeCell ref="AD37:AH37"/>
    <mergeCell ref="AI37:AP37"/>
    <mergeCell ref="AQ37:AX37"/>
    <mergeCell ref="AY37:BG37"/>
    <mergeCell ref="BH35:BQ35"/>
    <mergeCell ref="BH34:BQ34"/>
    <mergeCell ref="C33:G33"/>
    <mergeCell ref="H33:AC33"/>
    <mergeCell ref="AY36:BG36"/>
    <mergeCell ref="BH36:BQ36"/>
    <mergeCell ref="A35:B35"/>
    <mergeCell ref="C35:G35"/>
    <mergeCell ref="H35:AC35"/>
    <mergeCell ref="AD35:AH35"/>
    <mergeCell ref="AI35:AP35"/>
    <mergeCell ref="C34:G34"/>
    <mergeCell ref="H34:AC34"/>
    <mergeCell ref="AD34:AH34"/>
    <mergeCell ref="AI34:AP34"/>
    <mergeCell ref="AQ34:AX34"/>
    <mergeCell ref="AY34:BG34"/>
    <mergeCell ref="AD33:AH33"/>
    <mergeCell ref="AI33:AP33"/>
    <mergeCell ref="AQ33:AX33"/>
    <mergeCell ref="AY33:BG33"/>
    <mergeCell ref="AY31:BG31"/>
    <mergeCell ref="BH31:BQ31"/>
    <mergeCell ref="AY32:BG32"/>
    <mergeCell ref="BH32:BQ32"/>
    <mergeCell ref="BH33:BQ33"/>
    <mergeCell ref="A32:B32"/>
    <mergeCell ref="C32:G32"/>
    <mergeCell ref="H32:AC32"/>
    <mergeCell ref="AD32:AH32"/>
    <mergeCell ref="AI32:AP32"/>
    <mergeCell ref="AQ32:AX32"/>
    <mergeCell ref="A31:B31"/>
    <mergeCell ref="C31:G31"/>
    <mergeCell ref="H31:AC31"/>
    <mergeCell ref="AD31:AH31"/>
    <mergeCell ref="AI31:AP31"/>
    <mergeCell ref="AQ31:AX31"/>
    <mergeCell ref="A30:B30"/>
    <mergeCell ref="C30:G30"/>
    <mergeCell ref="H30:AC30"/>
    <mergeCell ref="AD30:AH30"/>
    <mergeCell ref="AI30:AP30"/>
    <mergeCell ref="AQ30:AX30"/>
    <mergeCell ref="BH28:BQ28"/>
    <mergeCell ref="C29:G29"/>
    <mergeCell ref="H29:AC29"/>
    <mergeCell ref="AD29:AH29"/>
    <mergeCell ref="AI29:AP29"/>
    <mergeCell ref="AQ29:AX29"/>
    <mergeCell ref="AY29:BG29"/>
    <mergeCell ref="BH29:BQ29"/>
    <mergeCell ref="AY27:BG27"/>
    <mergeCell ref="A28:B28"/>
    <mergeCell ref="C28:G28"/>
    <mergeCell ref="H28:AC28"/>
    <mergeCell ref="AD28:AH28"/>
    <mergeCell ref="AI28:AP28"/>
    <mergeCell ref="AQ28:AX28"/>
    <mergeCell ref="C26:G26"/>
    <mergeCell ref="H26:AC26"/>
    <mergeCell ref="AD26:AH26"/>
    <mergeCell ref="AI26:AP26"/>
    <mergeCell ref="AQ26:AX26"/>
    <mergeCell ref="C27:G27"/>
    <mergeCell ref="H27:AC27"/>
    <mergeCell ref="AD27:AH27"/>
    <mergeCell ref="AI27:AP27"/>
    <mergeCell ref="AQ27:AX27"/>
    <mergeCell ref="AY22:BG22"/>
    <mergeCell ref="BH22:BQ22"/>
    <mergeCell ref="C23:G23"/>
    <mergeCell ref="H23:AC23"/>
    <mergeCell ref="AD23:AH23"/>
    <mergeCell ref="AI23:AP23"/>
    <mergeCell ref="AQ23:AX23"/>
    <mergeCell ref="AY23:BG23"/>
    <mergeCell ref="BH23:BQ23"/>
    <mergeCell ref="A22:B22"/>
    <mergeCell ref="C22:G22"/>
    <mergeCell ref="H22:AC22"/>
    <mergeCell ref="AD22:AH22"/>
    <mergeCell ref="AI22:AP22"/>
    <mergeCell ref="AQ22:AX22"/>
    <mergeCell ref="A71:B71"/>
    <mergeCell ref="C71:G71"/>
    <mergeCell ref="H71:AC71"/>
    <mergeCell ref="AD71:AH71"/>
    <mergeCell ref="A69:B69"/>
    <mergeCell ref="A68:B68"/>
    <mergeCell ref="C68:G68"/>
    <mergeCell ref="H68:AC68"/>
    <mergeCell ref="AD68:AH68"/>
    <mergeCell ref="A67:B67"/>
    <mergeCell ref="A66:B66"/>
    <mergeCell ref="A65:B65"/>
    <mergeCell ref="A63:B63"/>
    <mergeCell ref="A64:B64"/>
    <mergeCell ref="A62:B62"/>
    <mergeCell ref="C62:G62"/>
    <mergeCell ref="H62:AC62"/>
    <mergeCell ref="AD62:AH62"/>
    <mergeCell ref="AI62:AP62"/>
    <mergeCell ref="A61:B61"/>
    <mergeCell ref="A60:B60"/>
    <mergeCell ref="C60:G60"/>
    <mergeCell ref="H60:AC60"/>
    <mergeCell ref="AD60:AH60"/>
    <mergeCell ref="AI60:AP60"/>
    <mergeCell ref="A59:B59"/>
    <mergeCell ref="A58:B58"/>
    <mergeCell ref="C58:G58"/>
    <mergeCell ref="H58:AC58"/>
    <mergeCell ref="AD58:AH58"/>
    <mergeCell ref="AI58:AP58"/>
    <mergeCell ref="C57:G57"/>
    <mergeCell ref="A53:B53"/>
    <mergeCell ref="C52:G52"/>
    <mergeCell ref="H52:BQ52"/>
    <mergeCell ref="C53:G53"/>
    <mergeCell ref="H53:AC53"/>
    <mergeCell ref="AD53:AH53"/>
    <mergeCell ref="AI53:AP53"/>
    <mergeCell ref="AQ53:AX53"/>
    <mergeCell ref="AY53:BG53"/>
    <mergeCell ref="AY47:BG47"/>
    <mergeCell ref="BH47:BQ47"/>
    <mergeCell ref="C48:G48"/>
    <mergeCell ref="A48:B48"/>
    <mergeCell ref="A44:B44"/>
    <mergeCell ref="A45:B45"/>
    <mergeCell ref="H45:AC45"/>
    <mergeCell ref="AD45:AH45"/>
    <mergeCell ref="AI45:AP45"/>
    <mergeCell ref="AQ45:AX45"/>
    <mergeCell ref="A40:B40"/>
    <mergeCell ref="H39:AC39"/>
    <mergeCell ref="A39:B39"/>
    <mergeCell ref="C39:G39"/>
    <mergeCell ref="AD39:AH39"/>
    <mergeCell ref="AI39:AP39"/>
    <mergeCell ref="AY26:BG26"/>
    <mergeCell ref="BH26:BQ26"/>
    <mergeCell ref="BH27:BQ27"/>
    <mergeCell ref="A38:B38"/>
    <mergeCell ref="A37:B37"/>
    <mergeCell ref="A36:B36"/>
    <mergeCell ref="AY35:BG35"/>
    <mergeCell ref="A33:B33"/>
    <mergeCell ref="AY30:BG30"/>
    <mergeCell ref="A26:B26"/>
    <mergeCell ref="AI13:AN13"/>
    <mergeCell ref="A12:T13"/>
    <mergeCell ref="Z18:AD18"/>
    <mergeCell ref="BH30:BQ30"/>
    <mergeCell ref="A29:B29"/>
    <mergeCell ref="AY28:BG28"/>
    <mergeCell ref="C24:G24"/>
    <mergeCell ref="H24:BQ24"/>
    <mergeCell ref="C25:G25"/>
    <mergeCell ref="H25:BQ25"/>
    <mergeCell ref="X7:AQ7"/>
    <mergeCell ref="D10:Z10"/>
    <mergeCell ref="I9:U9"/>
    <mergeCell ref="AR9:BK9"/>
    <mergeCell ref="AR10:BK10"/>
    <mergeCell ref="AE8:AJ8"/>
    <mergeCell ref="BQ12:BQ13"/>
    <mergeCell ref="AI12:AX12"/>
    <mergeCell ref="A56:B56"/>
    <mergeCell ref="A57:B57"/>
    <mergeCell ref="A54:B54"/>
    <mergeCell ref="A55:B55"/>
    <mergeCell ref="A52:B52"/>
    <mergeCell ref="A50:B50"/>
    <mergeCell ref="A34:B34"/>
    <mergeCell ref="AT13:AX13"/>
    <mergeCell ref="A24:B24"/>
    <mergeCell ref="A27:B27"/>
    <mergeCell ref="AT18:AX18"/>
    <mergeCell ref="AO16:AS16"/>
    <mergeCell ref="U12:AH12"/>
    <mergeCell ref="U13:Y13"/>
    <mergeCell ref="Z13:AD13"/>
    <mergeCell ref="AE13:AH13"/>
    <mergeCell ref="A14:T14"/>
    <mergeCell ref="A23:B23"/>
    <mergeCell ref="BD16:BJ16"/>
    <mergeCell ref="BK16:BP16"/>
    <mergeCell ref="AY16:BC16"/>
    <mergeCell ref="BD18:BJ18"/>
    <mergeCell ref="AY18:BC18"/>
    <mergeCell ref="U18:Y18"/>
    <mergeCell ref="AY17:BC17"/>
    <mergeCell ref="AT14:AX14"/>
    <mergeCell ref="AO14:AS14"/>
    <mergeCell ref="AE16:AH16"/>
    <mergeCell ref="AO17:AS17"/>
    <mergeCell ref="AI18:AN18"/>
    <mergeCell ref="AO18:AS18"/>
    <mergeCell ref="AT16:AX16"/>
    <mergeCell ref="AI16:AN16"/>
    <mergeCell ref="AI17:AN17"/>
    <mergeCell ref="AT17:AX17"/>
    <mergeCell ref="BK13:BP13"/>
    <mergeCell ref="AY14:BC14"/>
    <mergeCell ref="U14:Y14"/>
    <mergeCell ref="Z14:AD14"/>
    <mergeCell ref="BK17:BP17"/>
    <mergeCell ref="BD17:BJ17"/>
    <mergeCell ref="AE14:AH14"/>
    <mergeCell ref="AY13:BC13"/>
    <mergeCell ref="AI14:AN14"/>
    <mergeCell ref="AO13:AS13"/>
    <mergeCell ref="BK14:BP14"/>
    <mergeCell ref="A15:BP15"/>
    <mergeCell ref="A16:T16"/>
    <mergeCell ref="U16:Y16"/>
    <mergeCell ref="Z16:AD16"/>
    <mergeCell ref="E4:BC4"/>
    <mergeCell ref="P6:AW6"/>
    <mergeCell ref="BD14:BJ14"/>
    <mergeCell ref="AY12:BP12"/>
    <mergeCell ref="BD13:BJ13"/>
    <mergeCell ref="A17:T17"/>
    <mergeCell ref="U17:Y17"/>
    <mergeCell ref="Z17:AD17"/>
    <mergeCell ref="AE17:AH17"/>
    <mergeCell ref="A51:BQ51"/>
    <mergeCell ref="A82:BQ82"/>
    <mergeCell ref="AE18:AH18"/>
    <mergeCell ref="A18:T18"/>
    <mergeCell ref="BK18:BP18"/>
    <mergeCell ref="A25:B25"/>
    <mergeCell ref="A96:BQ96"/>
    <mergeCell ref="A108:BQ108"/>
    <mergeCell ref="A125:BQ125"/>
    <mergeCell ref="A133:B133"/>
    <mergeCell ref="C133:BQ133"/>
    <mergeCell ref="A154:B154"/>
    <mergeCell ref="C154:G154"/>
    <mergeCell ref="H154:BQ154"/>
    <mergeCell ref="A97:B97"/>
    <mergeCell ref="C97:G97"/>
  </mergeCells>
  <printOptions horizontalCentered="1"/>
  <pageMargins left="0.3937007874015748" right="0.31496062992125984" top="0.37" bottom="0.2362204724409449" header="0.26" footer="0.1968503937007874"/>
  <pageSetup fitToHeight="3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Леонтенко Олена Миколаївна</cp:lastModifiedBy>
  <cp:lastPrinted>2018-03-01T11:33:28Z</cp:lastPrinted>
  <dcterms:created xsi:type="dcterms:W3CDTF">2012-03-20T12:49:31Z</dcterms:created>
  <dcterms:modified xsi:type="dcterms:W3CDTF">2018-03-01T11:34:02Z</dcterms:modified>
  <cp:category/>
  <cp:version/>
  <cp:contentType/>
  <cp:contentStatus/>
</cp:coreProperties>
</file>