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0152" windowHeight="10728" tabRatio="0" activeTab="0"/>
  </bookViews>
  <sheets>
    <sheet name="Sheet1" sheetId="1" r:id="rId1"/>
  </sheets>
  <definedNames>
    <definedName name="_xlnm.Print_Area" localSheetId="0">'Sheet1'!$A$1:$BQ$92</definedName>
  </definedNames>
  <calcPr fullCalcOnLoad="1" refMode="R1C1"/>
</workbook>
</file>

<file path=xl/sharedStrings.xml><?xml version="1.0" encoding="utf-8"?>
<sst xmlns="http://schemas.openxmlformats.org/spreadsheetml/2006/main" count="540" uniqueCount="109">
  <si>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</si>
  <si>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</si>
  <si>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</si>
  <si>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</si>
  <si>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</si>
  <si>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</si>
  <si>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</si>
  <si>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</si>
  <si>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5.</t>
  </si>
  <si>
    <t>6.</t>
  </si>
  <si>
    <t>№ з/п</t>
  </si>
  <si>
    <t>(тис.грн)</t>
  </si>
  <si>
    <t>загальний фонд</t>
  </si>
  <si>
    <t>спеціальний фонд</t>
  </si>
  <si>
    <t xml:space="preserve">(тис.грн) </t>
  </si>
  <si>
    <t>Показники</t>
  </si>
  <si>
    <t>Джерело інформації</t>
  </si>
  <si>
    <t>осіб</t>
  </si>
  <si>
    <t>%</t>
  </si>
  <si>
    <t>2</t>
  </si>
  <si>
    <t>(підпис)</t>
  </si>
  <si>
    <t>(ініціали та прізвище)</t>
  </si>
  <si>
    <t>Виконавчий комітет Сумської міської ради</t>
  </si>
  <si>
    <t>-</t>
  </si>
  <si>
    <t>грн.</t>
  </si>
  <si>
    <r>
      <t xml:space="preserve">ЗАТВЕРДЖЕНО: 
</t>
    </r>
    <r>
      <rPr>
        <sz val="11"/>
        <rFont val="Times New Roman"/>
        <family val="1"/>
      </rPr>
      <t>Розпорядження міського голови від _________ №____ "Про ____________" і наказ фінансового управління Сумської міської ради від ______________ №___ "Про ________________"</t>
    </r>
  </si>
  <si>
    <t>ЗАТВЕРДЖЕНО</t>
  </si>
  <si>
    <t>ЗВІТ</t>
  </si>
  <si>
    <t>Затверджено паспортом бюджетної програми</t>
  </si>
  <si>
    <t>разом</t>
  </si>
  <si>
    <t>Касові видатки (надані кредити)</t>
  </si>
  <si>
    <t xml:space="preserve">Відхилення 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</si>
  <si>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</si>
  <si>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</si>
  <si>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Відхилення</t>
  </si>
  <si>
    <t>Видатки та надання кредитів за бюджетною програмою за звітний період</t>
  </si>
  <si>
    <t>КПКВК</t>
  </si>
  <si>
    <t>Усього</t>
  </si>
  <si>
    <t>Начальник відділу бухгалтерського обліку та звітності, головний бухгалтер</t>
  </si>
  <si>
    <t>О.А.Костенко</t>
  </si>
  <si>
    <t>продукту</t>
  </si>
  <si>
    <t>ефективності</t>
  </si>
  <si>
    <t>якості</t>
  </si>
  <si>
    <t>розрахункові дані</t>
  </si>
  <si>
    <t>1.1</t>
  </si>
  <si>
    <t>2.1</t>
  </si>
  <si>
    <t>3.1</t>
  </si>
  <si>
    <t>0300000</t>
  </si>
  <si>
    <t>0310000</t>
  </si>
  <si>
    <t>2.2</t>
  </si>
  <si>
    <t xml:space="preserve">Відхилення показників ефективності:
середні витрати на придбання однієї путівки та середні витрати на оздоровлення та відпочинок однієї дитини менші ніж затверджені паспортом бюджетної програми, в зв'язку з тим, що фактична вартість 1путівки в заклад відпочинку склала 2100,00грн., тоді як планова вартість 1путівки в заклад відпочинку становила 2200,00грн. та на оздоровлення в наметових таборах - 1200,00грн. </t>
  </si>
  <si>
    <t>0313400</t>
  </si>
  <si>
    <t>"Інші видатки на соціальний захист населення"</t>
  </si>
  <si>
    <t>4.1</t>
  </si>
  <si>
    <t>затрат</t>
  </si>
  <si>
    <t>обсяг витрат на виплату щомісячної винагороди Почесним громадянам міста</t>
  </si>
  <si>
    <t>кількість осіб, яким присвоєно звання "Почесний громадянин міста"</t>
  </si>
  <si>
    <t>рішення ХХ Сумської міської ради народних депутатів від 21.06.1995 року, рішення СМР від 27.03.13р. №2223-МР</t>
  </si>
  <si>
    <t>середньомісячний розмір винагороди Почесному громадянину</t>
  </si>
  <si>
    <t>розрахунок до кошторису зі змінами, звіт за 2013рік</t>
  </si>
  <si>
    <t>рішення ХХ Сумської міської ради народних депутатів від 21.06.1995 року, рішення СМР від 24.07.02 р. №83-МР, від 16.10.02 р. №98-МР, від 16.10.02 р. №99-МР, від 10.10.07 р. №841-МР, від 28.10.09 р. №3040-МР, від 27.03.13р. №2222-МР, від 27.03.13р. №2223-МР, від 31.07.2013 №2634</t>
  </si>
  <si>
    <t>Наказ Міністерства фінансів України 26.08.2014 №836</t>
  </si>
  <si>
    <t>КФКВК</t>
  </si>
  <si>
    <t>Одн. Виміру</t>
  </si>
  <si>
    <t>кількість осіб, яким здійснюється виплата щомісячної винагороди</t>
  </si>
  <si>
    <t>динаміка зростання середньомісячого розміру винагороди Почесному громадянину, порівняно з попереднім роком</t>
  </si>
  <si>
    <r>
      <t>(КФКВК)</t>
    </r>
    <r>
      <rPr>
        <vertAlign val="superscript"/>
        <sz val="11"/>
        <rFont val="Times New Roman"/>
        <family val="1"/>
      </rPr>
      <t>1</t>
    </r>
  </si>
  <si>
    <t>Підпрограма / завдання бюджетної програми2</t>
  </si>
  <si>
    <t xml:space="preserve">обсяг витрат </t>
  </si>
  <si>
    <t>середній розмір витрат на поховання однієї особи</t>
  </si>
  <si>
    <t xml:space="preserve">кількість 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 </t>
  </si>
  <si>
    <t>про виконання паспорта бюджетної програми місцевого бюджету станом на 01.01.2018 року</t>
  </si>
  <si>
    <t>0190</t>
  </si>
  <si>
    <t>1090</t>
  </si>
  <si>
    <t>рішення СМР від 21.06.1995 року, від 05.10.1994, рішення СМР від 24.07.02 №83-МР, від 16.10.02 №98-МР, від 16.10.02 №99-МР, від 10.10.07 №841-МР, від 28.10.09 №3040-МР, від 27.03.13 №2222-МР, від 27.03.13 №2223-МР, від 31.07.2013 №2634-МР, від 18.06.14 №3408-МР, від 02.08.14 №3511-МР, від 05.11.2014 №3719-МР, від 17.12.14 №3816-МР, від 25.02.15 №4021-МР, від 29.04.15 №4250-МР, від 13.08.15 №4670, 4671, 4672, 4673-МР, від 29.09.15 №4828, 4829-МР, від 02.12.2015 №15-МР, від 24.02.16 №359-МР, від 30.03.16 №486,487-МР, від 04.05.16 №777-МР, №1258-МР, 1259-МР від 26.10.16, №1757-МР від 22.02.17</t>
  </si>
  <si>
    <t>обсяг витрат на поховання осіб, яким присвоєно звання "Почесний громадянин міста Суми"</t>
  </si>
  <si>
    <t>рішення Сумської міської ради від 24.12.2015 року № 148-МР "Місто Суми - територія добра та милосердя" на 2016-2018 роки (зі змінами),рішення Сумської міської ради від 21.12.2016 № 1537- МР “Про міський бюджет на 2017 рік”, розрахунок до кошторису</t>
  </si>
  <si>
    <t>Відхилення показників затрат:
видатки у поточному році не здійснювались</t>
  </si>
  <si>
    <t>рішення Сумської міської ради від 24.12.2015 року № 148-МР "Місто Суми - територія добра та милосердя" на 2016-2018 роки(зі змінами), розрахунок до кошторису</t>
  </si>
  <si>
    <t>Відхилення показників ефективності:
видатки у поточному році не здійснювались</t>
  </si>
  <si>
    <t>рішення Сумської міської ради від 21.12.2016 № 1537- МР “Про міський бюджет на 2017 рік”, розрахунок до кошторису, річний звіт за 2017 рік</t>
  </si>
  <si>
    <t>Пояснення щодо причин відхилення</t>
  </si>
  <si>
    <t>дивись пояснення в п.7</t>
  </si>
  <si>
    <t>кількість померлих осіб, яким присвоєно звання "Почесний громадянин міста Суми"</t>
  </si>
  <si>
    <t xml:space="preserve">Відхилення показників затрат:
витрати на комісію банку за готівкове обслуговування щодо виплати грошової винагороди “Почесним громадянам міста Суми” заплановано по 2 особам, та фактично оплата комісії банку за готівкове обслуговування здійснюється з однієї грошової винагороди. </t>
  </si>
  <si>
    <t>Відхилення показників ефективності:
відхилення утворилось за рахунок того, що не для всіх загиблих здійснювались витрати на деяки види ритуальної атрибутики за кошти міського бюджету, що в розрахунку на одне поховання дало економію коштів в сумі 3924 грн.</t>
  </si>
  <si>
    <t>Завдання 1: "Виконання міської Програми "Місто Суми - територія добра та милосердя" на 2016-2018 роки"</t>
  </si>
  <si>
    <t>Завдання 1.1: Забезпечити виплату щомісячної винагороди Почесним громадянам міста</t>
  </si>
  <si>
    <t>Завдання 1.2. Забезпечити надання соціальних гарантій, встановлених Сумською міською радою.</t>
  </si>
  <si>
    <t>Завдання 2.  "Виконання міської програми  «Соціальна підтримка учасників антитерористичної операції та членів їх сімей» на 2017-2019 роки"</t>
  </si>
  <si>
    <t>Завдання 2.1 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</si>
  <si>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Завдання 1: Виконання міської Програми "Місто Суми - територія добра та милосердя" на 2016-2018 роки</t>
  </si>
  <si>
    <t>Завдання 2. Виконання міської Програми «Соціальна підтримка учасників антитерористичної операції та членів їх сімей» на 2017-2019 роки"</t>
  </si>
  <si>
    <t>Завдання 2.1. 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</si>
  <si>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Відхилення показників затрат:
відхилення утворилось за рахунок того, що  здійснювались витрати на  поховання 2-х загиблих осіб, не вся ритуальна атрибутика придбавалась за рахунок коштів міського бюджету.На помінальному обіді була присутня менша кількість людей ніж передбачалось.</t>
  </si>
  <si>
    <t>розрахунок до кошторису, звіт за 2017 рік</t>
  </si>
  <si>
    <t>Обсяги фінансування бюджетної програми за звітний період у розрізі підпрограм та завдань</t>
  </si>
  <si>
    <t>Видатки на реалізацію регіональних  цільових   програм,   які виконуються в межах бюджетної програми, за звітний період</t>
  </si>
  <si>
    <t xml:space="preserve"> рішення Сумської міської ради від 26.10.2016 року № 1286-МР "Про  затвердження  міської програми «Соціальна підтримка учасників антитерористичної операції та членів їх сімей» на 2017-2019 роки"(зі змінами), розрахунок до кошторису</t>
  </si>
  <si>
    <t>Наказ Міністерства</t>
  </si>
  <si>
    <t>фінансів України</t>
  </si>
  <si>
    <t xml:space="preserve">01.12.2010  N 1489 </t>
  </si>
  <si>
    <t>Інформація про виконання результативних показників, що характеризують виконання бюджетної програми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</si>
  <si>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</si>
  <si>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</si>
  <si>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(код програмної класифікації видатків
та кредитування бюджету)</t>
  </si>
  <si>
    <t xml:space="preserve">(назва бюджетної програми) </t>
  </si>
  <si>
    <t xml:space="preserve">Виконано за звітний період </t>
  </si>
  <si>
    <t>за 2017 рік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</si>
</sst>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00"/>
    <numFmt numFmtId="201" formatCode="0.0000000"/>
    <numFmt numFmtId="202" formatCode="0.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9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92B2C"/>
      <name val="Times New Roman"/>
      <family val="1"/>
    </font>
    <font>
      <b/>
      <sz val="12"/>
      <color rgb="FF292B2C"/>
      <name val="Times New Roman"/>
      <family val="1"/>
    </font>
    <font>
      <b/>
      <u val="single"/>
      <sz val="12"/>
      <color rgb="FF292B2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196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2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19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view="pageBreakPreview" zoomScale="85" zoomScaleNormal="85" zoomScaleSheetLayoutView="85" zoomScalePageLayoutView="0" workbookViewId="0" topLeftCell="A52">
      <selection activeCell="AG94" sqref="AG94"/>
    </sheetView>
  </sheetViews>
  <sheetFormatPr defaultColWidth="10.33203125" defaultRowHeight="11.25"/>
  <cols>
    <col min="1" max="2" width="2.33203125" style="1" customWidth="1"/>
    <col min="3" max="5" width="2.33203125" style="1" hidden="1" customWidth="1"/>
    <col min="6" max="6" width="3.16015625" style="1" hidden="1" customWidth="1"/>
    <col min="7" max="8" width="2.33203125" style="1" hidden="1" customWidth="1"/>
    <col min="9" max="9" width="2.33203125" style="1" customWidth="1"/>
    <col min="10" max="10" width="3.66015625" style="1" customWidth="1"/>
    <col min="11" max="16" width="2.33203125" style="1" customWidth="1"/>
    <col min="17" max="17" width="10.33203125" style="1" customWidth="1"/>
    <col min="18" max="18" width="2.33203125" style="1" customWidth="1"/>
    <col min="19" max="20" width="3" style="1" customWidth="1"/>
    <col min="21" max="22" width="2.33203125" style="1" customWidth="1"/>
    <col min="23" max="23" width="4.5" style="1" customWidth="1"/>
    <col min="24" max="24" width="2.83203125" style="1" customWidth="1"/>
    <col min="25" max="25" width="3.66015625" style="1" customWidth="1"/>
    <col min="26" max="26" width="2.33203125" style="1" customWidth="1"/>
    <col min="27" max="27" width="4.66015625" style="1" customWidth="1"/>
    <col min="28" max="28" width="2.33203125" style="1" customWidth="1"/>
    <col min="29" max="29" width="5" style="1" customWidth="1"/>
    <col min="30" max="30" width="2.16015625" style="1" customWidth="1"/>
    <col min="31" max="31" width="4.66015625" style="1" customWidth="1"/>
    <col min="32" max="32" width="5.16015625" style="1" customWidth="1"/>
    <col min="33" max="34" width="2.33203125" style="1" customWidth="1"/>
    <col min="35" max="35" width="9.5" style="1" customWidth="1"/>
    <col min="36" max="36" width="2.33203125" style="1" customWidth="1"/>
    <col min="37" max="37" width="3.66015625" style="1" customWidth="1"/>
    <col min="38" max="38" width="0.4921875" style="1" customWidth="1"/>
    <col min="39" max="39" width="4.83203125" style="1" customWidth="1"/>
    <col min="40" max="40" width="2.33203125" style="1" customWidth="1"/>
    <col min="41" max="41" width="4.16015625" style="1" customWidth="1"/>
    <col min="42" max="42" width="2.33203125" style="1" customWidth="1"/>
    <col min="43" max="43" width="4.66015625" style="1" customWidth="1"/>
    <col min="44" max="44" width="6.83203125" style="1" customWidth="1"/>
    <col min="45" max="46" width="2.33203125" style="1" customWidth="1"/>
    <col min="47" max="47" width="4.83203125" style="1" customWidth="1"/>
    <col min="48" max="49" width="2.33203125" style="1" customWidth="1"/>
    <col min="50" max="50" width="7" style="1" customWidth="1"/>
    <col min="51" max="51" width="2.5" style="1" customWidth="1"/>
    <col min="52" max="52" width="2.33203125" style="1" customWidth="1"/>
    <col min="53" max="53" width="9" style="1" customWidth="1"/>
    <col min="54" max="54" width="2.33203125" style="1" customWidth="1"/>
    <col min="55" max="55" width="4.83203125" style="1" customWidth="1"/>
    <col min="56" max="58" width="2.33203125" style="1" customWidth="1"/>
    <col min="59" max="59" width="4.66015625" style="1" customWidth="1"/>
    <col min="60" max="62" width="2.33203125" style="1" customWidth="1"/>
    <col min="63" max="63" width="4.83203125" style="1" customWidth="1"/>
    <col min="64" max="64" width="2.66015625" style="1" customWidth="1"/>
    <col min="65" max="65" width="3.83203125" style="1" customWidth="1"/>
    <col min="66" max="66" width="2.33203125" style="1" customWidth="1"/>
    <col min="67" max="67" width="4.83203125" style="1" customWidth="1"/>
    <col min="68" max="69" width="2.33203125" style="1" customWidth="1"/>
    <col min="70" max="70" width="16.33203125" style="1" customWidth="1"/>
    <col min="71" max="16384" width="10.33203125" style="1" customWidth="1"/>
  </cols>
  <sheetData>
    <row r="1" spans="44:69" ht="13.5" hidden="1">
      <c r="AR1" s="85" t="s">
        <v>26</v>
      </c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</row>
    <row r="2" spans="44:69" ht="21" customHeight="1" hidden="1">
      <c r="AR2" s="86" t="s">
        <v>61</v>
      </c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</row>
    <row r="3" ht="11.25" customHeight="1" hidden="1"/>
    <row r="4" spans="44:69" ht="63.75" customHeight="1" hidden="1">
      <c r="AR4" s="79" t="s">
        <v>25</v>
      </c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</row>
    <row r="5" ht="13.5" customHeight="1" hidden="1"/>
    <row r="6" spans="1:69" ht="17.25" hidden="1">
      <c r="A6" s="82" t="s">
        <v>27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</row>
    <row r="7" spans="1:69" ht="17.25" hidden="1">
      <c r="A7" s="82" t="s">
        <v>71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</row>
    <row r="8" ht="13.5" hidden="1"/>
    <row r="9" spans="4:67" ht="13.5" hidden="1">
      <c r="D9" s="4" t="s">
        <v>0</v>
      </c>
      <c r="F9" s="83" t="s">
        <v>47</v>
      </c>
      <c r="G9" s="83"/>
      <c r="H9" s="83"/>
      <c r="I9" s="83"/>
      <c r="J9" s="83"/>
      <c r="K9" s="83"/>
      <c r="L9" s="83"/>
      <c r="M9" s="83"/>
      <c r="O9" s="81" t="s">
        <v>22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</row>
    <row r="10" spans="6:67" ht="13.5" hidden="1">
      <c r="F10" s="71" t="s">
        <v>1</v>
      </c>
      <c r="G10" s="71"/>
      <c r="H10" s="71"/>
      <c r="I10" s="71"/>
      <c r="J10" s="71"/>
      <c r="K10" s="71"/>
      <c r="L10" s="71"/>
      <c r="M10" s="71"/>
      <c r="N10" s="2"/>
      <c r="O10" s="71" t="s">
        <v>2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</row>
    <row r="11" ht="13.5" hidden="1"/>
    <row r="12" spans="4:67" ht="15.75" customHeight="1" hidden="1">
      <c r="D12" s="4" t="s">
        <v>3</v>
      </c>
      <c r="F12" s="83" t="s">
        <v>48</v>
      </c>
      <c r="G12" s="83"/>
      <c r="H12" s="83"/>
      <c r="I12" s="83"/>
      <c r="J12" s="83"/>
      <c r="K12" s="83"/>
      <c r="L12" s="83"/>
      <c r="M12" s="83"/>
      <c r="O12" s="81" t="s">
        <v>22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</row>
    <row r="13" spans="6:67" ht="13.5" hidden="1">
      <c r="F13" s="71" t="s">
        <v>1</v>
      </c>
      <c r="G13" s="71"/>
      <c r="H13" s="71"/>
      <c r="I13" s="71"/>
      <c r="J13" s="71"/>
      <c r="K13" s="71"/>
      <c r="L13" s="71"/>
      <c r="M13" s="71"/>
      <c r="N13" s="2"/>
      <c r="O13" s="71" t="s">
        <v>4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</row>
    <row r="14" ht="13.5" hidden="1"/>
    <row r="15" spans="4:67" ht="19.5" customHeight="1" hidden="1">
      <c r="D15" s="7" t="s">
        <v>5</v>
      </c>
      <c r="E15" s="8"/>
      <c r="F15" s="83" t="s">
        <v>51</v>
      </c>
      <c r="G15" s="83"/>
      <c r="H15" s="83"/>
      <c r="I15" s="83"/>
      <c r="J15" s="83"/>
      <c r="K15" s="83"/>
      <c r="L15" s="83"/>
      <c r="M15" s="83"/>
      <c r="N15" s="9"/>
      <c r="O15" s="87" t="s">
        <v>72</v>
      </c>
      <c r="P15" s="87"/>
      <c r="Q15" s="87"/>
      <c r="R15" s="87"/>
      <c r="S15" s="87"/>
      <c r="T15" s="87"/>
      <c r="U15" s="87"/>
      <c r="V15" s="87"/>
      <c r="W15" s="87"/>
      <c r="X15" s="10"/>
      <c r="Y15" s="80" t="s">
        <v>52</v>
      </c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</row>
    <row r="16" spans="6:67" ht="16.5" hidden="1">
      <c r="F16" s="71" t="s">
        <v>1</v>
      </c>
      <c r="G16" s="71"/>
      <c r="H16" s="71"/>
      <c r="I16" s="71"/>
      <c r="J16" s="71"/>
      <c r="K16" s="71"/>
      <c r="L16" s="71"/>
      <c r="M16" s="71"/>
      <c r="N16" s="2"/>
      <c r="O16" s="71" t="s">
        <v>66</v>
      </c>
      <c r="P16" s="71"/>
      <c r="Q16" s="71"/>
      <c r="R16" s="71"/>
      <c r="S16" s="71"/>
      <c r="T16" s="71"/>
      <c r="U16" s="71"/>
      <c r="V16" s="71"/>
      <c r="W16" s="71"/>
      <c r="X16" s="5"/>
      <c r="Y16" s="71" t="s">
        <v>6</v>
      </c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</row>
    <row r="17" ht="13.5" hidden="1"/>
    <row r="18" spans="4:6" ht="13.5" hidden="1">
      <c r="D18" s="4" t="s">
        <v>7</v>
      </c>
      <c r="F18" s="4" t="s">
        <v>35</v>
      </c>
    </row>
    <row r="19" ht="13.5" hidden="1">
      <c r="BK19" s="1" t="s">
        <v>11</v>
      </c>
    </row>
    <row r="20" spans="6:70" ht="18.75" customHeight="1" hidden="1">
      <c r="F20" s="34" t="s">
        <v>28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 t="s">
        <v>30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 t="s">
        <v>31</v>
      </c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</row>
    <row r="21" spans="6:70" ht="15.75" customHeight="1" hidden="1">
      <c r="F21" s="72" t="s">
        <v>12</v>
      </c>
      <c r="G21" s="73"/>
      <c r="H21" s="73"/>
      <c r="I21" s="73"/>
      <c r="J21" s="73"/>
      <c r="K21" s="73"/>
      <c r="L21" s="73"/>
      <c r="M21" s="73"/>
      <c r="N21" s="73"/>
      <c r="O21" s="74"/>
      <c r="P21" s="72" t="s">
        <v>13</v>
      </c>
      <c r="Q21" s="73"/>
      <c r="R21" s="73"/>
      <c r="S21" s="73"/>
      <c r="T21" s="73"/>
      <c r="U21" s="73"/>
      <c r="V21" s="73"/>
      <c r="W21" s="73"/>
      <c r="X21" s="73"/>
      <c r="Y21" s="74"/>
      <c r="Z21" s="72" t="s">
        <v>29</v>
      </c>
      <c r="AA21" s="73"/>
      <c r="AB21" s="73"/>
      <c r="AC21" s="73"/>
      <c r="AD21" s="73"/>
      <c r="AE21" s="74"/>
      <c r="AF21" s="72" t="s">
        <v>12</v>
      </c>
      <c r="AG21" s="73"/>
      <c r="AH21" s="73"/>
      <c r="AI21" s="73"/>
      <c r="AJ21" s="73"/>
      <c r="AK21" s="74"/>
      <c r="AL21" s="72" t="s">
        <v>13</v>
      </c>
      <c r="AM21" s="73"/>
      <c r="AN21" s="73"/>
      <c r="AO21" s="73"/>
      <c r="AP21" s="73"/>
      <c r="AQ21" s="73"/>
      <c r="AR21" s="73"/>
      <c r="AS21" s="74"/>
      <c r="AT21" s="72" t="s">
        <v>29</v>
      </c>
      <c r="AU21" s="73"/>
      <c r="AV21" s="73"/>
      <c r="AW21" s="73"/>
      <c r="AX21" s="73"/>
      <c r="AY21" s="74"/>
      <c r="AZ21" s="34" t="s">
        <v>12</v>
      </c>
      <c r="BA21" s="34"/>
      <c r="BB21" s="34"/>
      <c r="BC21" s="34"/>
      <c r="BD21" s="34"/>
      <c r="BE21" s="34" t="s">
        <v>13</v>
      </c>
      <c r="BF21" s="34"/>
      <c r="BG21" s="34"/>
      <c r="BH21" s="34"/>
      <c r="BI21" s="34"/>
      <c r="BJ21" s="34"/>
      <c r="BK21" s="34"/>
      <c r="BL21" s="34"/>
      <c r="BM21" s="34" t="s">
        <v>29</v>
      </c>
      <c r="BN21" s="34"/>
      <c r="BO21" s="34"/>
      <c r="BP21" s="34"/>
      <c r="BQ21" s="34"/>
      <c r="BR21" s="34"/>
    </row>
    <row r="22" spans="6:70" ht="13.5" hidden="1">
      <c r="F22" s="72">
        <v>1</v>
      </c>
      <c r="G22" s="73"/>
      <c r="H22" s="73"/>
      <c r="I22" s="73"/>
      <c r="J22" s="73"/>
      <c r="K22" s="73"/>
      <c r="L22" s="73"/>
      <c r="M22" s="73"/>
      <c r="N22" s="73"/>
      <c r="O22" s="74"/>
      <c r="P22" s="72">
        <v>2</v>
      </c>
      <c r="Q22" s="73"/>
      <c r="R22" s="73"/>
      <c r="S22" s="73"/>
      <c r="T22" s="73"/>
      <c r="U22" s="73"/>
      <c r="V22" s="73"/>
      <c r="W22" s="73"/>
      <c r="X22" s="73"/>
      <c r="Y22" s="74"/>
      <c r="Z22" s="72">
        <v>3</v>
      </c>
      <c r="AA22" s="73"/>
      <c r="AB22" s="73"/>
      <c r="AC22" s="73"/>
      <c r="AD22" s="73"/>
      <c r="AE22" s="74"/>
      <c r="AF22" s="72">
        <v>4</v>
      </c>
      <c r="AG22" s="73"/>
      <c r="AH22" s="73"/>
      <c r="AI22" s="73"/>
      <c r="AJ22" s="73"/>
      <c r="AK22" s="74"/>
      <c r="AL22" s="72">
        <v>5</v>
      </c>
      <c r="AM22" s="73"/>
      <c r="AN22" s="73"/>
      <c r="AO22" s="73"/>
      <c r="AP22" s="73"/>
      <c r="AQ22" s="73"/>
      <c r="AR22" s="73"/>
      <c r="AS22" s="74"/>
      <c r="AT22" s="72">
        <v>6</v>
      </c>
      <c r="AU22" s="73"/>
      <c r="AV22" s="73"/>
      <c r="AW22" s="73"/>
      <c r="AX22" s="73"/>
      <c r="AY22" s="74"/>
      <c r="AZ22" s="34">
        <v>7</v>
      </c>
      <c r="BA22" s="34"/>
      <c r="BB22" s="34"/>
      <c r="BC22" s="34"/>
      <c r="BD22" s="34"/>
      <c r="BE22" s="34">
        <v>8</v>
      </c>
      <c r="BF22" s="34"/>
      <c r="BG22" s="34"/>
      <c r="BH22" s="34"/>
      <c r="BI22" s="34"/>
      <c r="BJ22" s="34"/>
      <c r="BK22" s="34"/>
      <c r="BL22" s="34"/>
      <c r="BM22" s="34">
        <v>9</v>
      </c>
      <c r="BN22" s="34"/>
      <c r="BO22" s="34"/>
      <c r="BP22" s="34"/>
      <c r="BQ22" s="34"/>
      <c r="BR22" s="34"/>
    </row>
    <row r="23" spans="6:70" ht="13.5" hidden="1">
      <c r="F23" s="35">
        <f>AD40</f>
        <v>191.85399999999998</v>
      </c>
      <c r="G23" s="35"/>
      <c r="H23" s="35"/>
      <c r="I23" s="35"/>
      <c r="J23" s="35"/>
      <c r="K23" s="35"/>
      <c r="L23" s="35"/>
      <c r="M23" s="35"/>
      <c r="N23" s="35"/>
      <c r="O23" s="35"/>
      <c r="P23" s="35" t="s">
        <v>23</v>
      </c>
      <c r="Q23" s="35"/>
      <c r="R23" s="35"/>
      <c r="S23" s="35"/>
      <c r="T23" s="35"/>
      <c r="U23" s="35"/>
      <c r="V23" s="35"/>
      <c r="W23" s="35"/>
      <c r="X23" s="35"/>
      <c r="Y23" s="35"/>
      <c r="Z23" s="35">
        <f>F23</f>
        <v>191.85399999999998</v>
      </c>
      <c r="AA23" s="35"/>
      <c r="AB23" s="35"/>
      <c r="AC23" s="35"/>
      <c r="AD23" s="35"/>
      <c r="AE23" s="35"/>
      <c r="AF23" s="35">
        <f>AR40</f>
        <v>135.92477</v>
      </c>
      <c r="AG23" s="35"/>
      <c r="AH23" s="35"/>
      <c r="AI23" s="35"/>
      <c r="AJ23" s="35"/>
      <c r="AK23" s="35"/>
      <c r="AL23" s="35" t="s">
        <v>23</v>
      </c>
      <c r="AM23" s="35"/>
      <c r="AN23" s="35"/>
      <c r="AO23" s="35"/>
      <c r="AP23" s="35"/>
      <c r="AQ23" s="35"/>
      <c r="AR23" s="35"/>
      <c r="AS23" s="35"/>
      <c r="AT23" s="35">
        <f>AF23</f>
        <v>135.92477</v>
      </c>
      <c r="AU23" s="35"/>
      <c r="AV23" s="35"/>
      <c r="AW23" s="35"/>
      <c r="AX23" s="35"/>
      <c r="AY23" s="35"/>
      <c r="AZ23" s="35">
        <f>AF23-F23</f>
        <v>-55.92922999999999</v>
      </c>
      <c r="BA23" s="35"/>
      <c r="BB23" s="35"/>
      <c r="BC23" s="35"/>
      <c r="BD23" s="35"/>
      <c r="BE23" s="35" t="s">
        <v>23</v>
      </c>
      <c r="BF23" s="35"/>
      <c r="BG23" s="35"/>
      <c r="BH23" s="35"/>
      <c r="BI23" s="35"/>
      <c r="BJ23" s="35"/>
      <c r="BK23" s="35"/>
      <c r="BL23" s="35"/>
      <c r="BM23" s="35">
        <f>AZ23</f>
        <v>-55.92922999999999</v>
      </c>
      <c r="BN23" s="35"/>
      <c r="BO23" s="35"/>
      <c r="BP23" s="35"/>
      <c r="BQ23" s="35"/>
      <c r="BR23" s="35"/>
    </row>
    <row r="24" spans="6:69" ht="13.5" hidden="1"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</row>
    <row r="25" spans="6:69" ht="13.5" hidden="1">
      <c r="F25" s="95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</row>
    <row r="26" spans="6:69" ht="13.5" hidden="1"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</row>
    <row r="27" spans="6:69" ht="13.5" hidden="1"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</row>
    <row r="28" spans="6:69" ht="78.75" customHeight="1" hidden="1"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</row>
    <row r="29" ht="13.5" hidden="1"/>
    <row r="30" spans="4:6" ht="13.5" hidden="1">
      <c r="D30" s="6" t="s">
        <v>8</v>
      </c>
      <c r="F30" s="4" t="s">
        <v>96</v>
      </c>
    </row>
    <row r="31" ht="13.5" hidden="1">
      <c r="BK31" s="1" t="s">
        <v>11</v>
      </c>
    </row>
    <row r="32" spans="1:70" ht="30" customHeight="1" hidden="1">
      <c r="A32" s="39" t="s">
        <v>10</v>
      </c>
      <c r="B32" s="39"/>
      <c r="C32" s="39" t="s">
        <v>36</v>
      </c>
      <c r="D32" s="39"/>
      <c r="E32" s="39"/>
      <c r="F32" s="39"/>
      <c r="G32" s="39" t="s">
        <v>62</v>
      </c>
      <c r="H32" s="39"/>
      <c r="I32" s="39"/>
      <c r="J32" s="39"/>
      <c r="K32" s="39" t="s">
        <v>67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 t="s">
        <v>32</v>
      </c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 t="s">
        <v>33</v>
      </c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 t="s">
        <v>34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6" t="s">
        <v>81</v>
      </c>
    </row>
    <row r="33" spans="1:70" s="8" customFormat="1" ht="31.5" customHeight="1" hidden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 t="s">
        <v>12</v>
      </c>
      <c r="AE33" s="39"/>
      <c r="AF33" s="39"/>
      <c r="AG33" s="39"/>
      <c r="AH33" s="39"/>
      <c r="AI33" s="39" t="s">
        <v>13</v>
      </c>
      <c r="AJ33" s="39"/>
      <c r="AK33" s="39"/>
      <c r="AL33" s="39"/>
      <c r="AM33" s="39" t="s">
        <v>29</v>
      </c>
      <c r="AN33" s="39"/>
      <c r="AO33" s="39"/>
      <c r="AP33" s="39"/>
      <c r="AQ33" s="39"/>
      <c r="AR33" s="39" t="s">
        <v>12</v>
      </c>
      <c r="AS33" s="39"/>
      <c r="AT33" s="39"/>
      <c r="AU33" s="39"/>
      <c r="AV33" s="39" t="s">
        <v>13</v>
      </c>
      <c r="AW33" s="39"/>
      <c r="AX33" s="39"/>
      <c r="AY33" s="39"/>
      <c r="AZ33" s="39" t="s">
        <v>29</v>
      </c>
      <c r="BA33" s="39"/>
      <c r="BB33" s="39"/>
      <c r="BC33" s="39" t="s">
        <v>12</v>
      </c>
      <c r="BD33" s="39"/>
      <c r="BE33" s="39"/>
      <c r="BF33" s="39"/>
      <c r="BG33" s="39"/>
      <c r="BH33" s="39" t="s">
        <v>13</v>
      </c>
      <c r="BI33" s="39"/>
      <c r="BJ33" s="39"/>
      <c r="BK33" s="39"/>
      <c r="BL33" s="39"/>
      <c r="BM33" s="39" t="s">
        <v>29</v>
      </c>
      <c r="BN33" s="39"/>
      <c r="BO33" s="39"/>
      <c r="BP33" s="39"/>
      <c r="BQ33" s="39"/>
      <c r="BR33" s="37"/>
    </row>
    <row r="34" spans="1:70" ht="14.25" customHeight="1" hidden="1">
      <c r="A34" s="88">
        <v>1</v>
      </c>
      <c r="B34" s="88"/>
      <c r="C34" s="88" t="s">
        <v>19</v>
      </c>
      <c r="D34" s="88"/>
      <c r="E34" s="88"/>
      <c r="F34" s="88"/>
      <c r="G34" s="100">
        <v>3</v>
      </c>
      <c r="H34" s="100"/>
      <c r="I34" s="100"/>
      <c r="J34" s="100"/>
      <c r="K34" s="88">
        <v>4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>
        <v>5</v>
      </c>
      <c r="AE34" s="88"/>
      <c r="AF34" s="88"/>
      <c r="AG34" s="88"/>
      <c r="AH34" s="88"/>
      <c r="AI34" s="88">
        <v>6</v>
      </c>
      <c r="AJ34" s="88"/>
      <c r="AK34" s="88"/>
      <c r="AL34" s="88"/>
      <c r="AM34" s="88">
        <v>7</v>
      </c>
      <c r="AN34" s="88"/>
      <c r="AO34" s="88"/>
      <c r="AP34" s="88"/>
      <c r="AQ34" s="88"/>
      <c r="AR34" s="88">
        <v>8</v>
      </c>
      <c r="AS34" s="88"/>
      <c r="AT34" s="88"/>
      <c r="AU34" s="88"/>
      <c r="AV34" s="88">
        <v>9</v>
      </c>
      <c r="AW34" s="88"/>
      <c r="AX34" s="88"/>
      <c r="AY34" s="88"/>
      <c r="AZ34" s="88">
        <v>10</v>
      </c>
      <c r="BA34" s="88"/>
      <c r="BB34" s="88"/>
      <c r="BC34" s="88">
        <v>11</v>
      </c>
      <c r="BD34" s="88"/>
      <c r="BE34" s="88"/>
      <c r="BF34" s="88"/>
      <c r="BG34" s="88"/>
      <c r="BH34" s="88">
        <v>12</v>
      </c>
      <c r="BI34" s="88"/>
      <c r="BJ34" s="88"/>
      <c r="BK34" s="88"/>
      <c r="BL34" s="88"/>
      <c r="BM34" s="88">
        <v>13</v>
      </c>
      <c r="BN34" s="88"/>
      <c r="BO34" s="88"/>
      <c r="BP34" s="88"/>
      <c r="BQ34" s="88"/>
      <c r="BR34" s="18">
        <v>14</v>
      </c>
    </row>
    <row r="35" spans="1:70" s="22" customFormat="1" ht="27" customHeight="1" hidden="1">
      <c r="A35" s="103">
        <v>1</v>
      </c>
      <c r="B35" s="104"/>
      <c r="C35" s="107" t="s">
        <v>51</v>
      </c>
      <c r="D35" s="108"/>
      <c r="E35" s="108"/>
      <c r="F35" s="109"/>
      <c r="G35" s="107" t="s">
        <v>73</v>
      </c>
      <c r="H35" s="108"/>
      <c r="I35" s="108"/>
      <c r="J35" s="109"/>
      <c r="K35" s="31" t="s">
        <v>86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3"/>
      <c r="BR35" s="21"/>
    </row>
    <row r="36" spans="1:70" ht="33" customHeight="1" hidden="1">
      <c r="A36" s="105"/>
      <c r="B36" s="106"/>
      <c r="C36" s="110"/>
      <c r="D36" s="111"/>
      <c r="E36" s="111"/>
      <c r="F36" s="112"/>
      <c r="G36" s="110"/>
      <c r="H36" s="111"/>
      <c r="I36" s="111"/>
      <c r="J36" s="112"/>
      <c r="K36" s="69" t="s">
        <v>87</v>
      </c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8">
        <f>119854/1000</f>
        <v>119.854</v>
      </c>
      <c r="AE36" s="39"/>
      <c r="AF36" s="39"/>
      <c r="AG36" s="39"/>
      <c r="AH36" s="39"/>
      <c r="AI36" s="68" t="s">
        <v>23</v>
      </c>
      <c r="AJ36" s="39"/>
      <c r="AK36" s="39"/>
      <c r="AL36" s="39"/>
      <c r="AM36" s="68">
        <f>AD36</f>
        <v>119.854</v>
      </c>
      <c r="AN36" s="68"/>
      <c r="AO36" s="68"/>
      <c r="AP36" s="68"/>
      <c r="AQ36" s="68"/>
      <c r="AR36" s="68">
        <f>119772.28/1000</f>
        <v>119.77228</v>
      </c>
      <c r="AS36" s="68"/>
      <c r="AT36" s="68"/>
      <c r="AU36" s="68"/>
      <c r="AV36" s="68" t="s">
        <v>23</v>
      </c>
      <c r="AW36" s="39"/>
      <c r="AX36" s="39"/>
      <c r="AY36" s="39"/>
      <c r="AZ36" s="68">
        <f>AR36</f>
        <v>119.77228</v>
      </c>
      <c r="BA36" s="68"/>
      <c r="BB36" s="68"/>
      <c r="BC36" s="68">
        <f>AR36-AD36</f>
        <v>-0.08172000000000423</v>
      </c>
      <c r="BD36" s="68"/>
      <c r="BE36" s="68"/>
      <c r="BF36" s="68"/>
      <c r="BG36" s="68"/>
      <c r="BH36" s="68" t="s">
        <v>23</v>
      </c>
      <c r="BI36" s="68"/>
      <c r="BJ36" s="68"/>
      <c r="BK36" s="68"/>
      <c r="BL36" s="68"/>
      <c r="BM36" s="68">
        <f>AZ36-AM36</f>
        <v>-0.08172000000000423</v>
      </c>
      <c r="BN36" s="68"/>
      <c r="BO36" s="68"/>
      <c r="BP36" s="68"/>
      <c r="BQ36" s="68"/>
      <c r="BR36" s="20" t="s">
        <v>82</v>
      </c>
    </row>
    <row r="37" spans="1:70" ht="32.25" customHeight="1" hidden="1">
      <c r="A37" s="105"/>
      <c r="B37" s="106"/>
      <c r="C37" s="110"/>
      <c r="D37" s="111"/>
      <c r="E37" s="111"/>
      <c r="F37" s="112"/>
      <c r="G37" s="110"/>
      <c r="H37" s="111"/>
      <c r="I37" s="111"/>
      <c r="J37" s="112"/>
      <c r="K37" s="69" t="s">
        <v>88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8">
        <f>24000/1000</f>
        <v>24</v>
      </c>
      <c r="AE37" s="39"/>
      <c r="AF37" s="39"/>
      <c r="AG37" s="39"/>
      <c r="AH37" s="39"/>
      <c r="AI37" s="68" t="s">
        <v>23</v>
      </c>
      <c r="AJ37" s="39"/>
      <c r="AK37" s="39"/>
      <c r="AL37" s="39"/>
      <c r="AM37" s="68">
        <f>AD37</f>
        <v>24</v>
      </c>
      <c r="AN37" s="68"/>
      <c r="AO37" s="68"/>
      <c r="AP37" s="68"/>
      <c r="AQ37" s="68"/>
      <c r="AR37" s="68">
        <v>0</v>
      </c>
      <c r="AS37" s="68"/>
      <c r="AT37" s="68"/>
      <c r="AU37" s="68"/>
      <c r="AV37" s="68" t="s">
        <v>23</v>
      </c>
      <c r="AW37" s="39"/>
      <c r="AX37" s="39"/>
      <c r="AY37" s="39"/>
      <c r="AZ37" s="68">
        <f>AR37</f>
        <v>0</v>
      </c>
      <c r="BA37" s="68"/>
      <c r="BB37" s="68"/>
      <c r="BC37" s="68">
        <f>AR37-AD37</f>
        <v>-24</v>
      </c>
      <c r="BD37" s="68"/>
      <c r="BE37" s="68"/>
      <c r="BF37" s="68"/>
      <c r="BG37" s="68"/>
      <c r="BH37" s="68" t="s">
        <v>23</v>
      </c>
      <c r="BI37" s="68"/>
      <c r="BJ37" s="68"/>
      <c r="BK37" s="68"/>
      <c r="BL37" s="68"/>
      <c r="BM37" s="68">
        <f>AZ37-AM37</f>
        <v>-24</v>
      </c>
      <c r="BN37" s="68"/>
      <c r="BO37" s="68"/>
      <c r="BP37" s="68"/>
      <c r="BQ37" s="68"/>
      <c r="BR37" s="20" t="s">
        <v>82</v>
      </c>
    </row>
    <row r="38" spans="1:70" s="22" customFormat="1" ht="27" customHeight="1" hidden="1">
      <c r="A38" s="105"/>
      <c r="B38" s="106"/>
      <c r="C38" s="110"/>
      <c r="D38" s="111"/>
      <c r="E38" s="111"/>
      <c r="F38" s="112"/>
      <c r="G38" s="110"/>
      <c r="H38" s="111"/>
      <c r="I38" s="111"/>
      <c r="J38" s="112"/>
      <c r="K38" s="31" t="s">
        <v>89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3"/>
      <c r="BR38" s="21"/>
    </row>
    <row r="39" spans="1:70" ht="174" customHeight="1" hidden="1">
      <c r="A39" s="105"/>
      <c r="B39" s="106"/>
      <c r="C39" s="110"/>
      <c r="D39" s="111"/>
      <c r="E39" s="111"/>
      <c r="F39" s="112"/>
      <c r="G39" s="110"/>
      <c r="H39" s="111"/>
      <c r="I39" s="111"/>
      <c r="J39" s="112"/>
      <c r="K39" s="69" t="s">
        <v>90</v>
      </c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8">
        <f>48000/1000</f>
        <v>48</v>
      </c>
      <c r="AE39" s="39"/>
      <c r="AF39" s="39"/>
      <c r="AG39" s="39"/>
      <c r="AH39" s="39"/>
      <c r="AI39" s="68" t="s">
        <v>23</v>
      </c>
      <c r="AJ39" s="39"/>
      <c r="AK39" s="39"/>
      <c r="AL39" s="39"/>
      <c r="AM39" s="68">
        <f>AD39</f>
        <v>48</v>
      </c>
      <c r="AN39" s="68"/>
      <c r="AO39" s="68"/>
      <c r="AP39" s="68"/>
      <c r="AQ39" s="68"/>
      <c r="AR39" s="68">
        <f>16152.49/1000</f>
        <v>16.15249</v>
      </c>
      <c r="AS39" s="68"/>
      <c r="AT39" s="68"/>
      <c r="AU39" s="68"/>
      <c r="AV39" s="68" t="s">
        <v>23</v>
      </c>
      <c r="AW39" s="39"/>
      <c r="AX39" s="39"/>
      <c r="AY39" s="39"/>
      <c r="AZ39" s="68">
        <f>AR39</f>
        <v>16.15249</v>
      </c>
      <c r="BA39" s="68"/>
      <c r="BB39" s="68"/>
      <c r="BC39" s="68">
        <f>AR39-AD39</f>
        <v>-31.84751</v>
      </c>
      <c r="BD39" s="68"/>
      <c r="BE39" s="68"/>
      <c r="BF39" s="68"/>
      <c r="BG39" s="68"/>
      <c r="BH39" s="68" t="s">
        <v>23</v>
      </c>
      <c r="BI39" s="68"/>
      <c r="BJ39" s="68"/>
      <c r="BK39" s="68"/>
      <c r="BL39" s="68"/>
      <c r="BM39" s="68">
        <f>AZ39-AM39</f>
        <v>-31.84751</v>
      </c>
      <c r="BN39" s="68"/>
      <c r="BO39" s="68"/>
      <c r="BP39" s="68"/>
      <c r="BQ39" s="68"/>
      <c r="BR39" s="20" t="s">
        <v>82</v>
      </c>
    </row>
    <row r="40" spans="1:70" ht="15" customHeight="1" hidden="1">
      <c r="A40" s="94"/>
      <c r="B40" s="94"/>
      <c r="C40" s="93"/>
      <c r="D40" s="93"/>
      <c r="E40" s="93"/>
      <c r="F40" s="93"/>
      <c r="G40" s="101"/>
      <c r="H40" s="101"/>
      <c r="I40" s="101"/>
      <c r="J40" s="101"/>
      <c r="K40" s="102" t="s">
        <v>37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97">
        <f>SUM(AD36:AH39)</f>
        <v>191.85399999999998</v>
      </c>
      <c r="AE40" s="98"/>
      <c r="AF40" s="98"/>
      <c r="AG40" s="98"/>
      <c r="AH40" s="98"/>
      <c r="AI40" s="97" t="s">
        <v>23</v>
      </c>
      <c r="AJ40" s="97"/>
      <c r="AK40" s="97"/>
      <c r="AL40" s="97"/>
      <c r="AM40" s="97">
        <f>SUM(AM36:AQ39)</f>
        <v>191.85399999999998</v>
      </c>
      <c r="AN40" s="98"/>
      <c r="AO40" s="98"/>
      <c r="AP40" s="98"/>
      <c r="AQ40" s="98"/>
      <c r="AR40" s="97">
        <f>SUM(AR36:AU39)</f>
        <v>135.92477</v>
      </c>
      <c r="AS40" s="97"/>
      <c r="AT40" s="97"/>
      <c r="AU40" s="97"/>
      <c r="AV40" s="97" t="s">
        <v>23</v>
      </c>
      <c r="AW40" s="98"/>
      <c r="AX40" s="98"/>
      <c r="AY40" s="98"/>
      <c r="AZ40" s="97">
        <f>SUM(AZ36:BB39)</f>
        <v>135.92477</v>
      </c>
      <c r="BA40" s="97"/>
      <c r="BB40" s="97"/>
      <c r="BC40" s="97">
        <f>AR40-AD40</f>
        <v>-55.92922999999999</v>
      </c>
      <c r="BD40" s="97"/>
      <c r="BE40" s="97"/>
      <c r="BF40" s="97"/>
      <c r="BG40" s="97"/>
      <c r="BH40" s="97" t="s">
        <v>23</v>
      </c>
      <c r="BI40" s="97"/>
      <c r="BJ40" s="97"/>
      <c r="BK40" s="97"/>
      <c r="BL40" s="97"/>
      <c r="BM40" s="97">
        <f>AZ40-AM40</f>
        <v>-55.92922999999999</v>
      </c>
      <c r="BN40" s="97"/>
      <c r="BO40" s="97"/>
      <c r="BP40" s="97"/>
      <c r="BQ40" s="97"/>
      <c r="BR40" s="19"/>
    </row>
    <row r="41" ht="13.5" hidden="1"/>
    <row r="42" spans="4:6" s="4" customFormat="1" ht="16.5" customHeight="1" hidden="1">
      <c r="D42" s="4" t="s">
        <v>9</v>
      </c>
      <c r="F42" s="4" t="s">
        <v>97</v>
      </c>
    </row>
    <row r="43" ht="13.5" hidden="1">
      <c r="BI43" s="3" t="s">
        <v>14</v>
      </c>
    </row>
    <row r="44" spans="1:256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 t="s">
        <v>26</v>
      </c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 t="s">
        <v>26</v>
      </c>
      <c r="CL44" s="23"/>
      <c r="CM44" s="23" t="s">
        <v>26</v>
      </c>
      <c r="CN44" s="23"/>
      <c r="CO44" s="23" t="s">
        <v>26</v>
      </c>
      <c r="CP44" s="23"/>
      <c r="CQ44" s="23" t="s">
        <v>26</v>
      </c>
      <c r="CR44" s="23"/>
      <c r="CS44" s="23" t="s">
        <v>26</v>
      </c>
      <c r="CT44" s="23"/>
      <c r="CU44" s="23" t="s">
        <v>26</v>
      </c>
      <c r="CV44" s="23"/>
      <c r="CW44" s="23" t="s">
        <v>26</v>
      </c>
      <c r="CX44" s="23"/>
      <c r="CY44" s="23" t="s">
        <v>26</v>
      </c>
      <c r="CZ44" s="23"/>
      <c r="DA44" s="23" t="s">
        <v>26</v>
      </c>
      <c r="DB44" s="23"/>
      <c r="DC44" s="23" t="s">
        <v>26</v>
      </c>
      <c r="DD44" s="23"/>
      <c r="DE44" s="23" t="s">
        <v>26</v>
      </c>
      <c r="DF44" s="23"/>
      <c r="DG44" s="23" t="s">
        <v>26</v>
      </c>
      <c r="DH44" s="23"/>
      <c r="DI44" s="23" t="s">
        <v>26</v>
      </c>
      <c r="DJ44" s="23"/>
      <c r="DK44" s="23" t="s">
        <v>26</v>
      </c>
      <c r="DL44" s="23"/>
      <c r="DM44" s="23" t="s">
        <v>26</v>
      </c>
      <c r="DN44" s="23"/>
      <c r="DO44" s="23" t="s">
        <v>26</v>
      </c>
      <c r="DP44" s="23"/>
      <c r="DQ44" s="23" t="s">
        <v>26</v>
      </c>
      <c r="DR44" s="23"/>
      <c r="DS44" s="23" t="s">
        <v>26</v>
      </c>
      <c r="DT44" s="23"/>
      <c r="DU44" s="23" t="s">
        <v>26</v>
      </c>
      <c r="DV44" s="23"/>
      <c r="DW44" s="23" t="s">
        <v>26</v>
      </c>
      <c r="DX44" s="23"/>
      <c r="DY44" s="23" t="s">
        <v>26</v>
      </c>
      <c r="DZ44" s="23"/>
      <c r="EA44" s="23" t="s">
        <v>26</v>
      </c>
      <c r="EB44" s="23"/>
      <c r="EC44" s="23" t="s">
        <v>26</v>
      </c>
      <c r="ED44" s="23"/>
      <c r="EE44" s="23" t="s">
        <v>26</v>
      </c>
      <c r="EF44" s="23"/>
      <c r="EG44" s="23" t="s">
        <v>26</v>
      </c>
      <c r="EH44" s="23"/>
      <c r="EI44" s="23" t="s">
        <v>26</v>
      </c>
      <c r="EJ44" s="23"/>
      <c r="EK44" s="23" t="s">
        <v>26</v>
      </c>
      <c r="EL44" s="23"/>
      <c r="EM44" s="23" t="s">
        <v>26</v>
      </c>
      <c r="EN44" s="23"/>
      <c r="EO44" s="23" t="s">
        <v>26</v>
      </c>
      <c r="EP44" s="23"/>
      <c r="EQ44" s="23" t="s">
        <v>26</v>
      </c>
      <c r="ER44" s="23"/>
      <c r="ES44" s="23" t="s">
        <v>26</v>
      </c>
      <c r="ET44" s="23"/>
      <c r="EU44" s="23" t="s">
        <v>26</v>
      </c>
      <c r="EV44" s="23"/>
      <c r="EW44" s="23" t="s">
        <v>26</v>
      </c>
      <c r="EX44" s="23"/>
      <c r="EY44" s="23" t="s">
        <v>26</v>
      </c>
      <c r="EZ44" s="23"/>
      <c r="FA44" s="23" t="s">
        <v>26</v>
      </c>
      <c r="FB44" s="23"/>
      <c r="FC44" s="23" t="s">
        <v>26</v>
      </c>
      <c r="FD44" s="23"/>
      <c r="FE44" s="23" t="s">
        <v>26</v>
      </c>
      <c r="FF44" s="23"/>
      <c r="FG44" s="23" t="s">
        <v>26</v>
      </c>
      <c r="FH44" s="23"/>
      <c r="FI44" s="23" t="s">
        <v>26</v>
      </c>
      <c r="FJ44" s="23"/>
      <c r="FK44" s="23" t="s">
        <v>26</v>
      </c>
      <c r="FL44" s="23"/>
      <c r="FM44" s="23" t="s">
        <v>26</v>
      </c>
      <c r="FN44" s="23"/>
      <c r="FO44" s="23" t="s">
        <v>26</v>
      </c>
      <c r="FP44" s="23"/>
      <c r="FQ44" s="23" t="s">
        <v>26</v>
      </c>
      <c r="FR44" s="23"/>
      <c r="FS44" s="23" t="s">
        <v>26</v>
      </c>
      <c r="FT44" s="23"/>
      <c r="FU44" s="23" t="s">
        <v>26</v>
      </c>
      <c r="FV44" s="23"/>
      <c r="FW44" s="23" t="s">
        <v>26</v>
      </c>
      <c r="FX44" s="23"/>
      <c r="FY44" s="23" t="s">
        <v>26</v>
      </c>
      <c r="FZ44" s="23"/>
      <c r="GA44" s="23" t="s">
        <v>26</v>
      </c>
      <c r="GB44" s="23"/>
      <c r="GC44" s="23" t="s">
        <v>26</v>
      </c>
      <c r="GD44" s="23"/>
      <c r="GE44" s="23" t="s">
        <v>26</v>
      </c>
      <c r="GF44" s="23"/>
      <c r="GG44" s="23" t="s">
        <v>26</v>
      </c>
      <c r="GH44" s="23"/>
      <c r="GI44" s="23" t="s">
        <v>26</v>
      </c>
      <c r="GJ44" s="23"/>
      <c r="GK44" s="23" t="s">
        <v>26</v>
      </c>
      <c r="GL44" s="23"/>
      <c r="GM44" s="23" t="s">
        <v>26</v>
      </c>
      <c r="GN44" s="23"/>
      <c r="GO44" s="23" t="s">
        <v>26</v>
      </c>
      <c r="GP44" s="23"/>
      <c r="GQ44" s="23" t="s">
        <v>26</v>
      </c>
      <c r="GR44" s="23"/>
      <c r="GS44" s="23" t="s">
        <v>26</v>
      </c>
      <c r="GT44" s="23"/>
      <c r="GU44" s="23" t="s">
        <v>26</v>
      </c>
      <c r="GV44" s="23"/>
      <c r="GW44" s="23" t="s">
        <v>26</v>
      </c>
      <c r="GX44" s="23"/>
      <c r="GY44" s="23" t="s">
        <v>26</v>
      </c>
      <c r="GZ44" s="23"/>
      <c r="HA44" s="23" t="s">
        <v>26</v>
      </c>
      <c r="HB44" s="23"/>
      <c r="HC44" s="23" t="s">
        <v>26</v>
      </c>
      <c r="HD44" s="23"/>
      <c r="HE44" s="23" t="s">
        <v>26</v>
      </c>
      <c r="HF44" s="23"/>
      <c r="HG44" s="23" t="s">
        <v>26</v>
      </c>
      <c r="HH44" s="23"/>
      <c r="HI44" s="23" t="s">
        <v>26</v>
      </c>
      <c r="HJ44" s="23"/>
      <c r="HK44" s="23" t="s">
        <v>26</v>
      </c>
      <c r="HL44" s="23"/>
      <c r="HM44" s="23" t="s">
        <v>26</v>
      </c>
      <c r="HN44" s="23"/>
      <c r="HO44" s="23" t="s">
        <v>26</v>
      </c>
      <c r="HP44" s="23"/>
      <c r="HQ44" s="23" t="s">
        <v>26</v>
      </c>
      <c r="HR44" s="23"/>
      <c r="HS44" s="23" t="s">
        <v>26</v>
      </c>
      <c r="HT44" s="23"/>
      <c r="HU44" s="23" t="s">
        <v>26</v>
      </c>
      <c r="HV44" s="23"/>
      <c r="HW44" s="23" t="s">
        <v>26</v>
      </c>
      <c r="HX44" s="23"/>
      <c r="HY44" s="23" t="s">
        <v>26</v>
      </c>
      <c r="HZ44" s="23"/>
      <c r="IA44" s="23" t="s">
        <v>26</v>
      </c>
      <c r="IB44" s="23"/>
      <c r="IC44" s="23" t="s">
        <v>26</v>
      </c>
      <c r="ID44" s="23"/>
      <c r="IE44" s="23" t="s">
        <v>26</v>
      </c>
      <c r="IF44" s="23"/>
      <c r="IG44" s="23" t="s">
        <v>26</v>
      </c>
      <c r="IH44" s="23"/>
      <c r="II44" s="23" t="s">
        <v>26</v>
      </c>
      <c r="IJ44" s="23"/>
      <c r="IK44" s="23" t="s">
        <v>26</v>
      </c>
      <c r="IL44" s="23"/>
      <c r="IM44" s="23" t="s">
        <v>26</v>
      </c>
      <c r="IN44" s="23"/>
      <c r="IO44" s="23" t="s">
        <v>26</v>
      </c>
      <c r="IP44" s="23"/>
      <c r="IQ44" s="23" t="s">
        <v>26</v>
      </c>
      <c r="IR44" s="23"/>
      <c r="IS44" s="23" t="s">
        <v>26</v>
      </c>
      <c r="IT44" s="23"/>
      <c r="IU44" s="23" t="s">
        <v>26</v>
      </c>
      <c r="IV44" s="23"/>
    </row>
    <row r="45" spans="1:256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 t="s">
        <v>99</v>
      </c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 t="s">
        <v>99</v>
      </c>
      <c r="CL45" s="23"/>
      <c r="CM45" s="23" t="s">
        <v>99</v>
      </c>
      <c r="CN45" s="23"/>
      <c r="CO45" s="23" t="s">
        <v>99</v>
      </c>
      <c r="CP45" s="23"/>
      <c r="CQ45" s="23" t="s">
        <v>99</v>
      </c>
      <c r="CR45" s="23"/>
      <c r="CS45" s="23" t="s">
        <v>99</v>
      </c>
      <c r="CT45" s="23"/>
      <c r="CU45" s="23" t="s">
        <v>99</v>
      </c>
      <c r="CV45" s="23"/>
      <c r="CW45" s="23" t="s">
        <v>99</v>
      </c>
      <c r="CX45" s="23"/>
      <c r="CY45" s="23" t="s">
        <v>99</v>
      </c>
      <c r="CZ45" s="23"/>
      <c r="DA45" s="23" t="s">
        <v>99</v>
      </c>
      <c r="DB45" s="23"/>
      <c r="DC45" s="23" t="s">
        <v>99</v>
      </c>
      <c r="DD45" s="23"/>
      <c r="DE45" s="23" t="s">
        <v>99</v>
      </c>
      <c r="DF45" s="23"/>
      <c r="DG45" s="23" t="s">
        <v>99</v>
      </c>
      <c r="DH45" s="23"/>
      <c r="DI45" s="23" t="s">
        <v>99</v>
      </c>
      <c r="DJ45" s="23"/>
      <c r="DK45" s="23" t="s">
        <v>99</v>
      </c>
      <c r="DL45" s="23"/>
      <c r="DM45" s="23" t="s">
        <v>99</v>
      </c>
      <c r="DN45" s="23"/>
      <c r="DO45" s="23" t="s">
        <v>99</v>
      </c>
      <c r="DP45" s="23"/>
      <c r="DQ45" s="23" t="s">
        <v>99</v>
      </c>
      <c r="DR45" s="23"/>
      <c r="DS45" s="23" t="s">
        <v>99</v>
      </c>
      <c r="DT45" s="23"/>
      <c r="DU45" s="23" t="s">
        <v>99</v>
      </c>
      <c r="DV45" s="23"/>
      <c r="DW45" s="23" t="s">
        <v>99</v>
      </c>
      <c r="DX45" s="23"/>
      <c r="DY45" s="23" t="s">
        <v>99</v>
      </c>
      <c r="DZ45" s="23"/>
      <c r="EA45" s="23" t="s">
        <v>99</v>
      </c>
      <c r="EB45" s="23"/>
      <c r="EC45" s="23" t="s">
        <v>99</v>
      </c>
      <c r="ED45" s="23"/>
      <c r="EE45" s="23" t="s">
        <v>99</v>
      </c>
      <c r="EF45" s="23"/>
      <c r="EG45" s="23" t="s">
        <v>99</v>
      </c>
      <c r="EH45" s="23"/>
      <c r="EI45" s="23" t="s">
        <v>99</v>
      </c>
      <c r="EJ45" s="23"/>
      <c r="EK45" s="23" t="s">
        <v>99</v>
      </c>
      <c r="EL45" s="23"/>
      <c r="EM45" s="23" t="s">
        <v>99</v>
      </c>
      <c r="EN45" s="23"/>
      <c r="EO45" s="23" t="s">
        <v>99</v>
      </c>
      <c r="EP45" s="23"/>
      <c r="EQ45" s="23" t="s">
        <v>99</v>
      </c>
      <c r="ER45" s="23"/>
      <c r="ES45" s="23" t="s">
        <v>99</v>
      </c>
      <c r="ET45" s="23"/>
      <c r="EU45" s="23" t="s">
        <v>99</v>
      </c>
      <c r="EV45" s="23"/>
      <c r="EW45" s="23" t="s">
        <v>99</v>
      </c>
      <c r="EX45" s="23"/>
      <c r="EY45" s="23" t="s">
        <v>99</v>
      </c>
      <c r="EZ45" s="23"/>
      <c r="FA45" s="23" t="s">
        <v>99</v>
      </c>
      <c r="FB45" s="23"/>
      <c r="FC45" s="23" t="s">
        <v>99</v>
      </c>
      <c r="FD45" s="23"/>
      <c r="FE45" s="23" t="s">
        <v>99</v>
      </c>
      <c r="FF45" s="23"/>
      <c r="FG45" s="23" t="s">
        <v>99</v>
      </c>
      <c r="FH45" s="23"/>
      <c r="FI45" s="23" t="s">
        <v>99</v>
      </c>
      <c r="FJ45" s="23"/>
      <c r="FK45" s="23" t="s">
        <v>99</v>
      </c>
      <c r="FL45" s="23"/>
      <c r="FM45" s="23" t="s">
        <v>99</v>
      </c>
      <c r="FN45" s="23"/>
      <c r="FO45" s="23" t="s">
        <v>99</v>
      </c>
      <c r="FP45" s="23"/>
      <c r="FQ45" s="23" t="s">
        <v>99</v>
      </c>
      <c r="FR45" s="23"/>
      <c r="FS45" s="23" t="s">
        <v>99</v>
      </c>
      <c r="FT45" s="23"/>
      <c r="FU45" s="23" t="s">
        <v>99</v>
      </c>
      <c r="FV45" s="23"/>
      <c r="FW45" s="23" t="s">
        <v>99</v>
      </c>
      <c r="FX45" s="23"/>
      <c r="FY45" s="23" t="s">
        <v>99</v>
      </c>
      <c r="FZ45" s="23"/>
      <c r="GA45" s="23" t="s">
        <v>99</v>
      </c>
      <c r="GB45" s="23"/>
      <c r="GC45" s="23" t="s">
        <v>99</v>
      </c>
      <c r="GD45" s="23"/>
      <c r="GE45" s="23" t="s">
        <v>99</v>
      </c>
      <c r="GF45" s="23"/>
      <c r="GG45" s="23" t="s">
        <v>99</v>
      </c>
      <c r="GH45" s="23"/>
      <c r="GI45" s="23" t="s">
        <v>99</v>
      </c>
      <c r="GJ45" s="23"/>
      <c r="GK45" s="23" t="s">
        <v>99</v>
      </c>
      <c r="GL45" s="23"/>
      <c r="GM45" s="23" t="s">
        <v>99</v>
      </c>
      <c r="GN45" s="23"/>
      <c r="GO45" s="23" t="s">
        <v>99</v>
      </c>
      <c r="GP45" s="23"/>
      <c r="GQ45" s="23" t="s">
        <v>99</v>
      </c>
      <c r="GR45" s="23"/>
      <c r="GS45" s="23" t="s">
        <v>99</v>
      </c>
      <c r="GT45" s="23"/>
      <c r="GU45" s="23" t="s">
        <v>99</v>
      </c>
      <c r="GV45" s="23"/>
      <c r="GW45" s="23" t="s">
        <v>99</v>
      </c>
      <c r="GX45" s="23"/>
      <c r="GY45" s="23" t="s">
        <v>99</v>
      </c>
      <c r="GZ45" s="23"/>
      <c r="HA45" s="23" t="s">
        <v>99</v>
      </c>
      <c r="HB45" s="23"/>
      <c r="HC45" s="23" t="s">
        <v>99</v>
      </c>
      <c r="HD45" s="23"/>
      <c r="HE45" s="23" t="s">
        <v>99</v>
      </c>
      <c r="HF45" s="23"/>
      <c r="HG45" s="23" t="s">
        <v>99</v>
      </c>
      <c r="HH45" s="23"/>
      <c r="HI45" s="23" t="s">
        <v>99</v>
      </c>
      <c r="HJ45" s="23"/>
      <c r="HK45" s="23" t="s">
        <v>99</v>
      </c>
      <c r="HL45" s="23"/>
      <c r="HM45" s="23" t="s">
        <v>99</v>
      </c>
      <c r="HN45" s="23"/>
      <c r="HO45" s="23" t="s">
        <v>99</v>
      </c>
      <c r="HP45" s="23"/>
      <c r="HQ45" s="23" t="s">
        <v>99</v>
      </c>
      <c r="HR45" s="23"/>
      <c r="HS45" s="23" t="s">
        <v>99</v>
      </c>
      <c r="HT45" s="23"/>
      <c r="HU45" s="23" t="s">
        <v>99</v>
      </c>
      <c r="HV45" s="23"/>
      <c r="HW45" s="23" t="s">
        <v>99</v>
      </c>
      <c r="HX45" s="23"/>
      <c r="HY45" s="23" t="s">
        <v>99</v>
      </c>
      <c r="HZ45" s="23"/>
      <c r="IA45" s="23" t="s">
        <v>99</v>
      </c>
      <c r="IB45" s="23"/>
      <c r="IC45" s="23" t="s">
        <v>99</v>
      </c>
      <c r="ID45" s="23"/>
      <c r="IE45" s="23" t="s">
        <v>99</v>
      </c>
      <c r="IF45" s="23"/>
      <c r="IG45" s="23" t="s">
        <v>99</v>
      </c>
      <c r="IH45" s="23"/>
      <c r="II45" s="23" t="s">
        <v>99</v>
      </c>
      <c r="IJ45" s="23"/>
      <c r="IK45" s="23" t="s">
        <v>99</v>
      </c>
      <c r="IL45" s="23"/>
      <c r="IM45" s="23" t="s">
        <v>99</v>
      </c>
      <c r="IN45" s="23"/>
      <c r="IO45" s="23" t="s">
        <v>99</v>
      </c>
      <c r="IP45" s="23"/>
      <c r="IQ45" s="23" t="s">
        <v>99</v>
      </c>
      <c r="IR45" s="23"/>
      <c r="IS45" s="23" t="s">
        <v>99</v>
      </c>
      <c r="IT45" s="23"/>
      <c r="IU45" s="23" t="s">
        <v>99</v>
      </c>
      <c r="IV45" s="23"/>
    </row>
    <row r="46" spans="1:256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 t="s">
        <v>100</v>
      </c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 t="s">
        <v>100</v>
      </c>
      <c r="CL46" s="23"/>
      <c r="CM46" s="23" t="s">
        <v>100</v>
      </c>
      <c r="CN46" s="23"/>
      <c r="CO46" s="23" t="s">
        <v>100</v>
      </c>
      <c r="CP46" s="23"/>
      <c r="CQ46" s="23" t="s">
        <v>100</v>
      </c>
      <c r="CR46" s="23"/>
      <c r="CS46" s="23" t="s">
        <v>100</v>
      </c>
      <c r="CT46" s="23"/>
      <c r="CU46" s="23" t="s">
        <v>100</v>
      </c>
      <c r="CV46" s="23"/>
      <c r="CW46" s="23" t="s">
        <v>100</v>
      </c>
      <c r="CX46" s="23"/>
      <c r="CY46" s="23" t="s">
        <v>100</v>
      </c>
      <c r="CZ46" s="23"/>
      <c r="DA46" s="23" t="s">
        <v>100</v>
      </c>
      <c r="DB46" s="23"/>
      <c r="DC46" s="23" t="s">
        <v>100</v>
      </c>
      <c r="DD46" s="23"/>
      <c r="DE46" s="23" t="s">
        <v>100</v>
      </c>
      <c r="DF46" s="23"/>
      <c r="DG46" s="23" t="s">
        <v>100</v>
      </c>
      <c r="DH46" s="23"/>
      <c r="DI46" s="23" t="s">
        <v>100</v>
      </c>
      <c r="DJ46" s="23"/>
      <c r="DK46" s="23" t="s">
        <v>100</v>
      </c>
      <c r="DL46" s="23"/>
      <c r="DM46" s="23" t="s">
        <v>100</v>
      </c>
      <c r="DN46" s="23"/>
      <c r="DO46" s="23" t="s">
        <v>100</v>
      </c>
      <c r="DP46" s="23"/>
      <c r="DQ46" s="23" t="s">
        <v>100</v>
      </c>
      <c r="DR46" s="23"/>
      <c r="DS46" s="23" t="s">
        <v>100</v>
      </c>
      <c r="DT46" s="23"/>
      <c r="DU46" s="23" t="s">
        <v>100</v>
      </c>
      <c r="DV46" s="23"/>
      <c r="DW46" s="23" t="s">
        <v>100</v>
      </c>
      <c r="DX46" s="23"/>
      <c r="DY46" s="23" t="s">
        <v>100</v>
      </c>
      <c r="DZ46" s="23"/>
      <c r="EA46" s="23" t="s">
        <v>100</v>
      </c>
      <c r="EB46" s="23"/>
      <c r="EC46" s="23" t="s">
        <v>100</v>
      </c>
      <c r="ED46" s="23"/>
      <c r="EE46" s="23" t="s">
        <v>100</v>
      </c>
      <c r="EF46" s="23"/>
      <c r="EG46" s="23" t="s">
        <v>100</v>
      </c>
      <c r="EH46" s="23"/>
      <c r="EI46" s="23" t="s">
        <v>100</v>
      </c>
      <c r="EJ46" s="23"/>
      <c r="EK46" s="23" t="s">
        <v>100</v>
      </c>
      <c r="EL46" s="23"/>
      <c r="EM46" s="23" t="s">
        <v>100</v>
      </c>
      <c r="EN46" s="23"/>
      <c r="EO46" s="23" t="s">
        <v>100</v>
      </c>
      <c r="EP46" s="23"/>
      <c r="EQ46" s="23" t="s">
        <v>100</v>
      </c>
      <c r="ER46" s="23"/>
      <c r="ES46" s="23" t="s">
        <v>100</v>
      </c>
      <c r="ET46" s="23"/>
      <c r="EU46" s="23" t="s">
        <v>100</v>
      </c>
      <c r="EV46" s="23"/>
      <c r="EW46" s="23" t="s">
        <v>100</v>
      </c>
      <c r="EX46" s="23"/>
      <c r="EY46" s="23" t="s">
        <v>100</v>
      </c>
      <c r="EZ46" s="23"/>
      <c r="FA46" s="23" t="s">
        <v>100</v>
      </c>
      <c r="FB46" s="23"/>
      <c r="FC46" s="23" t="s">
        <v>100</v>
      </c>
      <c r="FD46" s="23"/>
      <c r="FE46" s="23" t="s">
        <v>100</v>
      </c>
      <c r="FF46" s="23"/>
      <c r="FG46" s="23" t="s">
        <v>100</v>
      </c>
      <c r="FH46" s="23"/>
      <c r="FI46" s="23" t="s">
        <v>100</v>
      </c>
      <c r="FJ46" s="23"/>
      <c r="FK46" s="23" t="s">
        <v>100</v>
      </c>
      <c r="FL46" s="23"/>
      <c r="FM46" s="23" t="s">
        <v>100</v>
      </c>
      <c r="FN46" s="23"/>
      <c r="FO46" s="23" t="s">
        <v>100</v>
      </c>
      <c r="FP46" s="23"/>
      <c r="FQ46" s="23" t="s">
        <v>100</v>
      </c>
      <c r="FR46" s="23"/>
      <c r="FS46" s="23" t="s">
        <v>100</v>
      </c>
      <c r="FT46" s="23"/>
      <c r="FU46" s="23" t="s">
        <v>100</v>
      </c>
      <c r="FV46" s="23"/>
      <c r="FW46" s="23" t="s">
        <v>100</v>
      </c>
      <c r="FX46" s="23"/>
      <c r="FY46" s="23" t="s">
        <v>100</v>
      </c>
      <c r="FZ46" s="23"/>
      <c r="GA46" s="23" t="s">
        <v>100</v>
      </c>
      <c r="GB46" s="23"/>
      <c r="GC46" s="23" t="s">
        <v>100</v>
      </c>
      <c r="GD46" s="23"/>
      <c r="GE46" s="23" t="s">
        <v>100</v>
      </c>
      <c r="GF46" s="23"/>
      <c r="GG46" s="23" t="s">
        <v>100</v>
      </c>
      <c r="GH46" s="23"/>
      <c r="GI46" s="23" t="s">
        <v>100</v>
      </c>
      <c r="GJ46" s="23"/>
      <c r="GK46" s="23" t="s">
        <v>100</v>
      </c>
      <c r="GL46" s="23"/>
      <c r="GM46" s="23" t="s">
        <v>100</v>
      </c>
      <c r="GN46" s="23"/>
      <c r="GO46" s="23" t="s">
        <v>100</v>
      </c>
      <c r="GP46" s="23"/>
      <c r="GQ46" s="23" t="s">
        <v>100</v>
      </c>
      <c r="GR46" s="23"/>
      <c r="GS46" s="23" t="s">
        <v>100</v>
      </c>
      <c r="GT46" s="23"/>
      <c r="GU46" s="23" t="s">
        <v>100</v>
      </c>
      <c r="GV46" s="23"/>
      <c r="GW46" s="23" t="s">
        <v>100</v>
      </c>
      <c r="GX46" s="23"/>
      <c r="GY46" s="23" t="s">
        <v>100</v>
      </c>
      <c r="GZ46" s="23"/>
      <c r="HA46" s="23" t="s">
        <v>100</v>
      </c>
      <c r="HB46" s="23"/>
      <c r="HC46" s="23" t="s">
        <v>100</v>
      </c>
      <c r="HD46" s="23"/>
      <c r="HE46" s="23" t="s">
        <v>100</v>
      </c>
      <c r="HF46" s="23"/>
      <c r="HG46" s="23" t="s">
        <v>100</v>
      </c>
      <c r="HH46" s="23"/>
      <c r="HI46" s="23" t="s">
        <v>100</v>
      </c>
      <c r="HJ46" s="23"/>
      <c r="HK46" s="23" t="s">
        <v>100</v>
      </c>
      <c r="HL46" s="23"/>
      <c r="HM46" s="23" t="s">
        <v>100</v>
      </c>
      <c r="HN46" s="23"/>
      <c r="HO46" s="23" t="s">
        <v>100</v>
      </c>
      <c r="HP46" s="23"/>
      <c r="HQ46" s="23" t="s">
        <v>100</v>
      </c>
      <c r="HR46" s="23"/>
      <c r="HS46" s="23" t="s">
        <v>100</v>
      </c>
      <c r="HT46" s="23"/>
      <c r="HU46" s="23" t="s">
        <v>100</v>
      </c>
      <c r="HV46" s="23"/>
      <c r="HW46" s="23" t="s">
        <v>100</v>
      </c>
      <c r="HX46" s="23"/>
      <c r="HY46" s="23" t="s">
        <v>100</v>
      </c>
      <c r="HZ46" s="23"/>
      <c r="IA46" s="23" t="s">
        <v>100</v>
      </c>
      <c r="IB46" s="23"/>
      <c r="IC46" s="23" t="s">
        <v>100</v>
      </c>
      <c r="ID46" s="23"/>
      <c r="IE46" s="23" t="s">
        <v>100</v>
      </c>
      <c r="IF46" s="23"/>
      <c r="IG46" s="23" t="s">
        <v>100</v>
      </c>
      <c r="IH46" s="23"/>
      <c r="II46" s="23" t="s">
        <v>100</v>
      </c>
      <c r="IJ46" s="23"/>
      <c r="IK46" s="23" t="s">
        <v>100</v>
      </c>
      <c r="IL46" s="23"/>
      <c r="IM46" s="23" t="s">
        <v>100</v>
      </c>
      <c r="IN46" s="23"/>
      <c r="IO46" s="23" t="s">
        <v>100</v>
      </c>
      <c r="IP46" s="23"/>
      <c r="IQ46" s="23" t="s">
        <v>100</v>
      </c>
      <c r="IR46" s="23"/>
      <c r="IS46" s="23" t="s">
        <v>100</v>
      </c>
      <c r="IT46" s="23"/>
      <c r="IU46" s="23" t="s">
        <v>100</v>
      </c>
      <c r="IV46" s="23"/>
    </row>
    <row r="47" spans="1:256" ht="15">
      <c r="A47" s="23"/>
      <c r="B47" s="23"/>
      <c r="C47" s="23"/>
      <c r="D47" s="23"/>
      <c r="E47" s="99" t="s">
        <v>102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23"/>
      <c r="BF47" s="23"/>
      <c r="BG47" s="23"/>
      <c r="BH47" s="23"/>
      <c r="BI47" s="23"/>
      <c r="BJ47" s="23"/>
      <c r="BK47" s="23" t="s">
        <v>101</v>
      </c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 t="s">
        <v>101</v>
      </c>
      <c r="CL47" s="23"/>
      <c r="CM47" s="23" t="s">
        <v>101</v>
      </c>
      <c r="CN47" s="23"/>
      <c r="CO47" s="23" t="s">
        <v>101</v>
      </c>
      <c r="CP47" s="23"/>
      <c r="CQ47" s="23" t="s">
        <v>101</v>
      </c>
      <c r="CR47" s="23"/>
      <c r="CS47" s="23" t="s">
        <v>101</v>
      </c>
      <c r="CT47" s="23"/>
      <c r="CU47" s="23" t="s">
        <v>101</v>
      </c>
      <c r="CV47" s="23"/>
      <c r="CW47" s="23" t="s">
        <v>101</v>
      </c>
      <c r="CX47" s="23"/>
      <c r="CY47" s="23" t="s">
        <v>101</v>
      </c>
      <c r="CZ47" s="23"/>
      <c r="DA47" s="23" t="s">
        <v>101</v>
      </c>
      <c r="DB47" s="23"/>
      <c r="DC47" s="23" t="s">
        <v>101</v>
      </c>
      <c r="DD47" s="23"/>
      <c r="DE47" s="23" t="s">
        <v>101</v>
      </c>
      <c r="DF47" s="23"/>
      <c r="DG47" s="23" t="s">
        <v>101</v>
      </c>
      <c r="DH47" s="23"/>
      <c r="DI47" s="23" t="s">
        <v>101</v>
      </c>
      <c r="DJ47" s="23"/>
      <c r="DK47" s="23" t="s">
        <v>101</v>
      </c>
      <c r="DL47" s="23"/>
      <c r="DM47" s="23" t="s">
        <v>101</v>
      </c>
      <c r="DN47" s="23"/>
      <c r="DO47" s="23" t="s">
        <v>101</v>
      </c>
      <c r="DP47" s="23"/>
      <c r="DQ47" s="23" t="s">
        <v>101</v>
      </c>
      <c r="DR47" s="23"/>
      <c r="DS47" s="23" t="s">
        <v>101</v>
      </c>
      <c r="DT47" s="23"/>
      <c r="DU47" s="23" t="s">
        <v>101</v>
      </c>
      <c r="DV47" s="23"/>
      <c r="DW47" s="23" t="s">
        <v>101</v>
      </c>
      <c r="DX47" s="23"/>
      <c r="DY47" s="23" t="s">
        <v>101</v>
      </c>
      <c r="DZ47" s="23"/>
      <c r="EA47" s="23" t="s">
        <v>101</v>
      </c>
      <c r="EB47" s="23"/>
      <c r="EC47" s="23" t="s">
        <v>101</v>
      </c>
      <c r="ED47" s="23"/>
      <c r="EE47" s="23" t="s">
        <v>101</v>
      </c>
      <c r="EF47" s="23"/>
      <c r="EG47" s="23" t="s">
        <v>101</v>
      </c>
      <c r="EH47" s="23"/>
      <c r="EI47" s="23" t="s">
        <v>101</v>
      </c>
      <c r="EJ47" s="23"/>
      <c r="EK47" s="23" t="s">
        <v>101</v>
      </c>
      <c r="EL47" s="23"/>
      <c r="EM47" s="23" t="s">
        <v>101</v>
      </c>
      <c r="EN47" s="23"/>
      <c r="EO47" s="23" t="s">
        <v>101</v>
      </c>
      <c r="EP47" s="23"/>
      <c r="EQ47" s="23" t="s">
        <v>101</v>
      </c>
      <c r="ER47" s="23"/>
      <c r="ES47" s="23" t="s">
        <v>101</v>
      </c>
      <c r="ET47" s="23"/>
      <c r="EU47" s="23" t="s">
        <v>101</v>
      </c>
      <c r="EV47" s="23"/>
      <c r="EW47" s="23" t="s">
        <v>101</v>
      </c>
      <c r="EX47" s="23"/>
      <c r="EY47" s="23" t="s">
        <v>101</v>
      </c>
      <c r="EZ47" s="23"/>
      <c r="FA47" s="23" t="s">
        <v>101</v>
      </c>
      <c r="FB47" s="23"/>
      <c r="FC47" s="23" t="s">
        <v>101</v>
      </c>
      <c r="FD47" s="23"/>
      <c r="FE47" s="23" t="s">
        <v>101</v>
      </c>
      <c r="FF47" s="23"/>
      <c r="FG47" s="23" t="s">
        <v>101</v>
      </c>
      <c r="FH47" s="23"/>
      <c r="FI47" s="23" t="s">
        <v>101</v>
      </c>
      <c r="FJ47" s="23"/>
      <c r="FK47" s="23" t="s">
        <v>101</v>
      </c>
      <c r="FL47" s="23"/>
      <c r="FM47" s="23" t="s">
        <v>101</v>
      </c>
      <c r="FN47" s="23"/>
      <c r="FO47" s="23" t="s">
        <v>101</v>
      </c>
      <c r="FP47" s="23"/>
      <c r="FQ47" s="23" t="s">
        <v>101</v>
      </c>
      <c r="FR47" s="23"/>
      <c r="FS47" s="23" t="s">
        <v>101</v>
      </c>
      <c r="FT47" s="23"/>
      <c r="FU47" s="23" t="s">
        <v>101</v>
      </c>
      <c r="FV47" s="23"/>
      <c r="FW47" s="23" t="s">
        <v>101</v>
      </c>
      <c r="FX47" s="23"/>
      <c r="FY47" s="23" t="s">
        <v>101</v>
      </c>
      <c r="FZ47" s="23"/>
      <c r="GA47" s="23" t="s">
        <v>101</v>
      </c>
      <c r="GB47" s="23"/>
      <c r="GC47" s="23" t="s">
        <v>101</v>
      </c>
      <c r="GD47" s="23"/>
      <c r="GE47" s="23" t="s">
        <v>101</v>
      </c>
      <c r="GF47" s="23"/>
      <c r="GG47" s="23" t="s">
        <v>101</v>
      </c>
      <c r="GH47" s="23"/>
      <c r="GI47" s="23" t="s">
        <v>101</v>
      </c>
      <c r="GJ47" s="23"/>
      <c r="GK47" s="23" t="s">
        <v>101</v>
      </c>
      <c r="GL47" s="23"/>
      <c r="GM47" s="23" t="s">
        <v>101</v>
      </c>
      <c r="GN47" s="23"/>
      <c r="GO47" s="23" t="s">
        <v>101</v>
      </c>
      <c r="GP47" s="23"/>
      <c r="GQ47" s="23" t="s">
        <v>101</v>
      </c>
      <c r="GR47" s="23"/>
      <c r="GS47" s="23" t="s">
        <v>101</v>
      </c>
      <c r="GT47" s="23"/>
      <c r="GU47" s="23" t="s">
        <v>101</v>
      </c>
      <c r="GV47" s="23"/>
      <c r="GW47" s="23" t="s">
        <v>101</v>
      </c>
      <c r="GX47" s="23"/>
      <c r="GY47" s="23" t="s">
        <v>101</v>
      </c>
      <c r="GZ47" s="23"/>
      <c r="HA47" s="23" t="s">
        <v>101</v>
      </c>
      <c r="HB47" s="23"/>
      <c r="HC47" s="23" t="s">
        <v>101</v>
      </c>
      <c r="HD47" s="23"/>
      <c r="HE47" s="23" t="s">
        <v>101</v>
      </c>
      <c r="HF47" s="23"/>
      <c r="HG47" s="23" t="s">
        <v>101</v>
      </c>
      <c r="HH47" s="23"/>
      <c r="HI47" s="23" t="s">
        <v>101</v>
      </c>
      <c r="HJ47" s="23"/>
      <c r="HK47" s="23" t="s">
        <v>101</v>
      </c>
      <c r="HL47" s="23"/>
      <c r="HM47" s="23" t="s">
        <v>101</v>
      </c>
      <c r="HN47" s="23"/>
      <c r="HO47" s="23" t="s">
        <v>101</v>
      </c>
      <c r="HP47" s="23"/>
      <c r="HQ47" s="23" t="s">
        <v>101</v>
      </c>
      <c r="HR47" s="23"/>
      <c r="HS47" s="23" t="s">
        <v>101</v>
      </c>
      <c r="HT47" s="23"/>
      <c r="HU47" s="23" t="s">
        <v>101</v>
      </c>
      <c r="HV47" s="23"/>
      <c r="HW47" s="23" t="s">
        <v>101</v>
      </c>
      <c r="HX47" s="23"/>
      <c r="HY47" s="23" t="s">
        <v>101</v>
      </c>
      <c r="HZ47" s="23"/>
      <c r="IA47" s="23" t="s">
        <v>101</v>
      </c>
      <c r="IB47" s="23"/>
      <c r="IC47" s="23" t="s">
        <v>101</v>
      </c>
      <c r="ID47" s="23"/>
      <c r="IE47" s="23" t="s">
        <v>101</v>
      </c>
      <c r="IF47" s="23"/>
      <c r="IG47" s="23" t="s">
        <v>101</v>
      </c>
      <c r="IH47" s="23"/>
      <c r="II47" s="23" t="s">
        <v>101</v>
      </c>
      <c r="IJ47" s="23"/>
      <c r="IK47" s="23" t="s">
        <v>101</v>
      </c>
      <c r="IL47" s="23"/>
      <c r="IM47" s="23" t="s">
        <v>101</v>
      </c>
      <c r="IN47" s="23"/>
      <c r="IO47" s="23" t="s">
        <v>101</v>
      </c>
      <c r="IP47" s="23"/>
      <c r="IQ47" s="23" t="s">
        <v>101</v>
      </c>
      <c r="IR47" s="23"/>
      <c r="IS47" s="23" t="s">
        <v>101</v>
      </c>
      <c r="IT47" s="23"/>
      <c r="IU47" s="23" t="s">
        <v>101</v>
      </c>
      <c r="IV47" s="23"/>
    </row>
    <row r="48" spans="1:25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99" t="s">
        <v>103</v>
      </c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9" t="s">
        <v>104</v>
      </c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26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5"/>
      <c r="Z51" s="25"/>
      <c r="AA51" s="25"/>
      <c r="AB51" s="25"/>
      <c r="AC51" s="25"/>
      <c r="AD51" s="25"/>
      <c r="AE51" s="25"/>
      <c r="AF51" s="30" t="s">
        <v>108</v>
      </c>
      <c r="AG51" s="30"/>
      <c r="AH51" s="30"/>
      <c r="AI51" s="30"/>
      <c r="AJ51" s="30"/>
      <c r="AK51" s="30"/>
      <c r="AL51" s="25"/>
      <c r="AM51" s="25"/>
      <c r="AN51" s="25"/>
      <c r="AO51" s="25"/>
      <c r="AP51" s="25"/>
      <c r="AQ51" s="25"/>
      <c r="AR51" s="25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42" customHeight="1">
      <c r="A52" s="23"/>
      <c r="B52" s="26"/>
      <c r="C52" s="26"/>
      <c r="D52" s="26"/>
      <c r="E52" s="26"/>
      <c r="F52" s="26"/>
      <c r="G52" s="26"/>
      <c r="H52" s="26"/>
      <c r="I52" s="26"/>
      <c r="J52" s="92" t="s">
        <v>51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26"/>
      <c r="X52" s="26"/>
      <c r="Y52" s="24"/>
      <c r="Z52" s="24"/>
      <c r="AA52" s="24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8" t="s">
        <v>52</v>
      </c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26.25" customHeight="1">
      <c r="A53" s="23"/>
      <c r="B53" s="23"/>
      <c r="C53" s="23"/>
      <c r="D53" s="90" t="s">
        <v>105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9" t="s">
        <v>106</v>
      </c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26.25" customHeight="1">
      <c r="A54" s="23"/>
      <c r="B54" s="23"/>
      <c r="C54" s="23"/>
      <c r="D54" s="27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6"/>
      <c r="AT54" s="26"/>
      <c r="AU54" s="26"/>
      <c r="AV54" s="26"/>
      <c r="AW54" s="26"/>
      <c r="AX54" s="26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69" ht="15" customHeight="1">
      <c r="A55" s="39" t="s">
        <v>10</v>
      </c>
      <c r="B55" s="39"/>
      <c r="C55" s="39" t="s">
        <v>36</v>
      </c>
      <c r="D55" s="39"/>
      <c r="E55" s="39"/>
      <c r="F55" s="39"/>
      <c r="G55" s="39"/>
      <c r="H55" s="39"/>
      <c r="I55" s="39" t="s">
        <v>15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 t="s">
        <v>63</v>
      </c>
      <c r="X55" s="39"/>
      <c r="Y55" s="39"/>
      <c r="Z55" s="39"/>
      <c r="AA55" s="39" t="s">
        <v>16</v>
      </c>
      <c r="AB55" s="39"/>
      <c r="AC55" s="39"/>
      <c r="AD55" s="39"/>
      <c r="AE55" s="39"/>
      <c r="AF55" s="39"/>
      <c r="AG55" s="39"/>
      <c r="AH55" s="39"/>
      <c r="AI55" s="39"/>
      <c r="AJ55" s="39"/>
      <c r="AK55" s="39" t="s">
        <v>32</v>
      </c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 t="s">
        <v>107</v>
      </c>
      <c r="AW55" s="39"/>
      <c r="AX55" s="39"/>
      <c r="AY55" s="39"/>
      <c r="AZ55" s="39"/>
      <c r="BA55" s="39"/>
      <c r="BB55" s="39"/>
      <c r="BC55" s="39"/>
      <c r="BD55" s="39"/>
      <c r="BE55" s="39"/>
      <c r="BF55" s="39" t="s">
        <v>34</v>
      </c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</row>
    <row r="56" spans="1:69" ht="34.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7" spans="1:69" ht="23.2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>
        <v>3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>
        <v>4</v>
      </c>
      <c r="X57" s="39"/>
      <c r="Y57" s="39"/>
      <c r="Z57" s="39"/>
      <c r="AA57" s="39">
        <v>5</v>
      </c>
      <c r="AB57" s="39"/>
      <c r="AC57" s="39"/>
      <c r="AD57" s="39"/>
      <c r="AE57" s="39"/>
      <c r="AF57" s="39"/>
      <c r="AG57" s="39"/>
      <c r="AH57" s="39"/>
      <c r="AI57" s="39"/>
      <c r="AJ57" s="39"/>
      <c r="AK57" s="39">
        <v>6</v>
      </c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>
        <v>7</v>
      </c>
      <c r="AW57" s="39"/>
      <c r="AX57" s="39"/>
      <c r="AY57" s="39"/>
      <c r="AZ57" s="39"/>
      <c r="BA57" s="39"/>
      <c r="BB57" s="39"/>
      <c r="BC57" s="39"/>
      <c r="BD57" s="39"/>
      <c r="BE57" s="39"/>
      <c r="BF57" s="39">
        <v>8</v>
      </c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</row>
    <row r="58" spans="1:69" s="4" customFormat="1" ht="31.5" customHeight="1">
      <c r="A58" s="43"/>
      <c r="B58" s="44"/>
      <c r="C58" s="45" t="str">
        <f>C35</f>
        <v>0313400</v>
      </c>
      <c r="D58" s="46"/>
      <c r="E58" s="46"/>
      <c r="F58" s="46"/>
      <c r="G58" s="46"/>
      <c r="H58" s="46"/>
      <c r="I58" s="47" t="s">
        <v>91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</row>
    <row r="59" spans="1:69" s="4" customFormat="1" ht="19.5" customHeight="1">
      <c r="A59" s="43"/>
      <c r="B59" s="44"/>
      <c r="C59" s="59"/>
      <c r="D59" s="60"/>
      <c r="E59" s="60"/>
      <c r="F59" s="60"/>
      <c r="G59" s="60"/>
      <c r="H59" s="61"/>
      <c r="I59" s="62" t="s">
        <v>87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4"/>
    </row>
    <row r="60" spans="1:69" s="4" customFormat="1" ht="14.25" customHeight="1">
      <c r="A60" s="53">
        <v>1</v>
      </c>
      <c r="B60" s="53"/>
      <c r="C60" s="54" t="s">
        <v>54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</row>
    <row r="61" spans="1:69" ht="67.5" customHeight="1">
      <c r="A61" s="39" t="s">
        <v>44</v>
      </c>
      <c r="B61" s="39"/>
      <c r="C61" s="39"/>
      <c r="D61" s="39"/>
      <c r="E61" s="39"/>
      <c r="F61" s="39"/>
      <c r="G61" s="39"/>
      <c r="H61" s="39"/>
      <c r="I61" s="55" t="s">
        <v>55</v>
      </c>
      <c r="J61" s="56"/>
      <c r="K61" s="56"/>
      <c r="L61" s="56"/>
      <c r="M61" s="56"/>
      <c r="N61" s="56"/>
      <c r="O61" s="56"/>
      <c r="P61" s="56"/>
      <c r="Q61" s="56"/>
      <c r="R61" s="56" t="s">
        <v>24</v>
      </c>
      <c r="S61" s="56"/>
      <c r="T61" s="56"/>
      <c r="U61" s="56" t="s">
        <v>59</v>
      </c>
      <c r="V61" s="57"/>
      <c r="W61" s="39" t="s">
        <v>24</v>
      </c>
      <c r="X61" s="39"/>
      <c r="Y61" s="39"/>
      <c r="Z61" s="39"/>
      <c r="AA61" s="39" t="s">
        <v>95</v>
      </c>
      <c r="AB61" s="39"/>
      <c r="AC61" s="39"/>
      <c r="AD61" s="39"/>
      <c r="AE61" s="39"/>
      <c r="AF61" s="39"/>
      <c r="AG61" s="39"/>
      <c r="AH61" s="39"/>
      <c r="AI61" s="39">
        <v>90007</v>
      </c>
      <c r="AJ61" s="39"/>
      <c r="AK61" s="38">
        <f>AD36*1000</f>
        <v>119854</v>
      </c>
      <c r="AL61" s="38">
        <f>AD61</f>
        <v>0</v>
      </c>
      <c r="AM61" s="38"/>
      <c r="AN61" s="38"/>
      <c r="AO61" s="38"/>
      <c r="AP61" s="38"/>
      <c r="AQ61" s="38">
        <v>1</v>
      </c>
      <c r="AR61" s="38"/>
      <c r="AS61" s="38"/>
      <c r="AT61" s="38">
        <v>89966.88</v>
      </c>
      <c r="AU61" s="38"/>
      <c r="AV61" s="38">
        <f>AR36*1000</f>
        <v>119772.28</v>
      </c>
      <c r="AW61" s="38"/>
      <c r="AX61" s="38"/>
      <c r="AY61" s="38"/>
      <c r="AZ61" s="38"/>
      <c r="BA61" s="38"/>
      <c r="BB61" s="38"/>
      <c r="BC61" s="38"/>
      <c r="BD61" s="38"/>
      <c r="BE61" s="38"/>
      <c r="BF61" s="38">
        <f>AV61-AK61</f>
        <v>-81.72000000000116</v>
      </c>
      <c r="BG61" s="38"/>
      <c r="BH61" s="38"/>
      <c r="BI61" s="38"/>
      <c r="BJ61" s="38" t="s">
        <v>23</v>
      </c>
      <c r="BK61" s="38"/>
      <c r="BL61" s="38"/>
      <c r="BM61" s="38"/>
      <c r="BN61" s="38">
        <f>BD61</f>
        <v>0</v>
      </c>
      <c r="BO61" s="38"/>
      <c r="BP61" s="38"/>
      <c r="BQ61" s="38"/>
    </row>
    <row r="62" spans="1:69" ht="51" customHeight="1">
      <c r="A62" s="40" t="s">
        <v>84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2"/>
    </row>
    <row r="63" spans="1:69" s="4" customFormat="1" ht="13.5">
      <c r="A63" s="53">
        <v>2</v>
      </c>
      <c r="B63" s="53"/>
      <c r="C63" s="54" t="s">
        <v>40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</row>
    <row r="64" spans="1:69" ht="201" customHeight="1">
      <c r="A64" s="39" t="s">
        <v>45</v>
      </c>
      <c r="B64" s="39"/>
      <c r="C64" s="39"/>
      <c r="D64" s="39"/>
      <c r="E64" s="39"/>
      <c r="F64" s="39"/>
      <c r="G64" s="39"/>
      <c r="H64" s="39"/>
      <c r="I64" s="55" t="s">
        <v>56</v>
      </c>
      <c r="J64" s="56"/>
      <c r="K64" s="56"/>
      <c r="L64" s="56"/>
      <c r="M64" s="56"/>
      <c r="N64" s="56"/>
      <c r="O64" s="56"/>
      <c r="P64" s="56"/>
      <c r="Q64" s="56"/>
      <c r="R64" s="56" t="s">
        <v>17</v>
      </c>
      <c r="S64" s="56"/>
      <c r="T64" s="56"/>
      <c r="U64" s="56" t="s">
        <v>60</v>
      </c>
      <c r="V64" s="57"/>
      <c r="W64" s="39" t="s">
        <v>17</v>
      </c>
      <c r="X64" s="39"/>
      <c r="Y64" s="39"/>
      <c r="Z64" s="39"/>
      <c r="AA64" s="58" t="s">
        <v>74</v>
      </c>
      <c r="AB64" s="58"/>
      <c r="AC64" s="58"/>
      <c r="AD64" s="58"/>
      <c r="AE64" s="58"/>
      <c r="AF64" s="58"/>
      <c r="AG64" s="58"/>
      <c r="AH64" s="58"/>
      <c r="AI64" s="58">
        <v>10</v>
      </c>
      <c r="AJ64" s="58"/>
      <c r="AK64" s="39">
        <v>40</v>
      </c>
      <c r="AL64" s="39">
        <f>AD64</f>
        <v>0</v>
      </c>
      <c r="AM64" s="39"/>
      <c r="AN64" s="39"/>
      <c r="AO64" s="39"/>
      <c r="AP64" s="39"/>
      <c r="AQ64" s="39">
        <v>40</v>
      </c>
      <c r="AR64" s="39"/>
      <c r="AS64" s="39"/>
      <c r="AT64" s="39">
        <v>10</v>
      </c>
      <c r="AU64" s="39"/>
      <c r="AV64" s="39">
        <v>40</v>
      </c>
      <c r="AW64" s="39"/>
      <c r="AX64" s="39"/>
      <c r="AY64" s="39"/>
      <c r="AZ64" s="39"/>
      <c r="BA64" s="39"/>
      <c r="BB64" s="39"/>
      <c r="BC64" s="39"/>
      <c r="BD64" s="39"/>
      <c r="BE64" s="39"/>
      <c r="BF64" s="39">
        <f>AV64-AK64</f>
        <v>0</v>
      </c>
      <c r="BG64" s="39"/>
      <c r="BH64" s="39"/>
      <c r="BI64" s="39"/>
      <c r="BJ64" s="39" t="s">
        <v>23</v>
      </c>
      <c r="BK64" s="39"/>
      <c r="BL64" s="39"/>
      <c r="BM64" s="39"/>
      <c r="BN64" s="39">
        <f>BD64</f>
        <v>0</v>
      </c>
      <c r="BO64" s="39"/>
      <c r="BP64" s="39"/>
      <c r="BQ64" s="39"/>
    </row>
    <row r="65" spans="1:69" ht="62.25" customHeight="1">
      <c r="A65" s="39" t="s">
        <v>49</v>
      </c>
      <c r="B65" s="39"/>
      <c r="C65" s="39"/>
      <c r="D65" s="39"/>
      <c r="E65" s="39"/>
      <c r="F65" s="39"/>
      <c r="G65" s="39"/>
      <c r="H65" s="39"/>
      <c r="I65" s="55" t="s">
        <v>64</v>
      </c>
      <c r="J65" s="56"/>
      <c r="K65" s="56"/>
      <c r="L65" s="56"/>
      <c r="M65" s="56"/>
      <c r="N65" s="56"/>
      <c r="O65" s="56"/>
      <c r="P65" s="56"/>
      <c r="Q65" s="56"/>
      <c r="R65" s="56" t="s">
        <v>17</v>
      </c>
      <c r="S65" s="56"/>
      <c r="T65" s="56"/>
      <c r="U65" s="56" t="s">
        <v>57</v>
      </c>
      <c r="V65" s="57"/>
      <c r="W65" s="39" t="s">
        <v>17</v>
      </c>
      <c r="X65" s="39"/>
      <c r="Y65" s="39"/>
      <c r="Z65" s="39"/>
      <c r="AA65" s="58" t="s">
        <v>57</v>
      </c>
      <c r="AB65" s="58"/>
      <c r="AC65" s="58"/>
      <c r="AD65" s="58"/>
      <c r="AE65" s="58"/>
      <c r="AF65" s="58"/>
      <c r="AG65" s="58"/>
      <c r="AH65" s="58"/>
      <c r="AI65" s="58">
        <v>3</v>
      </c>
      <c r="AJ65" s="58"/>
      <c r="AK65" s="39">
        <v>2</v>
      </c>
      <c r="AL65" s="39"/>
      <c r="AM65" s="39"/>
      <c r="AN65" s="39"/>
      <c r="AO65" s="39"/>
      <c r="AP65" s="39"/>
      <c r="AQ65" s="39"/>
      <c r="AR65" s="39"/>
      <c r="AS65" s="39"/>
      <c r="AT65" s="39">
        <v>3</v>
      </c>
      <c r="AU65" s="39"/>
      <c r="AV65" s="39">
        <v>2</v>
      </c>
      <c r="AW65" s="39"/>
      <c r="AX65" s="39"/>
      <c r="AY65" s="39"/>
      <c r="AZ65" s="39"/>
      <c r="BA65" s="39"/>
      <c r="BB65" s="39"/>
      <c r="BC65" s="39"/>
      <c r="BD65" s="39">
        <f>AT65-AI65</f>
        <v>0</v>
      </c>
      <c r="BE65" s="39"/>
      <c r="BF65" s="39">
        <f>AV65-AK65</f>
        <v>0</v>
      </c>
      <c r="BG65" s="39"/>
      <c r="BH65" s="39"/>
      <c r="BI65" s="39"/>
      <c r="BJ65" s="39" t="s">
        <v>23</v>
      </c>
      <c r="BK65" s="39"/>
      <c r="BL65" s="39"/>
      <c r="BM65" s="39"/>
      <c r="BN65" s="39">
        <f>BD65</f>
        <v>0</v>
      </c>
      <c r="BO65" s="39"/>
      <c r="BP65" s="39"/>
      <c r="BQ65" s="39"/>
    </row>
    <row r="66" spans="1:69" s="4" customFormat="1" ht="13.5">
      <c r="A66" s="53">
        <v>3</v>
      </c>
      <c r="B66" s="53"/>
      <c r="C66" s="54" t="s">
        <v>41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</row>
    <row r="67" spans="1:69" ht="48" customHeight="1">
      <c r="A67" s="39" t="s">
        <v>46</v>
      </c>
      <c r="B67" s="39"/>
      <c r="C67" s="39"/>
      <c r="D67" s="39"/>
      <c r="E67" s="39"/>
      <c r="F67" s="39"/>
      <c r="G67" s="39"/>
      <c r="H67" s="39"/>
      <c r="I67" s="55" t="s">
        <v>58</v>
      </c>
      <c r="J67" s="56"/>
      <c r="K67" s="56"/>
      <c r="L67" s="56"/>
      <c r="M67" s="56"/>
      <c r="N67" s="56"/>
      <c r="O67" s="56"/>
      <c r="P67" s="56"/>
      <c r="Q67" s="56"/>
      <c r="R67" s="56" t="s">
        <v>24</v>
      </c>
      <c r="S67" s="56"/>
      <c r="T67" s="56"/>
      <c r="U67" s="56" t="s">
        <v>43</v>
      </c>
      <c r="V67" s="57"/>
      <c r="W67" s="39" t="s">
        <v>24</v>
      </c>
      <c r="X67" s="39"/>
      <c r="Y67" s="39"/>
      <c r="Z67" s="39"/>
      <c r="AA67" s="58" t="s">
        <v>43</v>
      </c>
      <c r="AB67" s="58"/>
      <c r="AC67" s="58"/>
      <c r="AD67" s="58"/>
      <c r="AE67" s="58"/>
      <c r="AF67" s="58"/>
      <c r="AG67" s="58"/>
      <c r="AH67" s="58"/>
      <c r="AI67" s="58">
        <v>3464</v>
      </c>
      <c r="AJ67" s="58"/>
      <c r="AK67" s="38">
        <f>(1600*3*4+1684*3*7+1762*3)/12</f>
        <v>4987.5</v>
      </c>
      <c r="AL67" s="38">
        <f>AD67</f>
        <v>0</v>
      </c>
      <c r="AM67" s="38"/>
      <c r="AN67" s="38"/>
      <c r="AO67" s="38"/>
      <c r="AP67" s="38"/>
      <c r="AQ67" s="38">
        <v>40</v>
      </c>
      <c r="AR67" s="38"/>
      <c r="AS67" s="38"/>
      <c r="AT67" s="38">
        <f>(1147*3*11+1218*3+53+5)/12</f>
        <v>3463.5833333333335</v>
      </c>
      <c r="AU67" s="38"/>
      <c r="AV67" s="38">
        <f>(1600*3*4+1684*3*7+1762*3)/12</f>
        <v>4987.5</v>
      </c>
      <c r="AW67" s="38"/>
      <c r="AX67" s="38"/>
      <c r="AY67" s="38"/>
      <c r="AZ67" s="38"/>
      <c r="BA67" s="38"/>
      <c r="BB67" s="38"/>
      <c r="BC67" s="38"/>
      <c r="BD67" s="38"/>
      <c r="BE67" s="38"/>
      <c r="BF67" s="39">
        <f>AV67-AK67</f>
        <v>0</v>
      </c>
      <c r="BG67" s="39"/>
      <c r="BH67" s="39"/>
      <c r="BI67" s="39"/>
      <c r="BJ67" s="39" t="s">
        <v>23</v>
      </c>
      <c r="BK67" s="39"/>
      <c r="BL67" s="39"/>
      <c r="BM67" s="39"/>
      <c r="BN67" s="39">
        <f>BD67</f>
        <v>0</v>
      </c>
      <c r="BO67" s="39"/>
      <c r="BP67" s="39"/>
      <c r="BQ67" s="39"/>
    </row>
    <row r="68" spans="1:69" ht="57" customHeight="1" hidden="1">
      <c r="A68" s="50" t="s">
        <v>50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2"/>
    </row>
    <row r="69" spans="1:69" s="4" customFormat="1" ht="14.25" customHeight="1">
      <c r="A69" s="53">
        <v>4</v>
      </c>
      <c r="B69" s="53"/>
      <c r="C69" s="54" t="s">
        <v>42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</row>
    <row r="70" spans="1:71" ht="66.75" customHeight="1">
      <c r="A70" s="39" t="s">
        <v>53</v>
      </c>
      <c r="B70" s="39"/>
      <c r="C70" s="39"/>
      <c r="D70" s="39"/>
      <c r="E70" s="39"/>
      <c r="F70" s="39"/>
      <c r="G70" s="39"/>
      <c r="H70" s="39"/>
      <c r="I70" s="55" t="s">
        <v>65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7"/>
      <c r="W70" s="39" t="s">
        <v>18</v>
      </c>
      <c r="X70" s="39"/>
      <c r="Y70" s="39"/>
      <c r="Z70" s="39"/>
      <c r="AA70" s="58" t="s">
        <v>43</v>
      </c>
      <c r="AB70" s="58"/>
      <c r="AC70" s="58"/>
      <c r="AD70" s="58"/>
      <c r="AE70" s="58"/>
      <c r="AF70" s="58"/>
      <c r="AG70" s="58"/>
      <c r="AH70" s="58"/>
      <c r="AI70" s="58">
        <v>3464</v>
      </c>
      <c r="AJ70" s="58"/>
      <c r="AK70" s="68">
        <f>4988/4316*100</f>
        <v>115.56997219647822</v>
      </c>
      <c r="AL70" s="68">
        <f>AD70</f>
        <v>0</v>
      </c>
      <c r="AM70" s="68"/>
      <c r="AN70" s="68"/>
      <c r="AO70" s="68"/>
      <c r="AP70" s="68"/>
      <c r="AQ70" s="68">
        <f>AZ35*1000</f>
        <v>0</v>
      </c>
      <c r="AR70" s="68"/>
      <c r="AS70" s="68"/>
      <c r="AT70" s="68" t="e">
        <f>#REF!/39581.4*100</f>
        <v>#REF!</v>
      </c>
      <c r="AU70" s="68"/>
      <c r="AV70" s="68">
        <f>4988/4316*100</f>
        <v>115.56997219647822</v>
      </c>
      <c r="AW70" s="68"/>
      <c r="AX70" s="68"/>
      <c r="AY70" s="68"/>
      <c r="AZ70" s="68"/>
      <c r="BA70" s="68"/>
      <c r="BB70" s="68"/>
      <c r="BC70" s="68"/>
      <c r="BD70" s="68"/>
      <c r="BE70" s="68"/>
      <c r="BF70" s="38">
        <f>AV70-AK70</f>
        <v>0</v>
      </c>
      <c r="BG70" s="38"/>
      <c r="BH70" s="38"/>
      <c r="BI70" s="38"/>
      <c r="BJ70" s="38" t="s">
        <v>23</v>
      </c>
      <c r="BK70" s="38"/>
      <c r="BL70" s="38"/>
      <c r="BM70" s="38"/>
      <c r="BN70" s="38">
        <f>BD70</f>
        <v>0</v>
      </c>
      <c r="BO70" s="38"/>
      <c r="BP70" s="38"/>
      <c r="BQ70" s="38"/>
      <c r="BS70" s="1">
        <v>3814</v>
      </c>
    </row>
    <row r="71" spans="1:69" s="4" customFormat="1" ht="19.5" customHeight="1">
      <c r="A71" s="43"/>
      <c r="B71" s="44"/>
      <c r="C71" s="59"/>
      <c r="D71" s="60"/>
      <c r="E71" s="60"/>
      <c r="F71" s="60"/>
      <c r="G71" s="60"/>
      <c r="H71" s="61"/>
      <c r="I71" s="62" t="s">
        <v>88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4"/>
    </row>
    <row r="72" spans="1:69" s="4" customFormat="1" ht="14.25" customHeight="1">
      <c r="A72" s="53">
        <v>1</v>
      </c>
      <c r="B72" s="53"/>
      <c r="C72" s="54" t="s">
        <v>54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</row>
    <row r="73" spans="1:69" ht="132" customHeight="1">
      <c r="A73" s="39" t="s">
        <v>44</v>
      </c>
      <c r="B73" s="39"/>
      <c r="C73" s="39"/>
      <c r="D73" s="39"/>
      <c r="E73" s="39"/>
      <c r="F73" s="39"/>
      <c r="G73" s="39"/>
      <c r="H73" s="39"/>
      <c r="I73" s="55" t="s">
        <v>75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7"/>
      <c r="W73" s="39" t="s">
        <v>24</v>
      </c>
      <c r="X73" s="39"/>
      <c r="Y73" s="39"/>
      <c r="Z73" s="39"/>
      <c r="AA73" s="65" t="s">
        <v>76</v>
      </c>
      <c r="AB73" s="66"/>
      <c r="AC73" s="66"/>
      <c r="AD73" s="66"/>
      <c r="AE73" s="66"/>
      <c r="AF73" s="66"/>
      <c r="AG73" s="66"/>
      <c r="AH73" s="66"/>
      <c r="AI73" s="66"/>
      <c r="AJ73" s="67"/>
      <c r="AK73" s="38">
        <f>24000</f>
        <v>24000</v>
      </c>
      <c r="AL73" s="38">
        <f>AD73</f>
        <v>0</v>
      </c>
      <c r="AM73" s="38"/>
      <c r="AN73" s="38"/>
      <c r="AO73" s="38"/>
      <c r="AP73" s="38"/>
      <c r="AQ73" s="38">
        <v>1</v>
      </c>
      <c r="AR73" s="38"/>
      <c r="AS73" s="38"/>
      <c r="AT73" s="38">
        <v>89966.88</v>
      </c>
      <c r="AU73" s="38"/>
      <c r="AV73" s="38">
        <v>0</v>
      </c>
      <c r="AW73" s="38"/>
      <c r="AX73" s="38"/>
      <c r="AY73" s="38"/>
      <c r="AZ73" s="38"/>
      <c r="BA73" s="38"/>
      <c r="BB73" s="38"/>
      <c r="BC73" s="38"/>
      <c r="BD73" s="38"/>
      <c r="BE73" s="38"/>
      <c r="BF73" s="38">
        <f>AV73-AK73</f>
        <v>-24000</v>
      </c>
      <c r="BG73" s="38"/>
      <c r="BH73" s="38"/>
      <c r="BI73" s="38"/>
      <c r="BJ73" s="38" t="s">
        <v>23</v>
      </c>
      <c r="BK73" s="38"/>
      <c r="BL73" s="38"/>
      <c r="BM73" s="38"/>
      <c r="BN73" s="38">
        <f>BD73</f>
        <v>0</v>
      </c>
      <c r="BO73" s="38"/>
      <c r="BP73" s="38"/>
      <c r="BQ73" s="38"/>
    </row>
    <row r="74" spans="1:69" ht="29.25" customHeight="1" hidden="1">
      <c r="A74" s="40" t="s">
        <v>77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2"/>
    </row>
    <row r="75" spans="1:69" ht="57" customHeight="1" hidden="1">
      <c r="A75" s="50" t="s">
        <v>50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2"/>
    </row>
    <row r="76" spans="1:69" ht="96.75" customHeight="1">
      <c r="A76" s="39" t="s">
        <v>49</v>
      </c>
      <c r="B76" s="39"/>
      <c r="C76" s="39"/>
      <c r="D76" s="39"/>
      <c r="E76" s="39"/>
      <c r="F76" s="39"/>
      <c r="G76" s="39"/>
      <c r="H76" s="39"/>
      <c r="I76" s="55" t="s">
        <v>83</v>
      </c>
      <c r="J76" s="56"/>
      <c r="K76" s="56"/>
      <c r="L76" s="56"/>
      <c r="M76" s="56"/>
      <c r="N76" s="56"/>
      <c r="O76" s="56"/>
      <c r="P76" s="56"/>
      <c r="Q76" s="56"/>
      <c r="R76" s="56" t="s">
        <v>17</v>
      </c>
      <c r="S76" s="56"/>
      <c r="T76" s="56"/>
      <c r="U76" s="56" t="s">
        <v>57</v>
      </c>
      <c r="V76" s="57"/>
      <c r="W76" s="39" t="s">
        <v>17</v>
      </c>
      <c r="X76" s="39"/>
      <c r="Y76" s="39"/>
      <c r="Z76" s="39"/>
      <c r="AA76" s="39" t="s">
        <v>78</v>
      </c>
      <c r="AB76" s="39"/>
      <c r="AC76" s="39"/>
      <c r="AD76" s="39"/>
      <c r="AE76" s="39"/>
      <c r="AF76" s="39"/>
      <c r="AG76" s="39"/>
      <c r="AH76" s="39"/>
      <c r="AI76" s="39">
        <v>3</v>
      </c>
      <c r="AJ76" s="39"/>
      <c r="AK76" s="39">
        <v>1</v>
      </c>
      <c r="AL76" s="39"/>
      <c r="AM76" s="39"/>
      <c r="AN76" s="39"/>
      <c r="AO76" s="39"/>
      <c r="AP76" s="39"/>
      <c r="AQ76" s="39"/>
      <c r="AR76" s="39"/>
      <c r="AS76" s="39"/>
      <c r="AT76" s="39">
        <v>3</v>
      </c>
      <c r="AU76" s="39"/>
      <c r="AV76" s="39">
        <v>0</v>
      </c>
      <c r="AW76" s="39"/>
      <c r="AX76" s="39"/>
      <c r="AY76" s="39"/>
      <c r="AZ76" s="39"/>
      <c r="BA76" s="39"/>
      <c r="BB76" s="39"/>
      <c r="BC76" s="39"/>
      <c r="BD76" s="39">
        <f>AT76-AI76</f>
        <v>0</v>
      </c>
      <c r="BE76" s="39"/>
      <c r="BF76" s="39">
        <f>AV76-AK76</f>
        <v>-1</v>
      </c>
      <c r="BG76" s="39"/>
      <c r="BH76" s="39"/>
      <c r="BI76" s="39"/>
      <c r="BJ76" s="39" t="s">
        <v>23</v>
      </c>
      <c r="BK76" s="39"/>
      <c r="BL76" s="39"/>
      <c r="BM76" s="39"/>
      <c r="BN76" s="39">
        <f>BD76</f>
        <v>0</v>
      </c>
      <c r="BO76" s="39"/>
      <c r="BP76" s="39"/>
      <c r="BQ76" s="39"/>
    </row>
    <row r="77" spans="1:69" s="4" customFormat="1" ht="13.5">
      <c r="A77" s="53">
        <v>3</v>
      </c>
      <c r="B77" s="53"/>
      <c r="C77" s="54" t="s">
        <v>41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</row>
    <row r="78" spans="1:69" ht="57" customHeight="1">
      <c r="A78" s="39" t="s">
        <v>46</v>
      </c>
      <c r="B78" s="39"/>
      <c r="C78" s="39"/>
      <c r="D78" s="39"/>
      <c r="E78" s="39"/>
      <c r="F78" s="39"/>
      <c r="G78" s="39"/>
      <c r="H78" s="39"/>
      <c r="I78" s="55" t="s">
        <v>69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/>
      <c r="W78" s="39" t="s">
        <v>24</v>
      </c>
      <c r="X78" s="39"/>
      <c r="Y78" s="39"/>
      <c r="Z78" s="39"/>
      <c r="AA78" s="58" t="s">
        <v>43</v>
      </c>
      <c r="AB78" s="58"/>
      <c r="AC78" s="58"/>
      <c r="AD78" s="58"/>
      <c r="AE78" s="58"/>
      <c r="AF78" s="58"/>
      <c r="AG78" s="58"/>
      <c r="AH78" s="58"/>
      <c r="AI78" s="58">
        <v>3464</v>
      </c>
      <c r="AJ78" s="58"/>
      <c r="AK78" s="38">
        <f>AK73/AK76</f>
        <v>24000</v>
      </c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>
        <v>0</v>
      </c>
      <c r="AW78" s="38"/>
      <c r="AX78" s="38"/>
      <c r="AY78" s="38"/>
      <c r="AZ78" s="38"/>
      <c r="BA78" s="38"/>
      <c r="BB78" s="38"/>
      <c r="BC78" s="38"/>
      <c r="BD78" s="38"/>
      <c r="BE78" s="38"/>
      <c r="BF78" s="39">
        <f>AV78-AK78</f>
        <v>-24000</v>
      </c>
      <c r="BG78" s="39"/>
      <c r="BH78" s="39"/>
      <c r="BI78" s="39"/>
      <c r="BJ78" s="39" t="s">
        <v>23</v>
      </c>
      <c r="BK78" s="39"/>
      <c r="BL78" s="39"/>
      <c r="BM78" s="39"/>
      <c r="BN78" s="39">
        <f>BD78</f>
        <v>0</v>
      </c>
      <c r="BO78" s="39"/>
      <c r="BP78" s="39"/>
      <c r="BQ78" s="39"/>
    </row>
    <row r="79" spans="1:69" ht="32.25" customHeight="1">
      <c r="A79" s="40" t="s">
        <v>79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2"/>
    </row>
    <row r="80" spans="1:69" s="4" customFormat="1" ht="31.5" customHeight="1">
      <c r="A80" s="43"/>
      <c r="B80" s="44"/>
      <c r="C80" s="45" t="s">
        <v>51</v>
      </c>
      <c r="D80" s="46"/>
      <c r="E80" s="46"/>
      <c r="F80" s="46"/>
      <c r="G80" s="46"/>
      <c r="H80" s="46"/>
      <c r="I80" s="47" t="s">
        <v>92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9"/>
    </row>
    <row r="81" spans="1:69" s="4" customFormat="1" ht="66" customHeight="1">
      <c r="A81" s="43"/>
      <c r="B81" s="44"/>
      <c r="C81" s="59"/>
      <c r="D81" s="60"/>
      <c r="E81" s="60"/>
      <c r="F81" s="60"/>
      <c r="G81" s="60"/>
      <c r="H81" s="61"/>
      <c r="I81" s="62" t="s">
        <v>93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4"/>
    </row>
    <row r="82" spans="1:69" s="4" customFormat="1" ht="14.25" customHeight="1">
      <c r="A82" s="53">
        <v>1</v>
      </c>
      <c r="B82" s="53"/>
      <c r="C82" s="54" t="s">
        <v>54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</row>
    <row r="83" spans="1:69" ht="79.5" customHeight="1">
      <c r="A83" s="39" t="s">
        <v>44</v>
      </c>
      <c r="B83" s="39"/>
      <c r="C83" s="39"/>
      <c r="D83" s="39"/>
      <c r="E83" s="39"/>
      <c r="F83" s="39"/>
      <c r="G83" s="39"/>
      <c r="H83" s="39"/>
      <c r="I83" s="55" t="s">
        <v>68</v>
      </c>
      <c r="J83" s="56"/>
      <c r="K83" s="56"/>
      <c r="L83" s="56"/>
      <c r="M83" s="56"/>
      <c r="N83" s="56"/>
      <c r="O83" s="56"/>
      <c r="P83" s="56"/>
      <c r="Q83" s="56"/>
      <c r="R83" s="56" t="s">
        <v>24</v>
      </c>
      <c r="S83" s="56"/>
      <c r="T83" s="56"/>
      <c r="U83" s="56" t="s">
        <v>59</v>
      </c>
      <c r="V83" s="57"/>
      <c r="W83" s="39" t="s">
        <v>24</v>
      </c>
      <c r="X83" s="39"/>
      <c r="Y83" s="39"/>
      <c r="Z83" s="39"/>
      <c r="AA83" s="39" t="s">
        <v>80</v>
      </c>
      <c r="AB83" s="39"/>
      <c r="AC83" s="39"/>
      <c r="AD83" s="39"/>
      <c r="AE83" s="39"/>
      <c r="AF83" s="39"/>
      <c r="AG83" s="39"/>
      <c r="AH83" s="39"/>
      <c r="AI83" s="39">
        <v>90007</v>
      </c>
      <c r="AJ83" s="39"/>
      <c r="AK83" s="39">
        <f>AD39*1000</f>
        <v>48000</v>
      </c>
      <c r="AL83" s="39">
        <f>AD83</f>
        <v>0</v>
      </c>
      <c r="AM83" s="39"/>
      <c r="AN83" s="39"/>
      <c r="AO83" s="39"/>
      <c r="AP83" s="39"/>
      <c r="AQ83" s="39">
        <v>1</v>
      </c>
      <c r="AR83" s="39"/>
      <c r="AS83" s="39"/>
      <c r="AT83" s="39">
        <v>89966.88</v>
      </c>
      <c r="AU83" s="39"/>
      <c r="AV83" s="38">
        <f>AR39*1000</f>
        <v>16152.49</v>
      </c>
      <c r="AW83" s="38"/>
      <c r="AX83" s="38"/>
      <c r="AY83" s="38"/>
      <c r="AZ83" s="38"/>
      <c r="BA83" s="38"/>
      <c r="BB83" s="38"/>
      <c r="BC83" s="38"/>
      <c r="BD83" s="38"/>
      <c r="BE83" s="38"/>
      <c r="BF83" s="38">
        <f>AV83-AK83</f>
        <v>-31847.510000000002</v>
      </c>
      <c r="BG83" s="38"/>
      <c r="BH83" s="38"/>
      <c r="BI83" s="38"/>
      <c r="BJ83" s="38" t="s">
        <v>23</v>
      </c>
      <c r="BK83" s="38"/>
      <c r="BL83" s="38"/>
      <c r="BM83" s="38"/>
      <c r="BN83" s="38">
        <f>BD83</f>
        <v>0</v>
      </c>
      <c r="BO83" s="38"/>
      <c r="BP83" s="38"/>
      <c r="BQ83" s="38"/>
    </row>
    <row r="84" spans="1:69" ht="51" customHeight="1">
      <c r="A84" s="40" t="s">
        <v>94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2"/>
    </row>
    <row r="85" spans="1:69" s="4" customFormat="1" ht="13.5">
      <c r="A85" s="53">
        <v>2</v>
      </c>
      <c r="B85" s="53"/>
      <c r="C85" s="54" t="s">
        <v>40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</row>
    <row r="86" spans="1:69" ht="201" customHeight="1">
      <c r="A86" s="39" t="s">
        <v>45</v>
      </c>
      <c r="B86" s="39"/>
      <c r="C86" s="39"/>
      <c r="D86" s="39"/>
      <c r="E86" s="39"/>
      <c r="F86" s="39"/>
      <c r="G86" s="39"/>
      <c r="H86" s="39"/>
      <c r="I86" s="55" t="s">
        <v>70</v>
      </c>
      <c r="J86" s="56"/>
      <c r="K86" s="56"/>
      <c r="L86" s="56"/>
      <c r="M86" s="56"/>
      <c r="N86" s="56"/>
      <c r="O86" s="56"/>
      <c r="P86" s="56"/>
      <c r="Q86" s="56"/>
      <c r="R86" s="56" t="s">
        <v>17</v>
      </c>
      <c r="S86" s="56"/>
      <c r="T86" s="56"/>
      <c r="U86" s="56" t="s">
        <v>60</v>
      </c>
      <c r="V86" s="57"/>
      <c r="W86" s="39" t="s">
        <v>17</v>
      </c>
      <c r="X86" s="39"/>
      <c r="Y86" s="39"/>
      <c r="Z86" s="39"/>
      <c r="AA86" s="39" t="s">
        <v>98</v>
      </c>
      <c r="AB86" s="39"/>
      <c r="AC86" s="39"/>
      <c r="AD86" s="39"/>
      <c r="AE86" s="39"/>
      <c r="AF86" s="39"/>
      <c r="AG86" s="39"/>
      <c r="AH86" s="39"/>
      <c r="AI86" s="39">
        <v>10</v>
      </c>
      <c r="AJ86" s="39"/>
      <c r="AK86" s="39">
        <v>4</v>
      </c>
      <c r="AL86" s="39">
        <f>AD86</f>
        <v>0</v>
      </c>
      <c r="AM86" s="39"/>
      <c r="AN86" s="39"/>
      <c r="AO86" s="39"/>
      <c r="AP86" s="39"/>
      <c r="AQ86" s="39">
        <v>40</v>
      </c>
      <c r="AR86" s="39"/>
      <c r="AS86" s="39"/>
      <c r="AT86" s="39">
        <v>10</v>
      </c>
      <c r="AU86" s="39"/>
      <c r="AV86" s="39">
        <v>2</v>
      </c>
      <c r="AW86" s="39"/>
      <c r="AX86" s="39"/>
      <c r="AY86" s="39"/>
      <c r="AZ86" s="39"/>
      <c r="BA86" s="39"/>
      <c r="BB86" s="39"/>
      <c r="BC86" s="39"/>
      <c r="BD86" s="39"/>
      <c r="BE86" s="39"/>
      <c r="BF86" s="39">
        <f>AV86-AK86</f>
        <v>-2</v>
      </c>
      <c r="BG86" s="39"/>
      <c r="BH86" s="39"/>
      <c r="BI86" s="39"/>
      <c r="BJ86" s="39" t="s">
        <v>23</v>
      </c>
      <c r="BK86" s="39"/>
      <c r="BL86" s="39"/>
      <c r="BM86" s="39"/>
      <c r="BN86" s="39">
        <f>BD86</f>
        <v>0</v>
      </c>
      <c r="BO86" s="39"/>
      <c r="BP86" s="39"/>
      <c r="BQ86" s="39"/>
    </row>
    <row r="87" spans="1:69" s="4" customFormat="1" ht="13.5">
      <c r="A87" s="53">
        <v>3</v>
      </c>
      <c r="B87" s="53"/>
      <c r="C87" s="54" t="s">
        <v>41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</row>
    <row r="88" spans="1:69" ht="48" customHeight="1">
      <c r="A88" s="39" t="s">
        <v>46</v>
      </c>
      <c r="B88" s="39"/>
      <c r="C88" s="39"/>
      <c r="D88" s="39"/>
      <c r="E88" s="39"/>
      <c r="F88" s="39"/>
      <c r="G88" s="39"/>
      <c r="H88" s="39"/>
      <c r="I88" s="55" t="s">
        <v>69</v>
      </c>
      <c r="J88" s="56"/>
      <c r="K88" s="56"/>
      <c r="L88" s="56"/>
      <c r="M88" s="56"/>
      <c r="N88" s="56"/>
      <c r="O88" s="56"/>
      <c r="P88" s="56"/>
      <c r="Q88" s="56"/>
      <c r="R88" s="56" t="s">
        <v>24</v>
      </c>
      <c r="S88" s="56"/>
      <c r="T88" s="56"/>
      <c r="U88" s="56" t="s">
        <v>43</v>
      </c>
      <c r="V88" s="57"/>
      <c r="W88" s="39" t="s">
        <v>24</v>
      </c>
      <c r="X88" s="39"/>
      <c r="Y88" s="39"/>
      <c r="Z88" s="39"/>
      <c r="AA88" s="58" t="s">
        <v>43</v>
      </c>
      <c r="AB88" s="58"/>
      <c r="AC88" s="58"/>
      <c r="AD88" s="58"/>
      <c r="AE88" s="58"/>
      <c r="AF88" s="58"/>
      <c r="AG88" s="58"/>
      <c r="AH88" s="58"/>
      <c r="AI88" s="58">
        <v>3464</v>
      </c>
      <c r="AJ88" s="58"/>
      <c r="AK88" s="39">
        <f>AK83/AK86</f>
        <v>12000</v>
      </c>
      <c r="AL88" s="39">
        <f>AD88</f>
        <v>0</v>
      </c>
      <c r="AM88" s="39"/>
      <c r="AN88" s="39"/>
      <c r="AO88" s="39"/>
      <c r="AP88" s="39"/>
      <c r="AQ88" s="39">
        <v>40</v>
      </c>
      <c r="AR88" s="39"/>
      <c r="AS88" s="39"/>
      <c r="AT88" s="39">
        <f>(1147*3*11+1218*3+53+5)/12</f>
        <v>3463.5833333333335</v>
      </c>
      <c r="AU88" s="39"/>
      <c r="AV88" s="38">
        <f>AV83/AV86</f>
        <v>8076.245</v>
      </c>
      <c r="AW88" s="38"/>
      <c r="AX88" s="38"/>
      <c r="AY88" s="38"/>
      <c r="AZ88" s="38"/>
      <c r="BA88" s="38"/>
      <c r="BB88" s="38"/>
      <c r="BC88" s="38"/>
      <c r="BD88" s="38"/>
      <c r="BE88" s="38"/>
      <c r="BF88" s="38">
        <f>AV88-AK88</f>
        <v>-3923.755</v>
      </c>
      <c r="BG88" s="38"/>
      <c r="BH88" s="38"/>
      <c r="BI88" s="38"/>
      <c r="BJ88" s="38" t="s">
        <v>23</v>
      </c>
      <c r="BK88" s="38"/>
      <c r="BL88" s="38"/>
      <c r="BM88" s="38"/>
      <c r="BN88" s="38">
        <f>BD88</f>
        <v>0</v>
      </c>
      <c r="BO88" s="38"/>
      <c r="BP88" s="38"/>
      <c r="BQ88" s="38"/>
    </row>
    <row r="89" spans="1:69" s="11" customFormat="1" ht="49.5" customHeight="1">
      <c r="A89" s="40" t="s">
        <v>85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2"/>
    </row>
    <row r="90" s="11" customFormat="1" ht="70.5" customHeight="1"/>
    <row r="91" spans="2:60" s="11" customFormat="1" ht="37.5" customHeight="1">
      <c r="B91" s="70" t="s">
        <v>38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J91" s="13"/>
      <c r="AK91" s="78"/>
      <c r="AL91" s="78"/>
      <c r="AM91" s="78"/>
      <c r="AN91" s="78"/>
      <c r="AO91" s="78"/>
      <c r="AP91" s="78"/>
      <c r="AQ91" s="14"/>
      <c r="AR91" s="15"/>
      <c r="AS91" s="15"/>
      <c r="AT91" s="15"/>
      <c r="AV91" s="76" t="s">
        <v>39</v>
      </c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16"/>
    </row>
    <row r="92" spans="22:60" ht="13.5">
      <c r="V92" s="77"/>
      <c r="W92" s="77"/>
      <c r="X92" s="77"/>
      <c r="Y92" s="77"/>
      <c r="Z92" s="77"/>
      <c r="AA92" s="77"/>
      <c r="AJ92" s="71" t="s">
        <v>20</v>
      </c>
      <c r="AK92" s="71"/>
      <c r="AL92" s="71"/>
      <c r="AM92" s="71"/>
      <c r="AN92" s="71"/>
      <c r="AO92" s="71"/>
      <c r="AP92" s="71"/>
      <c r="AQ92" s="2"/>
      <c r="AR92" s="12"/>
      <c r="AS92" s="12"/>
      <c r="AT92" s="12"/>
      <c r="AV92" s="75" t="s">
        <v>21</v>
      </c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12"/>
    </row>
    <row r="94" s="17" customFormat="1" ht="16.5"/>
  </sheetData>
  <sheetProtection/>
  <mergeCells count="295">
    <mergeCell ref="BC37:BG37"/>
    <mergeCell ref="BH37:BL37"/>
    <mergeCell ref="BM37:BQ37"/>
    <mergeCell ref="AM37:AQ37"/>
    <mergeCell ref="AR37:AU37"/>
    <mergeCell ref="AV37:AY37"/>
    <mergeCell ref="AZ37:BB37"/>
    <mergeCell ref="A35:B39"/>
    <mergeCell ref="C35:F39"/>
    <mergeCell ref="G35:J39"/>
    <mergeCell ref="AD37:AH37"/>
    <mergeCell ref="AI37:AL37"/>
    <mergeCell ref="AK70:AU70"/>
    <mergeCell ref="AV70:BE70"/>
    <mergeCell ref="A68:BQ68"/>
    <mergeCell ref="BF70:BQ70"/>
    <mergeCell ref="A70:B70"/>
    <mergeCell ref="C70:H70"/>
    <mergeCell ref="I70:V70"/>
    <mergeCell ref="A67:B67"/>
    <mergeCell ref="W70:Z70"/>
    <mergeCell ref="AA70:AJ70"/>
    <mergeCell ref="BF65:BQ65"/>
    <mergeCell ref="W64:Z64"/>
    <mergeCell ref="AA64:AJ64"/>
    <mergeCell ref="AK67:AU67"/>
    <mergeCell ref="AV67:BE67"/>
    <mergeCell ref="BF67:BQ67"/>
    <mergeCell ref="AA67:AJ67"/>
    <mergeCell ref="C66:BQ66"/>
    <mergeCell ref="I67:V67"/>
    <mergeCell ref="W67:Z67"/>
    <mergeCell ref="I64:V64"/>
    <mergeCell ref="C61:H61"/>
    <mergeCell ref="I61:V61"/>
    <mergeCell ref="W61:Z61"/>
    <mergeCell ref="C67:H67"/>
    <mergeCell ref="BF64:BQ64"/>
    <mergeCell ref="AK61:AU61"/>
    <mergeCell ref="A65:B65"/>
    <mergeCell ref="AK64:AU64"/>
    <mergeCell ref="AV64:BE64"/>
    <mergeCell ref="C65:H65"/>
    <mergeCell ref="I65:V65"/>
    <mergeCell ref="W65:Z65"/>
    <mergeCell ref="AA65:AJ65"/>
    <mergeCell ref="AK65:AU65"/>
    <mergeCell ref="AV65:BE65"/>
    <mergeCell ref="C64:H64"/>
    <mergeCell ref="G40:J40"/>
    <mergeCell ref="K40:AC40"/>
    <mergeCell ref="AD40:AH40"/>
    <mergeCell ref="AI40:AL40"/>
    <mergeCell ref="AA61:AJ61"/>
    <mergeCell ref="BF61:BQ61"/>
    <mergeCell ref="A59:B59"/>
    <mergeCell ref="C58:H58"/>
    <mergeCell ref="I58:BQ58"/>
    <mergeCell ref="C59:H59"/>
    <mergeCell ref="I59:BQ59"/>
    <mergeCell ref="BM40:BQ40"/>
    <mergeCell ref="BC40:BG40"/>
    <mergeCell ref="BH40:BL40"/>
    <mergeCell ref="A64:B64"/>
    <mergeCell ref="G34:J34"/>
    <mergeCell ref="K34:AC34"/>
    <mergeCell ref="AI34:AL34"/>
    <mergeCell ref="K36:AC36"/>
    <mergeCell ref="AD36:AH36"/>
    <mergeCell ref="AI36:AL36"/>
    <mergeCell ref="AZ40:BB40"/>
    <mergeCell ref="AR40:AU40"/>
    <mergeCell ref="AM40:AQ40"/>
    <mergeCell ref="AV40:AY40"/>
    <mergeCell ref="AV34:AY34"/>
    <mergeCell ref="AM36:AQ36"/>
    <mergeCell ref="K35:BQ35"/>
    <mergeCell ref="BM34:BQ34"/>
    <mergeCell ref="AZ34:BB34"/>
    <mergeCell ref="K37:AC37"/>
    <mergeCell ref="AF23:AK23"/>
    <mergeCell ref="AF24:AK24"/>
    <mergeCell ref="AL24:AS24"/>
    <mergeCell ref="AL23:AS23"/>
    <mergeCell ref="F25:BQ28"/>
    <mergeCell ref="BM36:BQ36"/>
    <mergeCell ref="AR36:AU36"/>
    <mergeCell ref="AV36:AY36"/>
    <mergeCell ref="AZ36:BB36"/>
    <mergeCell ref="AM34:AQ34"/>
    <mergeCell ref="A32:B33"/>
    <mergeCell ref="A34:B34"/>
    <mergeCell ref="C40:F40"/>
    <mergeCell ref="A40:B40"/>
    <mergeCell ref="AR32:BB32"/>
    <mergeCell ref="AR33:AU33"/>
    <mergeCell ref="AD33:AH33"/>
    <mergeCell ref="AD32:AQ32"/>
    <mergeCell ref="AM33:AQ33"/>
    <mergeCell ref="AR34:AU34"/>
    <mergeCell ref="C32:F33"/>
    <mergeCell ref="G32:J33"/>
    <mergeCell ref="K32:AC33"/>
    <mergeCell ref="C34:F34"/>
    <mergeCell ref="Y50:AR50"/>
    <mergeCell ref="D53:AA53"/>
    <mergeCell ref="J52:V52"/>
    <mergeCell ref="E47:BD47"/>
    <mergeCell ref="Q49:AX49"/>
    <mergeCell ref="AD34:AH34"/>
    <mergeCell ref="BH34:BL34"/>
    <mergeCell ref="BC36:BG36"/>
    <mergeCell ref="BM24:BQ24"/>
    <mergeCell ref="BE24:BL24"/>
    <mergeCell ref="AZ23:BD23"/>
    <mergeCell ref="AZ24:BD24"/>
    <mergeCell ref="BE23:BL23"/>
    <mergeCell ref="BM33:BQ33"/>
    <mergeCell ref="BC32:BQ32"/>
    <mergeCell ref="AR2:BQ2"/>
    <mergeCell ref="F9:M9"/>
    <mergeCell ref="O15:W15"/>
    <mergeCell ref="AI33:AL33"/>
    <mergeCell ref="BH36:BL36"/>
    <mergeCell ref="BC33:BG33"/>
    <mergeCell ref="AV33:AY33"/>
    <mergeCell ref="AZ33:BB33"/>
    <mergeCell ref="BC34:BG34"/>
    <mergeCell ref="BH33:BL33"/>
    <mergeCell ref="AF22:AK22"/>
    <mergeCell ref="AL22:AS22"/>
    <mergeCell ref="BE21:BL21"/>
    <mergeCell ref="AR1:BQ1"/>
    <mergeCell ref="F20:AE20"/>
    <mergeCell ref="AF20:AY20"/>
    <mergeCell ref="F10:M10"/>
    <mergeCell ref="O10:BO10"/>
    <mergeCell ref="F12:M12"/>
    <mergeCell ref="F13:M13"/>
    <mergeCell ref="F15:M15"/>
    <mergeCell ref="P24:Y24"/>
    <mergeCell ref="Z24:AE24"/>
    <mergeCell ref="F22:O22"/>
    <mergeCell ref="F24:O24"/>
    <mergeCell ref="AT23:AY23"/>
    <mergeCell ref="AF21:AK21"/>
    <mergeCell ref="AT24:AY24"/>
    <mergeCell ref="AL21:AS21"/>
    <mergeCell ref="AT21:AY21"/>
    <mergeCell ref="AR4:BQ4"/>
    <mergeCell ref="Y15:BO15"/>
    <mergeCell ref="O12:BO12"/>
    <mergeCell ref="A6:BQ6"/>
    <mergeCell ref="A7:BQ7"/>
    <mergeCell ref="P21:Y21"/>
    <mergeCell ref="Y16:BO16"/>
    <mergeCell ref="AZ21:BD21"/>
    <mergeCell ref="O9:BO9"/>
    <mergeCell ref="O13:BO13"/>
    <mergeCell ref="AV92:BG92"/>
    <mergeCell ref="AV91:BG91"/>
    <mergeCell ref="V92:AA92"/>
    <mergeCell ref="AK91:AP91"/>
    <mergeCell ref="AJ92:AP92"/>
    <mergeCell ref="A60:B60"/>
    <mergeCell ref="C60:BQ60"/>
    <mergeCell ref="A63:B63"/>
    <mergeCell ref="C63:BQ63"/>
    <mergeCell ref="A61:B61"/>
    <mergeCell ref="B91:AF91"/>
    <mergeCell ref="P23:Y23"/>
    <mergeCell ref="F16:M16"/>
    <mergeCell ref="P22:Y22"/>
    <mergeCell ref="Z22:AE22"/>
    <mergeCell ref="Z21:AE21"/>
    <mergeCell ref="F21:O21"/>
    <mergeCell ref="A69:B69"/>
    <mergeCell ref="C69:BQ69"/>
    <mergeCell ref="O16:W16"/>
    <mergeCell ref="A55:B56"/>
    <mergeCell ref="A58:B58"/>
    <mergeCell ref="I55:V56"/>
    <mergeCell ref="W55:Z56"/>
    <mergeCell ref="AA55:AJ56"/>
    <mergeCell ref="AK55:AU56"/>
    <mergeCell ref="A57:B57"/>
    <mergeCell ref="C57:H57"/>
    <mergeCell ref="I57:V57"/>
    <mergeCell ref="W57:Z57"/>
    <mergeCell ref="C55:H56"/>
    <mergeCell ref="AZ22:BD22"/>
    <mergeCell ref="AV55:BE56"/>
    <mergeCell ref="F23:O23"/>
    <mergeCell ref="AZ39:BB39"/>
    <mergeCell ref="BC39:BG39"/>
    <mergeCell ref="AD39:AH39"/>
    <mergeCell ref="K39:AC39"/>
    <mergeCell ref="Z23:AE23"/>
    <mergeCell ref="BE22:BL22"/>
    <mergeCell ref="AV86:BE86"/>
    <mergeCell ref="AV88:BE88"/>
    <mergeCell ref="A66:B66"/>
    <mergeCell ref="AV61:BE61"/>
    <mergeCell ref="BF55:BQ56"/>
    <mergeCell ref="AA57:AJ57"/>
    <mergeCell ref="AK57:AU57"/>
    <mergeCell ref="AV57:BE57"/>
    <mergeCell ref="BF57:BQ57"/>
    <mergeCell ref="A62:BQ62"/>
    <mergeCell ref="A81:B81"/>
    <mergeCell ref="C81:H81"/>
    <mergeCell ref="I81:BQ81"/>
    <mergeCell ref="BH39:BL39"/>
    <mergeCell ref="BM39:BQ39"/>
    <mergeCell ref="AR39:AU39"/>
    <mergeCell ref="AV39:AY39"/>
    <mergeCell ref="AI39:AL39"/>
    <mergeCell ref="AM39:AQ39"/>
    <mergeCell ref="I73:V73"/>
    <mergeCell ref="AK83:AU83"/>
    <mergeCell ref="AV83:BE83"/>
    <mergeCell ref="A82:B82"/>
    <mergeCell ref="C82:BQ82"/>
    <mergeCell ref="BF83:BQ83"/>
    <mergeCell ref="A83:B83"/>
    <mergeCell ref="C83:H83"/>
    <mergeCell ref="I83:V83"/>
    <mergeCell ref="W83:Z83"/>
    <mergeCell ref="AA83:AJ83"/>
    <mergeCell ref="BF86:BQ86"/>
    <mergeCell ref="A84:BQ84"/>
    <mergeCell ref="A85:B85"/>
    <mergeCell ref="C85:BQ85"/>
    <mergeCell ref="A86:B86"/>
    <mergeCell ref="C86:H86"/>
    <mergeCell ref="I86:V86"/>
    <mergeCell ref="W86:Z86"/>
    <mergeCell ref="AA86:AJ86"/>
    <mergeCell ref="AK86:AU86"/>
    <mergeCell ref="BF88:BQ88"/>
    <mergeCell ref="A89:BQ89"/>
    <mergeCell ref="A87:B87"/>
    <mergeCell ref="C87:BQ87"/>
    <mergeCell ref="A88:B88"/>
    <mergeCell ref="C88:H88"/>
    <mergeCell ref="I88:V88"/>
    <mergeCell ref="W88:Z88"/>
    <mergeCell ref="AA88:AJ88"/>
    <mergeCell ref="AK88:AU88"/>
    <mergeCell ref="W73:Z73"/>
    <mergeCell ref="A71:B71"/>
    <mergeCell ref="C71:H71"/>
    <mergeCell ref="I71:BQ71"/>
    <mergeCell ref="A72:B72"/>
    <mergeCell ref="C72:BQ72"/>
    <mergeCell ref="AK73:AU73"/>
    <mergeCell ref="AV73:BE73"/>
    <mergeCell ref="BF73:BQ73"/>
    <mergeCell ref="AA73:AJ73"/>
    <mergeCell ref="A73:B73"/>
    <mergeCell ref="C73:H73"/>
    <mergeCell ref="A74:BQ74"/>
    <mergeCell ref="A76:B76"/>
    <mergeCell ref="C76:H76"/>
    <mergeCell ref="I76:V76"/>
    <mergeCell ref="W76:Z76"/>
    <mergeCell ref="AA76:AJ76"/>
    <mergeCell ref="AK76:AU76"/>
    <mergeCell ref="AV76:BE76"/>
    <mergeCell ref="BF76:BQ76"/>
    <mergeCell ref="A75:BQ75"/>
    <mergeCell ref="A77:B77"/>
    <mergeCell ref="C77:BQ77"/>
    <mergeCell ref="A78:B78"/>
    <mergeCell ref="C78:H78"/>
    <mergeCell ref="I78:V78"/>
    <mergeCell ref="W78:Z78"/>
    <mergeCell ref="AA78:AJ78"/>
    <mergeCell ref="AK78:AU78"/>
    <mergeCell ref="AV78:BE78"/>
    <mergeCell ref="BF78:BQ78"/>
    <mergeCell ref="A79:BQ79"/>
    <mergeCell ref="A80:B80"/>
    <mergeCell ref="C80:H80"/>
    <mergeCell ref="I80:BQ80"/>
    <mergeCell ref="AS52:BL52"/>
    <mergeCell ref="AS53:BL53"/>
    <mergeCell ref="AF51:AK51"/>
    <mergeCell ref="K38:BQ38"/>
    <mergeCell ref="AZ20:BR20"/>
    <mergeCell ref="BM21:BR21"/>
    <mergeCell ref="BM22:BR22"/>
    <mergeCell ref="BM23:BR23"/>
    <mergeCell ref="BR32:BR33"/>
    <mergeCell ref="AT22:AY22"/>
  </mergeCells>
  <printOptions horizontalCentered="1"/>
  <pageMargins left="0.3937007874015748" right="0.31496062992125984" top="0.35433070866141736" bottom="0.2362204724409449" header="0.2755905511811024" footer="0.1968503937007874"/>
  <pageSetup fitToHeight="3" horizontalDpi="600" verticalDpi="600" orientation="landscape" paperSize="9" scale="70" r:id="rId1"/>
  <rowBreaks count="3" manualBreakCount="3">
    <brk id="40" max="68" man="1"/>
    <brk id="66" max="68" man="1"/>
    <brk id="8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Феденко Олена Станіславівна</cp:lastModifiedBy>
  <cp:lastPrinted>2018-02-28T08:45:37Z</cp:lastPrinted>
  <dcterms:created xsi:type="dcterms:W3CDTF">2012-03-20T12:49:31Z</dcterms:created>
  <dcterms:modified xsi:type="dcterms:W3CDTF">2018-02-28T08:47:00Z</dcterms:modified>
  <cp:category/>
  <cp:version/>
  <cp:contentType/>
  <cp:contentStatus/>
</cp:coreProperties>
</file>