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50" activeTab="1"/>
  </bookViews>
  <sheets>
    <sheet name="Інформація про бюджет" sheetId="1" r:id="rId1"/>
    <sheet name="Бюджет розвитку" sheetId="2" r:id="rId2"/>
  </sheets>
  <definedNames/>
  <calcPr fullCalcOnLoad="1"/>
</workbook>
</file>

<file path=xl/sharedStrings.xml><?xml version="1.0" encoding="utf-8"?>
<sst xmlns="http://schemas.openxmlformats.org/spreadsheetml/2006/main" count="74" uniqueCount="57">
  <si>
    <t>Код програмної класифікації видатків та кредитування бюджету / код економічної класифікації видатків бюджету або код кредитування бюджету </t>
  </si>
  <si>
    <t>Код функціональної класифікації видатків та кредитування бюджету </t>
  </si>
  <si>
    <t>Найменування згідно з програмною класифікацією видатків та кредитування бюджету </t>
  </si>
  <si>
    <t>(тис. грн.)</t>
  </si>
  <si>
    <t>Інформація про бюджет за бюджетними програмами
з деталізацією за кодами економічної класифікації видатків бюджету або класифікації кредитування бюджету</t>
  </si>
  <si>
    <t>в т. ч. за бюджетними програмами</t>
  </si>
  <si>
    <t>____________________________</t>
  </si>
  <si>
    <t>(підпис)</t>
  </si>
  <si>
    <t>(ініціали і прізвище) </t>
  </si>
  <si>
    <t xml:space="preserve">    Загальний фонд</t>
  </si>
  <si>
    <t>Спеціальний фонд</t>
  </si>
  <si>
    <t>Разом</t>
  </si>
  <si>
    <t>Департамент забезпечення ресурсних платежів Сумської міської ради</t>
  </si>
  <si>
    <t>(найменування головного розпорядника коштів місцевого бюджету)</t>
  </si>
  <si>
    <t>Видатки всього за головним розпорядником коштів місцевого бюджету:
в т. ч. </t>
  </si>
  <si>
    <t>0111</t>
  </si>
  <si>
    <t>Сприяння розвитку малого та середнього підприємництва</t>
  </si>
  <si>
    <t>0411</t>
  </si>
  <si>
    <t>0421</t>
  </si>
  <si>
    <t>Керівник бухгалтерської служби</t>
  </si>
  <si>
    <t>Л.В. Брага</t>
  </si>
  <si>
    <t>за 2018 рік</t>
  </si>
  <si>
    <t xml:space="preserve">Керівництво і управління у відповідній сфері у містах (місті Києві), селищах, селах, об’єднаних територіальних громадах          </t>
  </si>
  <si>
    <t xml:space="preserve"> 
план на 2018 рік 
з урахуванням внесених змін 
</t>
  </si>
  <si>
    <t>касове виконання за 2018 рік</t>
  </si>
  <si>
    <t>Здійснення заходів із землеустрою</t>
  </si>
  <si>
    <t>Реалізація інших заходів щодо соціально-економічного розвитку територій</t>
  </si>
  <si>
    <t>Інші заходи, пов’язані з економічною діяльністю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</si>
  <si>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</si>
  <si>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</si>
  <si>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Субвенція з місцевого бюджету державному бюджету на виконання програм соціально-економічного розвитку регіонів</t>
  </si>
  <si>
    <t>0490</t>
  </si>
  <si>
    <t>0180</t>
  </si>
  <si>
    <t>в т.ч. бюджет розвитку</t>
  </si>
  <si>
    <t>Інформація про видатки бюджету розвитку за 2018 рік                                                                                                                                                                 по Департаменту забезпечення ресурсних платежів Сумської міської ради</t>
  </si>
  <si>
    <t>(найменування головного розпорядника бюджетних коштів)</t>
  </si>
  <si>
    <t xml:space="preserve">(придбання обладнання і предметів довгострокового користування, інші заходи) </t>
  </si>
  <si>
    <t>тис. грн.</t>
  </si>
  <si>
    <t>Назва установи, закладу (об'єкту із зазначенням адреси)</t>
  </si>
  <si>
    <t>Найменування придбаного обладнання / види робіт</t>
  </si>
  <si>
    <t>Заплановано</t>
  </si>
  <si>
    <t>Виконано</t>
  </si>
  <si>
    <t>Всього, в тому числі:</t>
  </si>
  <si>
    <t>міський бюджет</t>
  </si>
  <si>
    <t>державний бюджет</t>
  </si>
  <si>
    <t>обласний та інші рівні бюджету</t>
  </si>
  <si>
    <t>Департамент забезпечення ресурсних платежів Сумської міської ради, м. Суми,                    вул. Садова, 33</t>
  </si>
  <si>
    <t>Кондиціонер 1 шт. - 7,2 тис. грн.; Комплект меблів для службового кабінету керівника 1 шт.  - 10,2 тис. грн.</t>
  </si>
  <si>
    <t>м. Суми, вул. Холодногірська, 35</t>
  </si>
  <si>
    <t>Придбання у комунальну власність нерухомого майна, а саме: нежитлових приміщень під літерами "А" та "Б", аквадрому та кардодрому колишньої станції "Юний технік" (часткова опата, відповідно до умов договору)</t>
  </si>
  <si>
    <t>Місцезнаходження земельних ділянок у м. Суми: вул. Прокоф'єва, 36/1, вул. Білпільський шлях, 16, вул. Героїв Крут, 11, вул. Роменська, 102, вул. Герасима Кондратьєва, 164, вул. Машинобудівників, 4а, вул. Кринична,2/65, вул. Інтернаціоналістів, 20/1</t>
  </si>
  <si>
    <t>Проведення експертної грошової оцінки земельної ділянки чи прав на неї, що підлягають продажу</t>
  </si>
  <si>
    <t>Кошти не використовувались</t>
  </si>
  <si>
    <t xml:space="preserve"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 </t>
  </si>
  <si>
    <t>Сумський державний університет м. Суми, вул. Римського-Корсакова, 2</t>
  </si>
  <si>
    <t>Участь Сумської міської ради спільно з Центром міжнародного приватного підприємництва (CIPE) та Сумським державним університетом (СумДУ) у створенні платформи для розвитку бізнесу (бізнес-центру) шляхом надання субвенцій з міського бюджету державному бюджету (на придбання основних засобів для створення матеріально-технічної бази бізнес-центру)</t>
  </si>
  <si>
    <t>Всього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</si>
</sst>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00"/>
    <numFmt numFmtId="197" formatCode="0.000"/>
    <numFmt numFmtId="198" formatCode="_-* #,##0.000_р_._-;\-* #,##0.000_р_._-;_-* &quot;-&quot;??_р_._-;_-@_-"/>
    <numFmt numFmtId="199" formatCode="0.0"/>
    <numFmt numFmtId="200" formatCode="#,##0.0000"/>
    <numFmt numFmtId="201" formatCode="#,##0.00000"/>
    <numFmt numFmtId="202" formatCode="#,##0.0"/>
  </numFmts>
  <fonts count="6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u val="single"/>
      <sz val="13"/>
      <name val="Arial Cyr"/>
      <family val="0"/>
    </font>
    <font>
      <sz val="13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196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6" fontId="0" fillId="0" borderId="14" xfId="0" applyNumberForma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0" fillId="0" borderId="13" xfId="0" applyBorder="1" applyAlignment="1">
      <alignment vertical="top" wrapText="1"/>
    </xf>
    <xf numFmtId="19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202" fontId="1" fillId="0" borderId="12" xfId="0" applyNumberFormat="1" applyFont="1" applyBorder="1" applyAlignment="1">
      <alignment vertical="top"/>
    </xf>
    <xf numFmtId="202" fontId="0" fillId="0" borderId="13" xfId="0" applyNumberFormat="1" applyBorder="1" applyAlignment="1">
      <alignment/>
    </xf>
    <xf numFmtId="202" fontId="0" fillId="0" borderId="13" xfId="0" applyNumberFormat="1" applyFont="1" applyBorder="1" applyAlignment="1">
      <alignment/>
    </xf>
    <xf numFmtId="202" fontId="0" fillId="0" borderId="13" xfId="0" applyNumberFormat="1" applyFill="1" applyBorder="1" applyAlignment="1">
      <alignment/>
    </xf>
    <xf numFmtId="202" fontId="0" fillId="0" borderId="11" xfId="0" applyNumberFormat="1" applyBorder="1" applyAlignment="1">
      <alignment/>
    </xf>
    <xf numFmtId="202" fontId="1" fillId="0" borderId="12" xfId="0" applyNumberFormat="1" applyFont="1" applyFill="1" applyBorder="1" applyAlignment="1">
      <alignment vertical="top"/>
    </xf>
    <xf numFmtId="202" fontId="1" fillId="0" borderId="16" xfId="0" applyNumberFormat="1" applyFont="1" applyBorder="1" applyAlignment="1">
      <alignment vertical="top"/>
    </xf>
    <xf numFmtId="202" fontId="0" fillId="0" borderId="17" xfId="0" applyNumberFormat="1" applyBorder="1" applyAlignment="1">
      <alignment/>
    </xf>
    <xf numFmtId="202" fontId="0" fillId="0" borderId="13" xfId="0" applyNumberFormat="1" applyFont="1" applyBorder="1" applyAlignment="1">
      <alignment vertical="justify"/>
    </xf>
    <xf numFmtId="202" fontId="0" fillId="0" borderId="17" xfId="0" applyNumberFormat="1" applyFont="1" applyBorder="1" applyAlignment="1">
      <alignment/>
    </xf>
    <xf numFmtId="202" fontId="0" fillId="0" borderId="17" xfId="0" applyNumberFormat="1" applyFill="1" applyBorder="1" applyAlignment="1">
      <alignment/>
    </xf>
    <xf numFmtId="202" fontId="0" fillId="0" borderId="14" xfId="0" applyNumberFormat="1" applyBorder="1" applyAlignment="1">
      <alignment/>
    </xf>
    <xf numFmtId="202" fontId="0" fillId="0" borderId="18" xfId="0" applyNumberFormat="1" applyBorder="1" applyAlignment="1">
      <alignment/>
    </xf>
    <xf numFmtId="202" fontId="0" fillId="0" borderId="14" xfId="0" applyNumberFormat="1" applyFont="1" applyBorder="1" applyAlignment="1">
      <alignment vertical="justify"/>
    </xf>
    <xf numFmtId="202" fontId="1" fillId="0" borderId="19" xfId="0" applyNumberFormat="1" applyFont="1" applyBorder="1" applyAlignment="1">
      <alignment vertical="top"/>
    </xf>
    <xf numFmtId="202" fontId="1" fillId="0" borderId="12" xfId="0" applyNumberFormat="1" applyFont="1" applyBorder="1" applyAlignment="1">
      <alignment horizontal="right" vertical="justify"/>
    </xf>
    <xf numFmtId="202" fontId="0" fillId="0" borderId="14" xfId="0" applyNumberFormat="1" applyFont="1" applyBorder="1" applyAlignment="1">
      <alignment horizontal="right" vertical="justify"/>
    </xf>
    <xf numFmtId="202" fontId="1" fillId="0" borderId="13" xfId="0" applyNumberFormat="1" applyFont="1" applyBorder="1" applyAlignment="1">
      <alignment horizontal="right" vertical="justify"/>
    </xf>
    <xf numFmtId="202" fontId="0" fillId="0" borderId="13" xfId="0" applyNumberFormat="1" applyFont="1" applyBorder="1" applyAlignment="1">
      <alignment horizontal="right" vertical="justify"/>
    </xf>
    <xf numFmtId="202" fontId="0" fillId="0" borderId="13" xfId="0" applyNumberFormat="1" applyFont="1" applyBorder="1" applyAlignment="1">
      <alignment vertical="top"/>
    </xf>
    <xf numFmtId="202" fontId="0" fillId="0" borderId="17" xfId="0" applyNumberFormat="1" applyFont="1" applyBorder="1" applyAlignment="1">
      <alignment vertical="top"/>
    </xf>
    <xf numFmtId="202" fontId="0" fillId="0" borderId="20" xfId="0" applyNumberFormat="1" applyFont="1" applyBorder="1" applyAlignment="1">
      <alignment vertical="top"/>
    </xf>
    <xf numFmtId="202" fontId="0" fillId="0" borderId="21" xfId="0" applyNumberFormat="1" applyBorder="1" applyAlignment="1">
      <alignment/>
    </xf>
    <xf numFmtId="202" fontId="1" fillId="0" borderId="22" xfId="0" applyNumberFormat="1" applyFont="1" applyBorder="1" applyAlignment="1">
      <alignment vertical="top"/>
    </xf>
    <xf numFmtId="202" fontId="1" fillId="0" borderId="16" xfId="0" applyNumberFormat="1" applyFont="1" applyFill="1" applyBorder="1" applyAlignment="1">
      <alignment vertical="top"/>
    </xf>
    <xf numFmtId="202" fontId="1" fillId="0" borderId="10" xfId="0" applyNumberFormat="1" applyFont="1" applyFill="1" applyBorder="1" applyAlignment="1">
      <alignment vertical="top"/>
    </xf>
    <xf numFmtId="202" fontId="1" fillId="0" borderId="12" xfId="0" applyNumberFormat="1" applyFont="1" applyFill="1" applyBorder="1" applyAlignment="1">
      <alignment vertical="justify"/>
    </xf>
    <xf numFmtId="202" fontId="1" fillId="0" borderId="22" xfId="0" applyNumberFormat="1" applyFont="1" applyFill="1" applyBorder="1" applyAlignment="1">
      <alignment vertical="justify"/>
    </xf>
    <xf numFmtId="202" fontId="0" fillId="0" borderId="16" xfId="0" applyNumberFormat="1" applyBorder="1" applyAlignment="1">
      <alignment/>
    </xf>
    <xf numFmtId="202" fontId="0" fillId="0" borderId="12" xfId="0" applyNumberFormat="1" applyBorder="1" applyAlignment="1">
      <alignment/>
    </xf>
    <xf numFmtId="202" fontId="0" fillId="0" borderId="12" xfId="0" applyNumberFormat="1" applyFont="1" applyBorder="1" applyAlignment="1">
      <alignment vertical="justify"/>
    </xf>
    <xf numFmtId="0" fontId="1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202" fontId="0" fillId="0" borderId="20" xfId="0" applyNumberFormat="1" applyBorder="1" applyAlignment="1">
      <alignment/>
    </xf>
    <xf numFmtId="0" fontId="1" fillId="0" borderId="13" xfId="0" applyFont="1" applyBorder="1" applyAlignment="1">
      <alignment horizontal="center" vertical="center"/>
    </xf>
    <xf numFmtId="202" fontId="0" fillId="0" borderId="13" xfId="0" applyNumberFormat="1" applyBorder="1" applyAlignment="1">
      <alignment vertical="center"/>
    </xf>
    <xf numFmtId="202" fontId="1" fillId="0" borderId="12" xfId="0" applyNumberFormat="1" applyFont="1" applyBorder="1" applyAlignment="1">
      <alignment vertical="center"/>
    </xf>
    <xf numFmtId="202" fontId="1" fillId="0" borderId="12" xfId="0" applyNumberFormat="1" applyFont="1" applyFill="1" applyBorder="1" applyAlignment="1">
      <alignment vertical="center"/>
    </xf>
    <xf numFmtId="202" fontId="1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top"/>
    </xf>
    <xf numFmtId="0" fontId="0" fillId="0" borderId="14" xfId="0" applyBorder="1" applyAlignment="1">
      <alignment vertical="top" wrapText="1"/>
    </xf>
    <xf numFmtId="202" fontId="0" fillId="0" borderId="14" xfId="0" applyNumberFormat="1" applyFont="1" applyBorder="1" applyAlignment="1">
      <alignment vertical="top"/>
    </xf>
    <xf numFmtId="202" fontId="0" fillId="0" borderId="21" xfId="0" applyNumberFormat="1" applyFont="1" applyBorder="1" applyAlignment="1">
      <alignment vertical="top"/>
    </xf>
    <xf numFmtId="0" fontId="0" fillId="0" borderId="13" xfId="0" applyBorder="1" applyAlignment="1">
      <alignment vertical="center" wrapText="1"/>
    </xf>
    <xf numFmtId="202" fontId="1" fillId="0" borderId="13" xfId="0" applyNumberFormat="1" applyFont="1" applyBorder="1" applyAlignment="1">
      <alignment vertical="center"/>
    </xf>
    <xf numFmtId="202" fontId="1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 wrapText="1"/>
    </xf>
    <xf numFmtId="202" fontId="1" fillId="0" borderId="12" xfId="0" applyNumberFormat="1" applyFont="1" applyBorder="1" applyAlignment="1">
      <alignment horizontal="right" vertical="center"/>
    </xf>
    <xf numFmtId="0" fontId="0" fillId="0" borderId="21" xfId="0" applyBorder="1" applyAlignment="1">
      <alignment/>
    </xf>
    <xf numFmtId="202" fontId="0" fillId="0" borderId="14" xfId="0" applyNumberFormat="1" applyBorder="1" applyAlignment="1">
      <alignment vertical="center"/>
    </xf>
    <xf numFmtId="49" fontId="0" fillId="0" borderId="19" xfId="0" applyNumberFormat="1" applyFont="1" applyBorder="1" applyAlignment="1">
      <alignment horizontal="center" vertical="top"/>
    </xf>
    <xf numFmtId="49" fontId="0" fillId="0" borderId="2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 vertical="top"/>
    </xf>
    <xf numFmtId="49" fontId="0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12" xfId="0" applyNumberFormat="1" applyFont="1" applyBorder="1" applyAlignment="1">
      <alignment horizontal="center" vertical="top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/>
    </xf>
    <xf numFmtId="202" fontId="1" fillId="0" borderId="17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202" fontId="0" fillId="0" borderId="18" xfId="0" applyNumberFormat="1" applyFont="1" applyBorder="1" applyAlignment="1">
      <alignment vertical="top"/>
    </xf>
    <xf numFmtId="202" fontId="1" fillId="0" borderId="22" xfId="0" applyNumberFormat="1" applyFont="1" applyBorder="1" applyAlignment="1">
      <alignment horizontal="right" vertical="justify"/>
    </xf>
    <xf numFmtId="202" fontId="0" fillId="0" borderId="21" xfId="0" applyNumberFormat="1" applyFont="1" applyBorder="1" applyAlignment="1">
      <alignment horizontal="right" vertical="justify"/>
    </xf>
    <xf numFmtId="202" fontId="0" fillId="0" borderId="20" xfId="0" applyNumberFormat="1" applyBorder="1" applyAlignment="1">
      <alignment vertical="center"/>
    </xf>
    <xf numFmtId="202" fontId="0" fillId="0" borderId="21" xfId="0" applyNumberFormat="1" applyBorder="1" applyAlignment="1">
      <alignment vertical="center"/>
    </xf>
    <xf numFmtId="202" fontId="1" fillId="0" borderId="17" xfId="0" applyNumberFormat="1" applyFont="1" applyFill="1" applyBorder="1" applyAlignment="1">
      <alignment vertical="top"/>
    </xf>
    <xf numFmtId="0" fontId="0" fillId="0" borderId="12" xfId="0" applyBorder="1" applyAlignment="1">
      <alignment wrapText="1"/>
    </xf>
    <xf numFmtId="202" fontId="1" fillId="0" borderId="22" xfId="0" applyNumberFormat="1" applyFont="1" applyBorder="1" applyAlignment="1">
      <alignment vertical="center"/>
    </xf>
    <xf numFmtId="0" fontId="0" fillId="0" borderId="14" xfId="0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54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3" fillId="0" borderId="0" xfId="0" applyFont="1" applyAlignment="1">
      <alignment/>
    </xf>
    <xf numFmtId="0" fontId="5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8" fillId="0" borderId="0" xfId="0" applyFont="1" applyBorder="1" applyAlignment="1">
      <alignment/>
    </xf>
    <xf numFmtId="199" fontId="58" fillId="0" borderId="10" xfId="0" applyNumberFormat="1" applyFont="1" applyBorder="1" applyAlignment="1">
      <alignment horizontal="center" vertical="center"/>
    </xf>
    <xf numFmtId="199" fontId="60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zoomScaleSheetLayoutView="100" zoomScalePageLayoutView="0" workbookViewId="0" topLeftCell="A1">
      <pane xSplit="1" ySplit="7" topLeftCell="B5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62" sqref="D62:F62"/>
    </sheetView>
  </sheetViews>
  <sheetFormatPr defaultColWidth="9.00390625" defaultRowHeight="12.75"/>
  <cols>
    <col min="1" max="1" width="24.875" style="1" customWidth="1"/>
    <col min="2" max="2" width="14.25390625" style="0" customWidth="1"/>
    <col min="3" max="3" width="50.75390625" style="0" customWidth="1"/>
    <col min="4" max="4" width="14.00390625" style="0" customWidth="1"/>
    <col min="5" max="5" width="13.75390625" style="0" customWidth="1"/>
    <col min="6" max="6" width="13.875" style="0" customWidth="1"/>
    <col min="7" max="7" width="12.375" style="0" customWidth="1"/>
    <col min="8" max="9" width="12.875" style="0" customWidth="1"/>
    <col min="10" max="10" width="13.375" style="0" customWidth="1"/>
    <col min="11" max="11" width="14.375" style="0" customWidth="1"/>
  </cols>
  <sheetData>
    <row r="1" spans="1:17" ht="34.5" customHeight="1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1"/>
      <c r="K1" s="101"/>
      <c r="L1" s="2"/>
      <c r="M1" s="2"/>
      <c r="N1" s="2"/>
      <c r="O1" s="2"/>
      <c r="P1" s="2"/>
      <c r="Q1" s="2"/>
    </row>
    <row r="2" spans="1:11" ht="22.5" customHeight="1">
      <c r="A2" s="102" t="s">
        <v>12</v>
      </c>
      <c r="B2" s="103"/>
      <c r="C2" s="103"/>
      <c r="D2" s="103"/>
      <c r="E2" s="103"/>
      <c r="F2" s="103"/>
      <c r="G2" s="103"/>
      <c r="H2" s="103"/>
      <c r="I2" s="103"/>
      <c r="J2" s="104"/>
      <c r="K2" s="104"/>
    </row>
    <row r="3" spans="1:11" ht="12.75">
      <c r="A3" s="105" t="s">
        <v>13</v>
      </c>
      <c r="B3" s="105"/>
      <c r="C3" s="105"/>
      <c r="D3" s="105"/>
      <c r="E3" s="105"/>
      <c r="F3" s="105"/>
      <c r="G3" s="105"/>
      <c r="H3" s="105"/>
      <c r="I3" s="105"/>
      <c r="J3" s="104"/>
      <c r="K3" s="104"/>
    </row>
    <row r="4" spans="1:11" ht="15.75">
      <c r="A4" s="106" t="s">
        <v>21</v>
      </c>
      <c r="B4" s="106"/>
      <c r="C4" s="106"/>
      <c r="D4" s="106"/>
      <c r="E4" s="106"/>
      <c r="F4" s="106"/>
      <c r="G4" s="106"/>
      <c r="H4" s="106"/>
      <c r="I4" s="106"/>
      <c r="J4" s="107"/>
      <c r="K4" s="107"/>
    </row>
    <row r="5" spans="1:11" ht="21" customHeight="1">
      <c r="A5" s="6"/>
      <c r="B5" s="6"/>
      <c r="C5" s="6"/>
      <c r="D5" s="6"/>
      <c r="E5" s="6"/>
      <c r="F5" s="6"/>
      <c r="G5" s="6"/>
      <c r="K5" s="20" t="s">
        <v>3</v>
      </c>
    </row>
    <row r="6" spans="1:11" ht="18.75" customHeight="1">
      <c r="A6" s="115" t="s">
        <v>0</v>
      </c>
      <c r="B6" s="113" t="s">
        <v>1</v>
      </c>
      <c r="C6" s="115" t="s">
        <v>2</v>
      </c>
      <c r="D6" s="110" t="s">
        <v>9</v>
      </c>
      <c r="E6" s="109"/>
      <c r="F6" s="110" t="s">
        <v>10</v>
      </c>
      <c r="G6" s="111"/>
      <c r="H6" s="112"/>
      <c r="I6" s="109"/>
      <c r="J6" s="108" t="s">
        <v>11</v>
      </c>
      <c r="K6" s="109"/>
    </row>
    <row r="7" spans="1:11" ht="65.25" customHeight="1">
      <c r="A7" s="116"/>
      <c r="B7" s="114"/>
      <c r="C7" s="116"/>
      <c r="D7" s="3" t="s">
        <v>23</v>
      </c>
      <c r="E7" s="15" t="s">
        <v>24</v>
      </c>
      <c r="F7" s="3" t="s">
        <v>23</v>
      </c>
      <c r="G7" s="89" t="s">
        <v>33</v>
      </c>
      <c r="H7" s="15" t="s">
        <v>24</v>
      </c>
      <c r="I7" s="89" t="s">
        <v>33</v>
      </c>
      <c r="J7" s="3" t="s">
        <v>23</v>
      </c>
      <c r="K7" s="15" t="s">
        <v>24</v>
      </c>
    </row>
    <row r="8" spans="1:11" ht="12.75">
      <c r="A8" s="14">
        <v>1</v>
      </c>
      <c r="B8" s="14">
        <v>2</v>
      </c>
      <c r="C8" s="14">
        <v>3</v>
      </c>
      <c r="D8" s="1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ht="25.5" customHeight="1">
      <c r="A9" s="120" t="s">
        <v>14</v>
      </c>
      <c r="B9" s="121"/>
      <c r="C9" s="121"/>
      <c r="D9" s="49">
        <f>SUM(D10:D15,D19:D23)</f>
        <v>16757.2</v>
      </c>
      <c r="E9" s="49">
        <f>SUM(E10:E15,E19:E23)</f>
        <v>15945.300000000001</v>
      </c>
      <c r="F9" s="50">
        <f>SUM(F10:F25)</f>
        <v>5287.8</v>
      </c>
      <c r="G9" s="50">
        <f>SUM(G10:G25)</f>
        <v>5273.5</v>
      </c>
      <c r="H9" s="50">
        <f>SUM(H10:H25)</f>
        <v>5235</v>
      </c>
      <c r="I9" s="50">
        <f>SUM(I10:I25)</f>
        <v>5235</v>
      </c>
      <c r="J9" s="51">
        <f>D9+F9</f>
        <v>22045</v>
      </c>
      <c r="K9" s="52">
        <f>E9+H9</f>
        <v>21180.300000000003</v>
      </c>
    </row>
    <row r="10" spans="1:11" ht="12.75">
      <c r="A10" s="21">
        <v>2111</v>
      </c>
      <c r="B10" s="8"/>
      <c r="C10" s="8"/>
      <c r="D10" s="54">
        <f>D28</f>
        <v>11625</v>
      </c>
      <c r="E10" s="54">
        <f>E28</f>
        <v>11624.9</v>
      </c>
      <c r="F10" s="54"/>
      <c r="G10" s="53"/>
      <c r="H10" s="53"/>
      <c r="I10" s="53"/>
      <c r="J10" s="55">
        <f aca="true" t="shared" si="0" ref="J10:J23">D10+F10</f>
        <v>11625</v>
      </c>
      <c r="K10" s="55">
        <f aca="true" t="shared" si="1" ref="K10:K22">E10+H10</f>
        <v>11624.9</v>
      </c>
    </row>
    <row r="11" spans="1:11" ht="12.75">
      <c r="A11" s="22">
        <v>2120</v>
      </c>
      <c r="B11" s="9"/>
      <c r="C11" s="9"/>
      <c r="D11" s="26">
        <f>D29</f>
        <v>2649</v>
      </c>
      <c r="E11" s="26">
        <f>E29</f>
        <v>2627.3</v>
      </c>
      <c r="F11" s="26"/>
      <c r="G11" s="32"/>
      <c r="H11" s="32"/>
      <c r="I11" s="32"/>
      <c r="J11" s="33">
        <f t="shared" si="0"/>
        <v>2649</v>
      </c>
      <c r="K11" s="33">
        <f t="shared" si="1"/>
        <v>2627.3</v>
      </c>
    </row>
    <row r="12" spans="1:11" ht="12.75">
      <c r="A12" s="22">
        <v>2210</v>
      </c>
      <c r="B12" s="9"/>
      <c r="C12" s="9"/>
      <c r="D12" s="26">
        <f>D30+D46</f>
        <v>243</v>
      </c>
      <c r="E12" s="26">
        <f>E30+E46</f>
        <v>206.2</v>
      </c>
      <c r="F12" s="26"/>
      <c r="G12" s="32"/>
      <c r="H12" s="32"/>
      <c r="I12" s="32"/>
      <c r="J12" s="33">
        <f t="shared" si="0"/>
        <v>243</v>
      </c>
      <c r="K12" s="33">
        <f t="shared" si="1"/>
        <v>206.2</v>
      </c>
    </row>
    <row r="13" spans="1:11" ht="12.75">
      <c r="A13" s="22">
        <v>2240</v>
      </c>
      <c r="B13" s="9"/>
      <c r="C13" s="9"/>
      <c r="D13" s="26">
        <f>SUM(D31+D41+D47+D53+D43)</f>
        <v>1468.8</v>
      </c>
      <c r="E13" s="26">
        <f>SUM(E31+E41+E47+E53+E43)</f>
        <v>876.2</v>
      </c>
      <c r="F13" s="26">
        <f>SUM(F41)</f>
        <v>14.3</v>
      </c>
      <c r="G13" s="32"/>
      <c r="H13" s="32"/>
      <c r="I13" s="32"/>
      <c r="J13" s="33">
        <f t="shared" si="0"/>
        <v>1483.1</v>
      </c>
      <c r="K13" s="33">
        <f t="shared" si="1"/>
        <v>876.2</v>
      </c>
    </row>
    <row r="14" spans="1:11" ht="12.75">
      <c r="A14" s="22">
        <v>2250</v>
      </c>
      <c r="B14" s="9"/>
      <c r="C14" s="9"/>
      <c r="D14" s="26">
        <f>D32</f>
        <v>28.4</v>
      </c>
      <c r="E14" s="26">
        <f>E32</f>
        <v>24.3</v>
      </c>
      <c r="F14" s="26"/>
      <c r="G14" s="32"/>
      <c r="H14" s="32"/>
      <c r="I14" s="32"/>
      <c r="J14" s="26">
        <f>J32</f>
        <v>28.4</v>
      </c>
      <c r="K14" s="26">
        <f>K32</f>
        <v>24.3</v>
      </c>
    </row>
    <row r="15" spans="1:11" ht="12.75">
      <c r="A15" s="23">
        <v>2270</v>
      </c>
      <c r="B15" s="9"/>
      <c r="C15" s="9"/>
      <c r="D15" s="27">
        <f>D33+D54</f>
        <v>328.6</v>
      </c>
      <c r="E15" s="27">
        <f>E33+E54</f>
        <v>285.1</v>
      </c>
      <c r="F15" s="27"/>
      <c r="G15" s="34"/>
      <c r="H15" s="34"/>
      <c r="I15" s="34"/>
      <c r="J15" s="33">
        <f t="shared" si="0"/>
        <v>328.6</v>
      </c>
      <c r="K15" s="33">
        <f t="shared" si="1"/>
        <v>285.1</v>
      </c>
    </row>
    <row r="16" spans="1:11" ht="12.75">
      <c r="A16" s="22">
        <v>2271</v>
      </c>
      <c r="B16" s="9"/>
      <c r="C16" s="9"/>
      <c r="D16" s="28">
        <f>D34+D55</f>
        <v>209.89999999999998</v>
      </c>
      <c r="E16" s="28">
        <f>E34+E55</f>
        <v>166.8</v>
      </c>
      <c r="F16" s="28"/>
      <c r="G16" s="35"/>
      <c r="H16" s="35"/>
      <c r="I16" s="35"/>
      <c r="J16" s="33">
        <f t="shared" si="0"/>
        <v>209.89999999999998</v>
      </c>
      <c r="K16" s="33">
        <f t="shared" si="1"/>
        <v>166.8</v>
      </c>
    </row>
    <row r="17" spans="1:11" ht="12.75">
      <c r="A17" s="22">
        <v>2272</v>
      </c>
      <c r="B17" s="9"/>
      <c r="C17" s="9"/>
      <c r="D17" s="28">
        <f>D35</f>
        <v>3.3</v>
      </c>
      <c r="E17" s="28">
        <f>E35</f>
        <v>3.3</v>
      </c>
      <c r="F17" s="28"/>
      <c r="G17" s="35"/>
      <c r="H17" s="35"/>
      <c r="I17" s="35"/>
      <c r="J17" s="33">
        <f t="shared" si="0"/>
        <v>3.3</v>
      </c>
      <c r="K17" s="33">
        <f t="shared" si="1"/>
        <v>3.3</v>
      </c>
    </row>
    <row r="18" spans="1:11" ht="12.75">
      <c r="A18" s="22">
        <v>2273</v>
      </c>
      <c r="B18" s="9"/>
      <c r="C18" s="9"/>
      <c r="D18" s="28">
        <f>D36</f>
        <v>115.4</v>
      </c>
      <c r="E18" s="28">
        <f>E36</f>
        <v>115</v>
      </c>
      <c r="F18" s="28"/>
      <c r="G18" s="35"/>
      <c r="H18" s="35"/>
      <c r="I18" s="35"/>
      <c r="J18" s="33">
        <f t="shared" si="0"/>
        <v>115.4</v>
      </c>
      <c r="K18" s="33">
        <f t="shared" si="1"/>
        <v>115</v>
      </c>
    </row>
    <row r="19" spans="1:11" ht="12.75">
      <c r="A19" s="22">
        <v>2281</v>
      </c>
      <c r="B19" s="9"/>
      <c r="C19" s="9"/>
      <c r="D19" s="26"/>
      <c r="E19" s="26"/>
      <c r="F19" s="26">
        <f>SUM(F49+F51)</f>
        <v>75</v>
      </c>
      <c r="G19" s="26">
        <f>SUM(F19)</f>
        <v>75</v>
      </c>
      <c r="H19" s="32">
        <f>SUM(H49+H51)</f>
        <v>36.5</v>
      </c>
      <c r="I19" s="32">
        <f>SUM(H19)</f>
        <v>36.5</v>
      </c>
      <c r="J19" s="26">
        <f>SUM(J49+J51)</f>
        <v>75</v>
      </c>
      <c r="K19" s="26">
        <f>SUM(K49+K51)</f>
        <v>36.5</v>
      </c>
    </row>
    <row r="20" spans="1:11" ht="12.75">
      <c r="A20" s="22">
        <v>2282</v>
      </c>
      <c r="B20" s="9"/>
      <c r="C20" s="9"/>
      <c r="D20" s="26">
        <f>D37</f>
        <v>3</v>
      </c>
      <c r="E20" s="26">
        <f>E37</f>
        <v>1.3</v>
      </c>
      <c r="F20" s="26"/>
      <c r="G20" s="32"/>
      <c r="H20" s="32"/>
      <c r="I20" s="32"/>
      <c r="J20" s="33">
        <f t="shared" si="0"/>
        <v>3</v>
      </c>
      <c r="K20" s="33">
        <f>SUM(J20)</f>
        <v>3</v>
      </c>
    </row>
    <row r="21" spans="1:11" ht="12.75">
      <c r="A21" s="22">
        <v>2620</v>
      </c>
      <c r="B21" s="9"/>
      <c r="C21" s="9"/>
      <c r="D21" s="26">
        <f>SUM(D58)</f>
        <v>20</v>
      </c>
      <c r="E21" s="26">
        <f>SUM(E58)</f>
        <v>20</v>
      </c>
      <c r="F21" s="26"/>
      <c r="G21" s="26"/>
      <c r="H21" s="26"/>
      <c r="I21" s="26"/>
      <c r="J21" s="26">
        <f>SUM(J58)</f>
        <v>20</v>
      </c>
      <c r="K21" s="26">
        <f>SUM(K58)</f>
        <v>20</v>
      </c>
    </row>
    <row r="22" spans="1:11" ht="12.75">
      <c r="A22" s="22">
        <v>2800</v>
      </c>
      <c r="B22" s="9"/>
      <c r="C22" s="9"/>
      <c r="D22" s="26">
        <f>SUM(D38+D56)</f>
        <v>391.4</v>
      </c>
      <c r="E22" s="26">
        <f>SUM(E38+E56)</f>
        <v>280</v>
      </c>
      <c r="F22" s="26"/>
      <c r="G22" s="32"/>
      <c r="H22" s="32"/>
      <c r="I22" s="32"/>
      <c r="J22" s="33">
        <f t="shared" si="0"/>
        <v>391.4</v>
      </c>
      <c r="K22" s="33">
        <f t="shared" si="1"/>
        <v>280</v>
      </c>
    </row>
    <row r="23" spans="1:11" ht="12.75">
      <c r="A23" s="22">
        <v>3110</v>
      </c>
      <c r="B23" s="9"/>
      <c r="C23" s="9"/>
      <c r="D23" s="26"/>
      <c r="E23" s="26"/>
      <c r="F23" s="26">
        <f>F39</f>
        <v>19.5</v>
      </c>
      <c r="G23" s="26">
        <f>G39</f>
        <v>19.5</v>
      </c>
      <c r="H23" s="32">
        <f>H39</f>
        <v>19.5</v>
      </c>
      <c r="I23" s="32">
        <f>I39</f>
        <v>19.5</v>
      </c>
      <c r="J23" s="33">
        <f t="shared" si="0"/>
        <v>19.5</v>
      </c>
      <c r="K23" s="33">
        <f>SUM(J23)</f>
        <v>19.5</v>
      </c>
    </row>
    <row r="24" spans="1:11" ht="12.75">
      <c r="A24" s="22">
        <v>3122</v>
      </c>
      <c r="B24" s="9"/>
      <c r="C24" s="9"/>
      <c r="D24" s="26"/>
      <c r="E24" s="26"/>
      <c r="F24" s="26">
        <f aca="true" t="shared" si="2" ref="F24:K24">SUM(F44)</f>
        <v>5000</v>
      </c>
      <c r="G24" s="26">
        <f t="shared" si="2"/>
        <v>5000</v>
      </c>
      <c r="H24" s="26">
        <f t="shared" si="2"/>
        <v>5000</v>
      </c>
      <c r="I24" s="26">
        <f t="shared" si="2"/>
        <v>5000</v>
      </c>
      <c r="J24" s="26">
        <f t="shared" si="2"/>
        <v>5000</v>
      </c>
      <c r="K24" s="26">
        <f t="shared" si="2"/>
        <v>5000</v>
      </c>
    </row>
    <row r="25" spans="1:11" ht="12.75">
      <c r="A25" s="14">
        <v>3220</v>
      </c>
      <c r="B25" s="10"/>
      <c r="C25" s="10"/>
      <c r="D25" s="36"/>
      <c r="E25" s="36"/>
      <c r="F25" s="36">
        <f>SUM(F59)</f>
        <v>179</v>
      </c>
      <c r="G25" s="36">
        <f>SUM(F25)</f>
        <v>179</v>
      </c>
      <c r="H25" s="36">
        <f>SUM(H59)</f>
        <v>179</v>
      </c>
      <c r="I25" s="36">
        <f>SUM(H25)</f>
        <v>179</v>
      </c>
      <c r="J25" s="36">
        <f>SUM(J59)</f>
        <v>179</v>
      </c>
      <c r="K25" s="36">
        <f>SUM(K59)</f>
        <v>179</v>
      </c>
    </row>
    <row r="26" spans="1:11" ht="12.75">
      <c r="A26" s="120" t="s">
        <v>5</v>
      </c>
      <c r="B26" s="121"/>
      <c r="C26" s="121"/>
      <c r="D26" s="17"/>
      <c r="E26" s="7"/>
      <c r="F26" s="7"/>
      <c r="G26" s="7"/>
      <c r="H26" s="7"/>
      <c r="I26" s="11"/>
      <c r="J26" s="10"/>
      <c r="K26" s="74"/>
    </row>
    <row r="27" spans="1:11" ht="25.5" customHeight="1">
      <c r="A27" s="56">
        <v>3110160</v>
      </c>
      <c r="B27" s="77" t="s">
        <v>15</v>
      </c>
      <c r="C27" s="57" t="s">
        <v>22</v>
      </c>
      <c r="D27" s="62">
        <f>SUM(D28:D33,D38)+D37+D39</f>
        <v>15143.3</v>
      </c>
      <c r="E27" s="62">
        <f>E28+E29+E30+E31+E32+E33+E37+E38</f>
        <v>15068.599999999999</v>
      </c>
      <c r="F27" s="63">
        <f>F28+F29+F30+F31+F32+F33+F37+F38+F39</f>
        <v>19.5</v>
      </c>
      <c r="G27" s="63">
        <f>G28+G29+G30+G31+G32+G33+G37+G38+G39</f>
        <v>19.5</v>
      </c>
      <c r="H27" s="64">
        <f>H28+H29+H30+H31+H32+H33+H37+H38+H39</f>
        <v>19.5</v>
      </c>
      <c r="I27" s="64">
        <f>I28+I29+I30+I31+I32+I33+I37+I38+I39</f>
        <v>19.5</v>
      </c>
      <c r="J27" s="62">
        <f>D27+F27</f>
        <v>15162.8</v>
      </c>
      <c r="K27" s="62">
        <f>E27+H27</f>
        <v>15088.099999999999</v>
      </c>
    </row>
    <row r="28" spans="1:11" ht="12.75">
      <c r="A28" s="22">
        <v>2111</v>
      </c>
      <c r="B28" s="78"/>
      <c r="C28" s="9"/>
      <c r="D28" s="26">
        <v>11625</v>
      </c>
      <c r="E28" s="26">
        <v>11624.9</v>
      </c>
      <c r="F28" s="26"/>
      <c r="G28" s="32"/>
      <c r="H28" s="32"/>
      <c r="I28" s="32"/>
      <c r="J28" s="33">
        <f aca="true" t="shared" si="3" ref="J28:J39">D28+F28</f>
        <v>11625</v>
      </c>
      <c r="K28" s="33">
        <f aca="true" t="shared" si="4" ref="K28:K38">E28+H28</f>
        <v>11624.9</v>
      </c>
    </row>
    <row r="29" spans="1:11" ht="12.75">
      <c r="A29" s="22">
        <v>2120</v>
      </c>
      <c r="B29" s="78"/>
      <c r="C29" s="9"/>
      <c r="D29" s="26">
        <v>2649</v>
      </c>
      <c r="E29" s="26">
        <v>2627.3</v>
      </c>
      <c r="F29" s="26"/>
      <c r="G29" s="32"/>
      <c r="H29" s="32"/>
      <c r="I29" s="32"/>
      <c r="J29" s="33">
        <f t="shared" si="3"/>
        <v>2649</v>
      </c>
      <c r="K29" s="33">
        <f t="shared" si="4"/>
        <v>2627.3</v>
      </c>
    </row>
    <row r="30" spans="1:11" ht="12.75">
      <c r="A30" s="22">
        <v>2210</v>
      </c>
      <c r="B30" s="78"/>
      <c r="C30" s="9"/>
      <c r="D30" s="26">
        <v>153</v>
      </c>
      <c r="E30" s="26">
        <v>152.2</v>
      </c>
      <c r="F30" s="28"/>
      <c r="G30" s="35"/>
      <c r="H30" s="32"/>
      <c r="I30" s="32"/>
      <c r="J30" s="33">
        <f t="shared" si="3"/>
        <v>153</v>
      </c>
      <c r="K30" s="33">
        <f t="shared" si="4"/>
        <v>152.2</v>
      </c>
    </row>
    <row r="31" spans="1:11" ht="12.75">
      <c r="A31" s="22">
        <v>2240</v>
      </c>
      <c r="B31" s="78"/>
      <c r="C31" s="9"/>
      <c r="D31" s="26">
        <v>384.6</v>
      </c>
      <c r="E31" s="26">
        <v>382.4</v>
      </c>
      <c r="F31" s="28"/>
      <c r="G31" s="35"/>
      <c r="H31" s="32"/>
      <c r="I31" s="32"/>
      <c r="J31" s="33">
        <f t="shared" si="3"/>
        <v>384.6</v>
      </c>
      <c r="K31" s="33">
        <f t="shared" si="4"/>
        <v>382.4</v>
      </c>
    </row>
    <row r="32" spans="1:11" ht="12.75">
      <c r="A32" s="22">
        <v>2250</v>
      </c>
      <c r="B32" s="78"/>
      <c r="C32" s="9"/>
      <c r="D32" s="26">
        <v>28.4</v>
      </c>
      <c r="E32" s="26">
        <v>24.3</v>
      </c>
      <c r="F32" s="26"/>
      <c r="G32" s="32"/>
      <c r="H32" s="32"/>
      <c r="I32" s="32"/>
      <c r="J32" s="33">
        <f t="shared" si="3"/>
        <v>28.4</v>
      </c>
      <c r="K32" s="33">
        <f t="shared" si="4"/>
        <v>24.3</v>
      </c>
    </row>
    <row r="33" spans="1:11" ht="12.75">
      <c r="A33" s="23">
        <v>2270</v>
      </c>
      <c r="B33" s="78"/>
      <c r="C33" s="9"/>
      <c r="D33" s="27">
        <f>SUM(D34:D36)</f>
        <v>250.3</v>
      </c>
      <c r="E33" s="27">
        <f>SUM(E34:E36)</f>
        <v>206.8</v>
      </c>
      <c r="F33" s="27"/>
      <c r="G33" s="34"/>
      <c r="H33" s="34"/>
      <c r="I33" s="34"/>
      <c r="J33" s="33">
        <f t="shared" si="3"/>
        <v>250.3</v>
      </c>
      <c r="K33" s="33">
        <f t="shared" si="4"/>
        <v>206.8</v>
      </c>
    </row>
    <row r="34" spans="1:11" ht="12.75">
      <c r="A34" s="22">
        <v>2271</v>
      </c>
      <c r="B34" s="78"/>
      <c r="C34" s="9"/>
      <c r="D34" s="28">
        <v>131.6</v>
      </c>
      <c r="E34" s="28">
        <v>88.5</v>
      </c>
      <c r="F34" s="28"/>
      <c r="G34" s="35"/>
      <c r="H34" s="35"/>
      <c r="I34" s="35"/>
      <c r="J34" s="33">
        <f t="shared" si="3"/>
        <v>131.6</v>
      </c>
      <c r="K34" s="33">
        <f t="shared" si="4"/>
        <v>88.5</v>
      </c>
    </row>
    <row r="35" spans="1:11" ht="12.75">
      <c r="A35" s="22">
        <v>2272</v>
      </c>
      <c r="B35" s="78"/>
      <c r="C35" s="9"/>
      <c r="D35" s="28">
        <v>3.3</v>
      </c>
      <c r="E35" s="28">
        <v>3.3</v>
      </c>
      <c r="F35" s="28"/>
      <c r="G35" s="35"/>
      <c r="H35" s="35"/>
      <c r="I35" s="35"/>
      <c r="J35" s="33">
        <f t="shared" si="3"/>
        <v>3.3</v>
      </c>
      <c r="K35" s="33">
        <f t="shared" si="4"/>
        <v>3.3</v>
      </c>
    </row>
    <row r="36" spans="1:11" ht="12.75">
      <c r="A36" s="22">
        <v>2273</v>
      </c>
      <c r="B36" s="78"/>
      <c r="C36" s="9"/>
      <c r="D36" s="28">
        <v>115.4</v>
      </c>
      <c r="E36" s="28">
        <v>115</v>
      </c>
      <c r="F36" s="28"/>
      <c r="G36" s="35"/>
      <c r="H36" s="35"/>
      <c r="I36" s="35"/>
      <c r="J36" s="33">
        <f t="shared" si="3"/>
        <v>115.4</v>
      </c>
      <c r="K36" s="33">
        <f t="shared" si="4"/>
        <v>115</v>
      </c>
    </row>
    <row r="37" spans="1:11" ht="12.75">
      <c r="A37" s="22">
        <v>2282</v>
      </c>
      <c r="B37" s="78"/>
      <c r="C37" s="9"/>
      <c r="D37" s="26">
        <v>3</v>
      </c>
      <c r="E37" s="26">
        <v>1.3</v>
      </c>
      <c r="F37" s="26"/>
      <c r="G37" s="32"/>
      <c r="H37" s="32"/>
      <c r="I37" s="32"/>
      <c r="J37" s="33">
        <f t="shared" si="3"/>
        <v>3</v>
      </c>
      <c r="K37" s="33">
        <f t="shared" si="4"/>
        <v>1.3</v>
      </c>
    </row>
    <row r="38" spans="1:11" ht="12.75">
      <c r="A38" s="22">
        <v>2800</v>
      </c>
      <c r="B38" s="78"/>
      <c r="C38" s="9"/>
      <c r="D38" s="26">
        <v>50</v>
      </c>
      <c r="E38" s="26">
        <v>49.4</v>
      </c>
      <c r="F38" s="26"/>
      <c r="G38" s="32"/>
      <c r="H38" s="32"/>
      <c r="I38" s="32"/>
      <c r="J38" s="33">
        <f t="shared" si="3"/>
        <v>50</v>
      </c>
      <c r="K38" s="33">
        <f t="shared" si="4"/>
        <v>49.4</v>
      </c>
    </row>
    <row r="39" spans="1:11" ht="12.75">
      <c r="A39" s="14">
        <v>3110</v>
      </c>
      <c r="B39" s="79"/>
      <c r="C39" s="10"/>
      <c r="D39" s="29"/>
      <c r="E39" s="11"/>
      <c r="F39" s="36">
        <v>19.5</v>
      </c>
      <c r="G39" s="37">
        <f>SUM(F39)</f>
        <v>19.5</v>
      </c>
      <c r="H39" s="37">
        <v>19.5</v>
      </c>
      <c r="I39" s="37">
        <f>SUM(H39)</f>
        <v>19.5</v>
      </c>
      <c r="J39" s="38">
        <f t="shared" si="3"/>
        <v>19.5</v>
      </c>
      <c r="K39" s="38">
        <f>D39+F39</f>
        <v>19.5</v>
      </c>
    </row>
    <row r="40" spans="1:11" ht="16.5" customHeight="1">
      <c r="A40" s="12">
        <v>3117130</v>
      </c>
      <c r="B40" s="76" t="s">
        <v>18</v>
      </c>
      <c r="C40" s="13" t="s">
        <v>25</v>
      </c>
      <c r="D40" s="25">
        <f>SUM(D41:D41)</f>
        <v>520</v>
      </c>
      <c r="E40" s="48">
        <f>SUM(E41:E41)</f>
        <v>31</v>
      </c>
      <c r="F40" s="31">
        <f>SUM(F41)</f>
        <v>14.3</v>
      </c>
      <c r="G40" s="25"/>
      <c r="H40" s="25"/>
      <c r="I40" s="25"/>
      <c r="J40" s="91">
        <f>SUM(J41:J41)</f>
        <v>534.3</v>
      </c>
      <c r="K40" s="40">
        <f>SUM(K41:K41)</f>
        <v>31</v>
      </c>
    </row>
    <row r="41" spans="1:11" ht="16.5" customHeight="1">
      <c r="A41" s="65">
        <v>2240</v>
      </c>
      <c r="B41" s="80"/>
      <c r="C41" s="66"/>
      <c r="D41" s="67">
        <v>520</v>
      </c>
      <c r="E41" s="68">
        <v>31</v>
      </c>
      <c r="F41" s="90">
        <v>14.3</v>
      </c>
      <c r="G41" s="67"/>
      <c r="H41" s="67"/>
      <c r="I41" s="67"/>
      <c r="J41" s="92">
        <f>SUM(D41+F41)</f>
        <v>534.3</v>
      </c>
      <c r="K41" s="41">
        <f>SUM(E41+H41)</f>
        <v>31</v>
      </c>
    </row>
    <row r="42" spans="1:11" ht="25.5">
      <c r="A42" s="56">
        <v>3117370</v>
      </c>
      <c r="B42" s="81" t="s">
        <v>31</v>
      </c>
      <c r="C42" s="96" t="s">
        <v>26</v>
      </c>
      <c r="D42" s="62">
        <f aca="true" t="shared" si="5" ref="D42:I42">SUM(D43:D44)</f>
        <v>90</v>
      </c>
      <c r="E42" s="62">
        <f t="shared" si="5"/>
        <v>90</v>
      </c>
      <c r="F42" s="64">
        <f t="shared" si="5"/>
        <v>5000</v>
      </c>
      <c r="G42" s="64">
        <f t="shared" si="5"/>
        <v>5000</v>
      </c>
      <c r="H42" s="62">
        <f t="shared" si="5"/>
        <v>5000</v>
      </c>
      <c r="I42" s="62">
        <f t="shared" si="5"/>
        <v>5000</v>
      </c>
      <c r="J42" s="97">
        <f>SUM(D42+F42)</f>
        <v>5090</v>
      </c>
      <c r="K42" s="62">
        <f>SUM(E42+H42)</f>
        <v>5090</v>
      </c>
    </row>
    <row r="43" spans="1:11" ht="12.75">
      <c r="A43" s="22">
        <v>2240</v>
      </c>
      <c r="B43" s="82"/>
      <c r="C43" s="58"/>
      <c r="D43" s="26">
        <v>90</v>
      </c>
      <c r="E43" s="59">
        <v>90</v>
      </c>
      <c r="F43" s="32"/>
      <c r="G43" s="26"/>
      <c r="H43" s="26"/>
      <c r="I43" s="26"/>
      <c r="J43" s="93">
        <f>SUM(D43+F43)</f>
        <v>90</v>
      </c>
      <c r="K43" s="61">
        <f>SUM(E43+H43)</f>
        <v>90</v>
      </c>
    </row>
    <row r="44" spans="1:11" ht="12.75">
      <c r="A44" s="14">
        <v>3122</v>
      </c>
      <c r="B44" s="79"/>
      <c r="C44" s="98"/>
      <c r="D44" s="36"/>
      <c r="E44" s="47"/>
      <c r="F44" s="37">
        <v>5000</v>
      </c>
      <c r="G44" s="37">
        <v>5000</v>
      </c>
      <c r="H44" s="36">
        <v>5000</v>
      </c>
      <c r="I44" s="36">
        <v>5000</v>
      </c>
      <c r="J44" s="94">
        <f>SUM(D44+F44)</f>
        <v>5000</v>
      </c>
      <c r="K44" s="75">
        <f>SUM(E44+H44)</f>
        <v>5000</v>
      </c>
    </row>
    <row r="45" spans="1:11" ht="17.25" customHeight="1">
      <c r="A45" s="12">
        <v>3117610</v>
      </c>
      <c r="B45" s="83" t="s">
        <v>17</v>
      </c>
      <c r="C45" s="13" t="s">
        <v>16</v>
      </c>
      <c r="D45" s="25">
        <f>SUM(D46:D47)</f>
        <v>252</v>
      </c>
      <c r="E45" s="25">
        <f>SUM(E46:E47)</f>
        <v>135</v>
      </c>
      <c r="F45" s="30"/>
      <c r="G45" s="95"/>
      <c r="H45" s="88"/>
      <c r="I45" s="88"/>
      <c r="J45" s="42">
        <f>D45+F45</f>
        <v>252</v>
      </c>
      <c r="K45" s="42">
        <f>E45+H45</f>
        <v>135</v>
      </c>
    </row>
    <row r="46" spans="1:11" ht="12.75">
      <c r="A46" s="22">
        <v>2210</v>
      </c>
      <c r="B46" s="84"/>
      <c r="C46" s="9"/>
      <c r="D46" s="26">
        <v>90</v>
      </c>
      <c r="E46" s="26">
        <v>54</v>
      </c>
      <c r="F46" s="26"/>
      <c r="G46" s="32"/>
      <c r="H46" s="32"/>
      <c r="I46" s="32"/>
      <c r="J46" s="43">
        <f>D46+F46</f>
        <v>90</v>
      </c>
      <c r="K46" s="43">
        <f>E46+H46</f>
        <v>54</v>
      </c>
    </row>
    <row r="47" spans="1:11" ht="12.75">
      <c r="A47" s="14">
        <v>2240</v>
      </c>
      <c r="B47" s="85"/>
      <c r="C47" s="10"/>
      <c r="D47" s="36">
        <v>162</v>
      </c>
      <c r="E47" s="36">
        <v>81</v>
      </c>
      <c r="F47" s="36"/>
      <c r="G47" s="37"/>
      <c r="H47" s="37"/>
      <c r="I47" s="37"/>
      <c r="J47" s="41">
        <f>D47+F47</f>
        <v>162</v>
      </c>
      <c r="K47" s="41">
        <f>E47+H47</f>
        <v>81</v>
      </c>
    </row>
    <row r="48" spans="1:11" ht="25.5">
      <c r="A48" s="60">
        <v>3117650</v>
      </c>
      <c r="B48" s="81" t="s">
        <v>31</v>
      </c>
      <c r="C48" s="69" t="s">
        <v>28</v>
      </c>
      <c r="D48" s="70"/>
      <c r="E48" s="71"/>
      <c r="F48" s="70">
        <f aca="true" t="shared" si="6" ref="F48:K48">SUM(F49)</f>
        <v>50</v>
      </c>
      <c r="G48" s="70">
        <f t="shared" si="6"/>
        <v>50</v>
      </c>
      <c r="H48" s="70">
        <f t="shared" si="6"/>
        <v>36.5</v>
      </c>
      <c r="I48" s="70">
        <f t="shared" si="6"/>
        <v>36.5</v>
      </c>
      <c r="J48" s="70">
        <f t="shared" si="6"/>
        <v>50</v>
      </c>
      <c r="K48" s="70">
        <f t="shared" si="6"/>
        <v>36.5</v>
      </c>
    </row>
    <row r="49" spans="1:11" ht="12.75">
      <c r="A49" s="14">
        <v>2281</v>
      </c>
      <c r="B49" s="79"/>
      <c r="C49" s="10"/>
      <c r="D49" s="36"/>
      <c r="E49" s="29"/>
      <c r="F49" s="36">
        <v>50</v>
      </c>
      <c r="G49" s="36">
        <v>50</v>
      </c>
      <c r="H49" s="37">
        <v>36.5</v>
      </c>
      <c r="I49" s="37">
        <v>36.5</v>
      </c>
      <c r="J49" s="41">
        <f>SUM(F49)</f>
        <v>50</v>
      </c>
      <c r="K49" s="41">
        <f>SUM(H49)</f>
        <v>36.5</v>
      </c>
    </row>
    <row r="50" spans="1:11" ht="51">
      <c r="A50" s="60">
        <v>3117660</v>
      </c>
      <c r="B50" s="81" t="s">
        <v>31</v>
      </c>
      <c r="C50" s="69" t="s">
        <v>29</v>
      </c>
      <c r="D50" s="70"/>
      <c r="E50" s="71"/>
      <c r="F50" s="70">
        <f>SUM(F51)</f>
        <v>25</v>
      </c>
      <c r="G50" s="70">
        <f>SUM(G51)</f>
        <v>25</v>
      </c>
      <c r="H50" s="70"/>
      <c r="I50" s="70"/>
      <c r="J50" s="70">
        <f>SUM(J51)</f>
        <v>25</v>
      </c>
      <c r="K50" s="70"/>
    </row>
    <row r="51" spans="1:11" ht="12.75">
      <c r="A51" s="14">
        <v>2281</v>
      </c>
      <c r="B51" s="79"/>
      <c r="C51" s="10"/>
      <c r="D51" s="36"/>
      <c r="E51" s="29"/>
      <c r="F51" s="36">
        <v>25</v>
      </c>
      <c r="G51" s="36">
        <v>25</v>
      </c>
      <c r="H51" s="37"/>
      <c r="I51" s="37"/>
      <c r="J51" s="41">
        <f>SUM(F51)</f>
        <v>25</v>
      </c>
      <c r="K51" s="41"/>
    </row>
    <row r="52" spans="1:11" ht="18.75" customHeight="1">
      <c r="A52" s="12">
        <v>3117693</v>
      </c>
      <c r="B52" s="76" t="s">
        <v>31</v>
      </c>
      <c r="C52" s="13" t="s">
        <v>27</v>
      </c>
      <c r="D52" s="25">
        <f>SUM(D56+D54+D53)</f>
        <v>731.9</v>
      </c>
      <c r="E52" s="39">
        <f>SUM(E56+E54+E53)</f>
        <v>600.7</v>
      </c>
      <c r="F52" s="25"/>
      <c r="G52" s="31"/>
      <c r="H52" s="31"/>
      <c r="I52" s="31"/>
      <c r="J52" s="40">
        <f>D52+F52</f>
        <v>731.9</v>
      </c>
      <c r="K52" s="40">
        <f>E52+H52</f>
        <v>600.7</v>
      </c>
    </row>
    <row r="53" spans="1:11" ht="14.25" customHeight="1">
      <c r="A53" s="24">
        <v>2240</v>
      </c>
      <c r="B53" s="18"/>
      <c r="C53" s="16"/>
      <c r="D53" s="44">
        <v>312.2</v>
      </c>
      <c r="E53" s="46">
        <v>291.8</v>
      </c>
      <c r="F53" s="44"/>
      <c r="G53" s="45"/>
      <c r="H53" s="45"/>
      <c r="I53" s="45"/>
      <c r="J53" s="43">
        <f aca="true" t="shared" si="7" ref="J53:K55">SUM(D53)</f>
        <v>312.2</v>
      </c>
      <c r="K53" s="43">
        <f t="shared" si="7"/>
        <v>291.8</v>
      </c>
    </row>
    <row r="54" spans="1:11" ht="14.25" customHeight="1">
      <c r="A54" s="24">
        <v>2270</v>
      </c>
      <c r="B54" s="18"/>
      <c r="C54" s="16"/>
      <c r="D54" s="44">
        <f>SUM(D55)</f>
        <v>78.3</v>
      </c>
      <c r="E54" s="44">
        <f>SUM(E55)</f>
        <v>78.3</v>
      </c>
      <c r="F54" s="44"/>
      <c r="G54" s="45"/>
      <c r="H54" s="45"/>
      <c r="I54" s="45"/>
      <c r="J54" s="43">
        <f t="shared" si="7"/>
        <v>78.3</v>
      </c>
      <c r="K54" s="43">
        <f t="shared" si="7"/>
        <v>78.3</v>
      </c>
    </row>
    <row r="55" spans="1:11" ht="13.5" customHeight="1">
      <c r="A55" s="24">
        <v>2271</v>
      </c>
      <c r="B55" s="18"/>
      <c r="C55" s="16"/>
      <c r="D55" s="44">
        <v>78.3</v>
      </c>
      <c r="E55" s="46">
        <v>78.3</v>
      </c>
      <c r="F55" s="44"/>
      <c r="G55" s="45"/>
      <c r="H55" s="45"/>
      <c r="I55" s="45"/>
      <c r="J55" s="43">
        <f t="shared" si="7"/>
        <v>78.3</v>
      </c>
      <c r="K55" s="43">
        <f t="shared" si="7"/>
        <v>78.3</v>
      </c>
    </row>
    <row r="56" spans="1:11" ht="14.25" customHeight="1">
      <c r="A56" s="14">
        <v>2800</v>
      </c>
      <c r="B56" s="5"/>
      <c r="C56" s="10"/>
      <c r="D56" s="36">
        <v>341.4</v>
      </c>
      <c r="E56" s="47">
        <v>230.6</v>
      </c>
      <c r="F56" s="36"/>
      <c r="G56" s="37"/>
      <c r="H56" s="37"/>
      <c r="I56" s="37"/>
      <c r="J56" s="41">
        <f>D56+F56</f>
        <v>341.4</v>
      </c>
      <c r="K56" s="41">
        <f>E56+H56</f>
        <v>230.6</v>
      </c>
    </row>
    <row r="57" spans="1:11" ht="38.25">
      <c r="A57" s="56">
        <v>3119800</v>
      </c>
      <c r="B57" s="81" t="s">
        <v>32</v>
      </c>
      <c r="C57" s="72" t="s">
        <v>30</v>
      </c>
      <c r="D57" s="62">
        <f aca="true" t="shared" si="8" ref="D57:K57">SUM(D58:D59)</f>
        <v>20</v>
      </c>
      <c r="E57" s="62">
        <f t="shared" si="8"/>
        <v>20</v>
      </c>
      <c r="F57" s="62">
        <f t="shared" si="8"/>
        <v>179</v>
      </c>
      <c r="G57" s="62">
        <f t="shared" si="8"/>
        <v>179</v>
      </c>
      <c r="H57" s="62">
        <f t="shared" si="8"/>
        <v>179</v>
      </c>
      <c r="I57" s="62">
        <f t="shared" si="8"/>
        <v>179</v>
      </c>
      <c r="J57" s="73">
        <f t="shared" si="8"/>
        <v>199</v>
      </c>
      <c r="K57" s="73">
        <f t="shared" si="8"/>
        <v>199</v>
      </c>
    </row>
    <row r="58" spans="1:11" ht="14.25" customHeight="1">
      <c r="A58" s="22">
        <v>2620</v>
      </c>
      <c r="B58" s="9"/>
      <c r="C58" s="9"/>
      <c r="D58" s="26">
        <v>20</v>
      </c>
      <c r="E58" s="26">
        <v>20</v>
      </c>
      <c r="F58" s="26"/>
      <c r="G58" s="26"/>
      <c r="H58" s="26"/>
      <c r="I58" s="26"/>
      <c r="J58" s="43">
        <f>SUM(D58)</f>
        <v>20</v>
      </c>
      <c r="K58" s="43">
        <f>SUM(E58)</f>
        <v>20</v>
      </c>
    </row>
    <row r="59" spans="1:11" ht="14.25" customHeight="1">
      <c r="A59" s="14">
        <v>3220</v>
      </c>
      <c r="B59" s="10"/>
      <c r="C59" s="10"/>
      <c r="D59" s="36"/>
      <c r="E59" s="36"/>
      <c r="F59" s="36">
        <v>179</v>
      </c>
      <c r="G59" s="36">
        <v>179</v>
      </c>
      <c r="H59" s="36">
        <v>179</v>
      </c>
      <c r="I59" s="36">
        <v>179</v>
      </c>
      <c r="J59" s="41">
        <f>SUM(F59)</f>
        <v>179</v>
      </c>
      <c r="K59" s="41">
        <f>SUM(H59)</f>
        <v>179</v>
      </c>
    </row>
    <row r="62" spans="1:7" ht="12.75">
      <c r="A62" s="117" t="s">
        <v>19</v>
      </c>
      <c r="B62" s="117"/>
      <c r="C62" s="1" t="s">
        <v>6</v>
      </c>
      <c r="D62" s="119" t="s">
        <v>20</v>
      </c>
      <c r="E62" s="119"/>
      <c r="F62" s="119"/>
      <c r="G62" s="87"/>
    </row>
    <row r="63" spans="1:7" ht="12.75">
      <c r="A63" s="19"/>
      <c r="C63" s="1" t="s">
        <v>7</v>
      </c>
      <c r="D63" s="118" t="s">
        <v>8</v>
      </c>
      <c r="E63" s="118"/>
      <c r="F63" s="118"/>
      <c r="G63" s="86"/>
    </row>
  </sheetData>
  <sheetProtection/>
  <mergeCells count="15">
    <mergeCell ref="A62:B62"/>
    <mergeCell ref="D63:F63"/>
    <mergeCell ref="D62:F62"/>
    <mergeCell ref="A9:C9"/>
    <mergeCell ref="A26:C26"/>
    <mergeCell ref="A1:K1"/>
    <mergeCell ref="A2:K2"/>
    <mergeCell ref="A3:K3"/>
    <mergeCell ref="A4:K4"/>
    <mergeCell ref="J6:K6"/>
    <mergeCell ref="F6:I6"/>
    <mergeCell ref="D6:E6"/>
    <mergeCell ref="B6:B7"/>
    <mergeCell ref="A6:A7"/>
    <mergeCell ref="C6:C7"/>
  </mergeCells>
  <printOptions horizontalCentered="1"/>
  <pageMargins left="0.31496062992125984" right="0.2362204724409449" top="1.062992125984252" bottom="0.3937007874015748" header="0.35433070866141736" footer="0.35433070866141736"/>
  <pageSetup horizontalDpi="600" verticalDpi="600" orientation="landscape" paperSize="9" scale="73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3">
      <selection activeCell="C5" sqref="C5"/>
    </sheetView>
  </sheetViews>
  <sheetFormatPr defaultColWidth="9.00390625" defaultRowHeight="12.75"/>
  <cols>
    <col min="1" max="1" width="32.875" style="0" customWidth="1"/>
    <col min="2" max="2" width="26.75390625" style="0" customWidth="1"/>
    <col min="3" max="3" width="12.375" style="0" customWidth="1"/>
    <col min="4" max="4" width="9.375" style="0" customWidth="1"/>
    <col min="5" max="5" width="11.375" style="0" customWidth="1"/>
    <col min="6" max="6" width="10.75390625" style="0" customWidth="1"/>
    <col min="7" max="7" width="13.625" style="0" customWidth="1"/>
    <col min="9" max="9" width="11.00390625" style="0" customWidth="1"/>
    <col min="10" max="10" width="16.875" style="0" customWidth="1"/>
  </cols>
  <sheetData>
    <row r="1" spans="1:13" ht="48.75" customHeight="1">
      <c r="A1" s="122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99"/>
      <c r="L1" s="99"/>
      <c r="M1" s="99"/>
    </row>
    <row r="2" spans="1:13" ht="19.5" customHeight="1">
      <c r="A2" s="123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99"/>
      <c r="L2" s="99"/>
      <c r="M2" s="99"/>
    </row>
    <row r="3" spans="1:13" ht="16.5" customHeight="1">
      <c r="A3" s="124" t="s">
        <v>36</v>
      </c>
      <c r="B3" s="124"/>
      <c r="C3" s="124"/>
      <c r="D3" s="124"/>
      <c r="E3" s="124"/>
      <c r="F3" s="124"/>
      <c r="G3" s="124"/>
      <c r="H3" s="124"/>
      <c r="I3" s="124"/>
      <c r="J3" s="124"/>
      <c r="K3" s="99"/>
      <c r="L3" s="99"/>
      <c r="M3" s="99"/>
    </row>
    <row r="4" spans="1:13" ht="16.5" customHeight="1">
      <c r="A4" s="125"/>
      <c r="B4" s="125"/>
      <c r="C4" s="125"/>
      <c r="D4" s="125"/>
      <c r="E4" s="125"/>
      <c r="F4" s="125"/>
      <c r="G4" s="125"/>
      <c r="H4" s="126"/>
      <c r="I4" s="126"/>
      <c r="J4" s="126"/>
      <c r="K4" s="99"/>
      <c r="L4" s="99"/>
      <c r="M4" s="99"/>
    </row>
    <row r="5" spans="1:10" ht="15">
      <c r="A5" s="126"/>
      <c r="B5" s="126"/>
      <c r="C5" s="126"/>
      <c r="D5" s="126"/>
      <c r="E5" s="126"/>
      <c r="F5" s="126"/>
      <c r="G5" s="127"/>
      <c r="H5" s="127"/>
      <c r="I5" s="127"/>
      <c r="J5" s="128" t="s">
        <v>37</v>
      </c>
    </row>
    <row r="6" spans="1:10" ht="18" customHeight="1">
      <c r="A6" s="129" t="s">
        <v>38</v>
      </c>
      <c r="B6" s="129" t="s">
        <v>39</v>
      </c>
      <c r="C6" s="129" t="s">
        <v>40</v>
      </c>
      <c r="D6" s="129"/>
      <c r="E6" s="129"/>
      <c r="F6" s="129"/>
      <c r="G6" s="129" t="s">
        <v>41</v>
      </c>
      <c r="H6" s="129"/>
      <c r="I6" s="129"/>
      <c r="J6" s="129"/>
    </row>
    <row r="7" spans="1:12" ht="60">
      <c r="A7" s="129"/>
      <c r="B7" s="129"/>
      <c r="C7" s="130" t="s">
        <v>42</v>
      </c>
      <c r="D7" s="131" t="s">
        <v>43</v>
      </c>
      <c r="E7" s="131" t="s">
        <v>44</v>
      </c>
      <c r="F7" s="131" t="s">
        <v>45</v>
      </c>
      <c r="G7" s="130" t="s">
        <v>42</v>
      </c>
      <c r="H7" s="131" t="s">
        <v>43</v>
      </c>
      <c r="I7" s="131" t="s">
        <v>44</v>
      </c>
      <c r="J7" s="131" t="s">
        <v>45</v>
      </c>
      <c r="K7" s="99"/>
      <c r="L7" s="99"/>
    </row>
    <row r="8" spans="1:10" ht="75">
      <c r="A8" s="132" t="s">
        <v>46</v>
      </c>
      <c r="B8" s="132" t="s">
        <v>47</v>
      </c>
      <c r="C8" s="144">
        <v>19.5</v>
      </c>
      <c r="D8" s="144">
        <v>19.5</v>
      </c>
      <c r="E8" s="144"/>
      <c r="F8" s="144"/>
      <c r="G8" s="144">
        <v>19.5</v>
      </c>
      <c r="H8" s="144">
        <v>19.5</v>
      </c>
      <c r="I8" s="144"/>
      <c r="J8" s="144"/>
    </row>
    <row r="9" spans="1:10" ht="135">
      <c r="A9" s="132" t="s">
        <v>48</v>
      </c>
      <c r="B9" s="132" t="s">
        <v>49</v>
      </c>
      <c r="C9" s="144">
        <v>5000</v>
      </c>
      <c r="D9" s="144">
        <v>5000</v>
      </c>
      <c r="E9" s="144"/>
      <c r="F9" s="144"/>
      <c r="G9" s="144">
        <v>5000</v>
      </c>
      <c r="H9" s="144">
        <v>5000</v>
      </c>
      <c r="I9" s="144"/>
      <c r="J9" s="144"/>
    </row>
    <row r="10" spans="1:10" ht="135">
      <c r="A10" s="132" t="s">
        <v>50</v>
      </c>
      <c r="B10" s="132" t="s">
        <v>51</v>
      </c>
      <c r="C10" s="144">
        <v>50</v>
      </c>
      <c r="D10" s="144">
        <v>50</v>
      </c>
      <c r="E10" s="144"/>
      <c r="F10" s="144"/>
      <c r="G10" s="144">
        <v>36.5</v>
      </c>
      <c r="H10" s="144">
        <v>36.5</v>
      </c>
      <c r="I10" s="144"/>
      <c r="J10" s="144"/>
    </row>
    <row r="11" spans="1:10" ht="125.25" customHeight="1">
      <c r="A11" s="132" t="s">
        <v>52</v>
      </c>
      <c r="B11" s="133" t="s">
        <v>53</v>
      </c>
      <c r="C11" s="144">
        <v>25</v>
      </c>
      <c r="D11" s="144">
        <v>25</v>
      </c>
      <c r="E11" s="144"/>
      <c r="F11" s="144"/>
      <c r="G11" s="144"/>
      <c r="H11" s="144"/>
      <c r="I11" s="144"/>
      <c r="J11" s="144"/>
    </row>
    <row r="12" spans="1:10" ht="228.75" customHeight="1">
      <c r="A12" s="132" t="s">
        <v>54</v>
      </c>
      <c r="B12" s="132" t="s">
        <v>55</v>
      </c>
      <c r="C12" s="144">
        <v>179</v>
      </c>
      <c r="D12" s="144">
        <v>179</v>
      </c>
      <c r="E12" s="144"/>
      <c r="F12" s="144"/>
      <c r="G12" s="144">
        <v>179</v>
      </c>
      <c r="H12" s="144">
        <v>179</v>
      </c>
      <c r="I12" s="144"/>
      <c r="J12" s="144"/>
    </row>
    <row r="13" spans="1:10" ht="14.25">
      <c r="A13" s="134" t="s">
        <v>56</v>
      </c>
      <c r="B13" s="135"/>
      <c r="C13" s="145">
        <f>SUM(C8:C12)</f>
        <v>5273.5</v>
      </c>
      <c r="D13" s="145">
        <f>SUM(D8:D12)</f>
        <v>5273.5</v>
      </c>
      <c r="E13" s="145"/>
      <c r="F13" s="145"/>
      <c r="G13" s="145">
        <f>SUM(G8:G12)</f>
        <v>5235</v>
      </c>
      <c r="H13" s="145">
        <f>SUM(H8:H12)</f>
        <v>5235</v>
      </c>
      <c r="I13" s="145"/>
      <c r="J13" s="145"/>
    </row>
    <row r="14" spans="1:10" ht="60.75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</row>
    <row r="15" spans="1:10" s="137" customFormat="1" ht="17.25">
      <c r="A15" s="136" t="s">
        <v>19</v>
      </c>
      <c r="B15" s="136"/>
      <c r="C15" s="136" t="s">
        <v>6</v>
      </c>
      <c r="D15" s="136"/>
      <c r="G15" s="136"/>
      <c r="H15" s="138" t="s">
        <v>20</v>
      </c>
      <c r="I15" s="139"/>
      <c r="J15" s="136"/>
    </row>
    <row r="16" spans="1:10" ht="16.5">
      <c r="A16" s="140"/>
      <c r="B16" s="127"/>
      <c r="C16" s="141" t="s">
        <v>7</v>
      </c>
      <c r="D16" s="105"/>
      <c r="E16" s="105"/>
      <c r="H16" s="141" t="s">
        <v>8</v>
      </c>
      <c r="I16" s="105"/>
      <c r="J16" s="127"/>
    </row>
    <row r="17" spans="1:10" ht="15" customHeight="1">
      <c r="A17" s="117"/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ht="18.75">
      <c r="A18" s="142"/>
      <c r="C18" s="127"/>
      <c r="D18" s="128"/>
      <c r="E18" s="127"/>
      <c r="F18" s="127"/>
      <c r="G18" s="143"/>
      <c r="H18" s="127"/>
      <c r="I18" s="127"/>
      <c r="J18" s="127"/>
    </row>
    <row r="19" spans="1:10" ht="15">
      <c r="A19" s="127"/>
      <c r="B19" s="127"/>
      <c r="C19" s="127"/>
      <c r="D19" s="127"/>
      <c r="E19" s="127"/>
      <c r="F19" s="127"/>
      <c r="H19" s="127"/>
      <c r="I19" s="127"/>
      <c r="J19" s="127"/>
    </row>
    <row r="20" spans="1:10" ht="15">
      <c r="A20" s="127"/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0" ht="15">
      <c r="A21" s="127"/>
      <c r="B21" s="127"/>
      <c r="C21" s="127"/>
      <c r="D21" s="127"/>
      <c r="E21" s="127"/>
      <c r="F21" s="127"/>
      <c r="G21" s="127"/>
      <c r="H21" s="127"/>
      <c r="I21" s="127"/>
      <c r="J21" s="127"/>
    </row>
  </sheetData>
  <sheetProtection/>
  <mergeCells count="11">
    <mergeCell ref="H15:I15"/>
    <mergeCell ref="C16:E16"/>
    <mergeCell ref="H16:I16"/>
    <mergeCell ref="A17:J17"/>
    <mergeCell ref="A1:J1"/>
    <mergeCell ref="A2:J2"/>
    <mergeCell ref="A3:J3"/>
    <mergeCell ref="A6:A7"/>
    <mergeCell ref="B6:B7"/>
    <mergeCell ref="C6:F6"/>
    <mergeCell ref="G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valentina.kravchuk</dc:creator>
  <cp:keywords/>
  <dc:description/>
  <cp:lastModifiedBy>Василега Світлана Миколаївна</cp:lastModifiedBy>
  <cp:lastPrinted>2019-02-27T12:13:38Z</cp:lastPrinted>
  <dcterms:created xsi:type="dcterms:W3CDTF">2015-02-17T05:51:40Z</dcterms:created>
  <dcterms:modified xsi:type="dcterms:W3CDTF">2019-03-04T12:42:59Z</dcterms:modified>
  <cp:category/>
  <cp:version/>
  <cp:contentType/>
  <cp:contentStatus/>
</cp:coreProperties>
</file>