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5480" windowHeight="9090" tabRatio="819" activeTab="0"/>
  </bookViews>
  <sheets>
    <sheet name="для звіту" sheetId="1" r:id="rId1"/>
  </sheets>
  <definedNames>
    <definedName name="_xlnm.Print_Titles" localSheetId="0">'для звіту'!$4:$8</definedName>
  </definedNames>
  <calcPr fullCalcOnLoad="1"/>
</workbook>
</file>

<file path=xl/sharedStrings.xml><?xml version="1.0" encoding="utf-8"?>
<sst xmlns="http://schemas.openxmlformats.org/spreadsheetml/2006/main" count="100" uniqueCount="88">
  <si>
    <t>Всього</t>
  </si>
  <si>
    <t>Управління капітального будівництва та дорожнього господарства Сумської міської ради</t>
  </si>
  <si>
    <t>Управління архітектури Сумської міської ради</t>
  </si>
  <si>
    <t xml:space="preserve">Розробка програми гідравлічних розрахунків водогонів, каналізаційних мереж </t>
  </si>
  <si>
    <t>№ з/п</t>
  </si>
  <si>
    <t>Результати розгляду пропозицій</t>
  </si>
  <si>
    <t>КП "Міськводоканал"</t>
  </si>
  <si>
    <t>РАЗОМ</t>
  </si>
  <si>
    <t>Кількість звернень</t>
  </si>
  <si>
    <t>Категорія питань</t>
  </si>
  <si>
    <t>Кількість питань</t>
  </si>
  <si>
    <t>Не враховано/Не виконано</t>
  </si>
  <si>
    <t>Сума, млн.грн.</t>
  </si>
  <si>
    <t>Додаток до інформації</t>
  </si>
  <si>
    <t>Обсяг коштів передбачених в міському бюджеті на 2017 рік (з урахуванням змін)</t>
  </si>
  <si>
    <r>
      <t>Департамент інфраструктури міста</t>
    </r>
    <r>
      <rPr>
        <sz val="20"/>
        <rFont val="Times New Roman"/>
        <family val="1"/>
      </rPr>
      <t xml:space="preserve"> </t>
    </r>
    <r>
      <rPr>
        <b/>
        <sz val="20"/>
        <rFont val="Times New Roman"/>
        <family val="1"/>
      </rPr>
      <t>Сумської міської ради</t>
    </r>
  </si>
  <si>
    <t>Департамент фінансів, економіки та інвестицій</t>
  </si>
  <si>
    <t>Пропозиції до програми з енергоефективності, запровадження заходів з енергозбереження</t>
  </si>
  <si>
    <t>Улаштування та ремонт тротуарів</t>
  </si>
  <si>
    <t>Від церкви А. Первозваного до загальноосвітньої школи №11 між вул. Раскової та пров. Веретенівський</t>
  </si>
  <si>
    <t>Підхідні тротуари з вул. Інтернаціоналістів до озера Чеха</t>
  </si>
  <si>
    <t>Тротуар по вул. О. Шапаренка</t>
  </si>
  <si>
    <t>Екологічні питання</t>
  </si>
  <si>
    <t>Очистка прибережної смуги р. Сумка</t>
  </si>
  <si>
    <t>Очистка русла р. Сумка</t>
  </si>
  <si>
    <t>Водопровідно-каналізаційне господарство</t>
  </si>
  <si>
    <t>Капітальний ремонт житлового фонду</t>
  </si>
  <si>
    <t>Благоустрій</t>
  </si>
  <si>
    <t>Благоустрій пляжу поблизу озера Чеха</t>
  </si>
  <si>
    <t>Будівництво направлених "окультурених" водостоків на місці природньо сформованих в районі озера Чеха</t>
  </si>
  <si>
    <t>Облаштування перешкод для руху транспорту та встановлення забороняючих знаків у зеленій зоні наприкінці вул. Інтернаціоналістів (на шляху до тенісних кортів)</t>
  </si>
  <si>
    <t>Дорожнє господарство</t>
  </si>
  <si>
    <t>Ремонт дороги по вул. Раскової, починаючи від перехрестя вул. Друга Північна до перехрестя з вул. Василя Капніста та по вул. Слов'янській</t>
  </si>
  <si>
    <t>Ремонт дороги по вул. Слов'янська, Юрія Липи, Друга Північна, Шишкіна, провулок Веретенівський, Осипенко</t>
  </si>
  <si>
    <t>Ремонт дороги по вул. О. Шапаренка</t>
  </si>
  <si>
    <t>Ремонт дороги по вул. Над'ярна від будинку №9 до будинку №22</t>
  </si>
  <si>
    <t>Капітальні вкладення</t>
  </si>
  <si>
    <t>Розробка проектно-кошторисної документації на будівництво каналізації по вул. Нахімова, Нижньолепехівська, Лепехівська, Новолепехівська</t>
  </si>
  <si>
    <t>Будівництво каналізації по вул. Нахімова, Нижньолепехівська, Лепехівська, Новолепехівська</t>
  </si>
  <si>
    <t>Будівництво мереж централізованого водовідведення по вул. Над'ярна</t>
  </si>
  <si>
    <t>Розробка проектно-кошторисної документації на будівництво амбулаторного центру та аптеки по вул. Добровольна</t>
  </si>
  <si>
    <t>Будівництво амбулаторного центру та аптеки по вул. Добровольна</t>
  </si>
  <si>
    <t>Будівництво лінії дворового освітлення у 12-му мікрорайоні  від вул. Інтернаціоналістів, 55 до вул. Героїв Крут,  84</t>
  </si>
  <si>
    <t>Реалізація проекту "Я люблю Чешку" (будівництво футбольного поля з огорожею, трибунами та освітленням, туалетів)</t>
  </si>
  <si>
    <t>Проведення містобудівних конкурсів</t>
  </si>
  <si>
    <t>Проведення міжнародного конкурсу на кращий ескізний проект Монастирського узвозу</t>
  </si>
  <si>
    <t>Енергозбереження у бюджетній сфері</t>
  </si>
  <si>
    <t>Передбачено в міському бюджеті на 2017 рік  (з урахуванням змін)</t>
  </si>
  <si>
    <t>Ремонт під'їзних доріг до позаміських оздоровчих закладів</t>
  </si>
  <si>
    <t>Вирішення проблем підтоплення дороги по вул.Косівщинська, проведення її капітального ремонту</t>
  </si>
  <si>
    <t>Капітальний ремонт мереж в будинку по вул.Паркова, 1 (ремонт підвального приміщення)</t>
  </si>
  <si>
    <t>Департамент забезпечення ресурсних платежів</t>
  </si>
  <si>
    <t>Підготовка звернення до Верховної ради України, Кабінету Міністрів України з проханням повернути ВАТ "SELMI" у державну власність</t>
  </si>
  <si>
    <t>Сплата внесків на утримання будинків і споруд, прибудинкової території за нежитлові приміщення комунальної власності, які належать на праві власності громаді міста, що розміщені в будинках ОСББ</t>
  </si>
  <si>
    <t>Кількість врахованих пропозицій</t>
  </si>
  <si>
    <t>Територія пляжу не належить до комунальної власності.</t>
  </si>
  <si>
    <t xml:space="preserve">Роботи по  встановленню огороджуючих  конструкції - перешкод навколо оз. Чеха виконані в повному обсязі.    </t>
  </si>
  <si>
    <t>Надано відповіді роз'яснювального характеру</t>
  </si>
  <si>
    <t xml:space="preserve">Інформація
про стан врахування пропозицій, які були надані під час електронних 
консультацій з громадськістю та громадських слухань щодо проектів міського бюджету на 2017 рік та Програми економічного і соціального розвитку міста Суми на 2017 рік                                                                                                                                                                                                 станом на 01.01.2018
</t>
  </si>
  <si>
    <t>Касові видатки за 2017 рік (станом на 01.01.2018)</t>
  </si>
  <si>
    <t>Розроблено проектно-кошторисну документацію, будівельні роботи завершені в повному обсязі.</t>
  </si>
  <si>
    <t>Питання опрацьовано спільно з головою  Асоціаціації об'єднань співвласників багатоквартирних будинків "СУМЩИНА", Гученко Р.А.  За результатами наради було вирішено, що Гученко Р.А. опрацює досвід вирішення цього питання в інших містах України та підготоує проект порядку сплати внесків, який в подальшому буде предметом детального обговорення та внесення конкретних пропозицій депутатським комісіям та Сумській міській раді в цілому. Станом на 01.01.2018  пропозицій з даного питання  до департаменту не надходило.</t>
  </si>
  <si>
    <t>Ремонт даху по вул. Менделєєва, 4, під"їзд №3</t>
  </si>
  <si>
    <t>Збільшення напору води по вул. Менделєєва, 4</t>
  </si>
  <si>
    <t xml:space="preserve">21.12.2016 Сумською міською радою прийняте рішення №1620-МР "Про звернення до Прем'єр-міністра України Гройсмана В.Б. щодо ситуації з ВАТ "SELMI". Мінекономрозвитку опрацювало дане рішення з питань повернення у державну власність та відновлення виробничої діяльності ВАТ «SELMI» (далі - ВАТ).  За інформацією Фонду державного майна, між Фондом державного майна та Федеральним державним унітарним підприємством виробничим об'єднанням «Електрохімічний завод» (Міністерство атомної промисловості Російської Федерації) за підсумками тендеру з продажу державного пакета акцій 14.12.2001 було укладено договір купівлі-продажу пакета акцій ВАТ розміром 51,96 % статутного капіталу товариства.  Крім того, починаючи з 2001 року, державна частка у статутному капіталі ВАТ відсутня.  </t>
  </si>
  <si>
    <t xml:space="preserve">У зв’язку з обмеженістю фінансування на 2017 рік, роботи по вказаному об'єкту не були виконані. </t>
  </si>
  <si>
    <t>Станом на 01.01.2018 до титульного списку капітального ремонту  житлового фонду роботи по ремонту покрівлі по вул. Менделєєва, 4, під'їзд №3,  не ввійшли. Пропозиція не врахована.</t>
  </si>
  <si>
    <t>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об'єкти "Капітальний ремонт дороги по вул. Раскової (від перехрестя вул. 2-а Північна до перехрестя з вул. Василя Капніста)" , "Капітальний ремонт дороги по вул. Слов’янська". Кошти не були виділені. На 2018 рік кошти не передбачено.</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</si>
  <si>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об'єкти "Капітальний ремонт дороги по вул. Слов’янська", "Капітальний ремонт дороги по вул. Юрія Липи", "Капітальний ремонт дороги по вул. 2-а Північна", "Капітальний ремонт дороги по вул. Шишкіна", "Капітальний ремонт дороги по пров. Веретинівський", "Капітальний ремонт дороги по вул. Осипенко".  Кошти не були виділені. На 2018 рік кошти не передбачено.
</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</si>
  <si>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 "Капітальний ремонт дороги по вул. Олександра Шапаренка". Кошти не були виділені. На 2018 рік кошти не передбачено.
</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</si>
  <si>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 "Капітальний ремонт дороги по вул. вул. Над’ярна (від буд. № 9 до буд. № 22)". Кошти не були виділені. На 2018 рік кошти не передбачено.
</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</si>
  <si>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об'єкти "Капітальний ремонт дороги по вул. Косівщинська".  Кошти не були виділені. На 2018 рік кошти не передбачено.
</t>
  </si>
  <si>
    <t xml:space="preserve">У пропозиції відсутні назви позаміських оздоровчих закладів, де необхідно провести ремонт доріг. Управління капітального будівництва та дорожнього господарства зверталося з листом до автора пропозиції громадських слухань, директора ДЮСШ "Україна", з проханням надати назви позаміських оздоровчих закладів, де необхідно провести ремонт доріг. Станом на 01.01.2018 відповідь не надходила. </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</si>
  <si>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 "Будівництво каналізації по вул. Нижньолепехівська, вул. Лепехівська, вул. Новолепехівська, вул. Нахімова". Кошти не були виділені. </t>
  </si>
  <si>
    <t xml:space="preserve">Управління зверталося до постійної комісії з питань планування соціально-економічного розвитку, бюджету, фінансів, розвитку підприємництва, торгівлі та послуг, регуляторної політики Сумської міської ради з проханням додаткового виділення коштів на 2017 рік на об'єкт "Будівництво каналізації по вул. Над'ярна".  Кошти не були виділені. </t>
  </si>
  <si>
    <t>У 2017 році  за рахунок коштів державного та місцевого бюджетів були розпочаті роботи по виконанню капітального ремонту внутрішньобудинкових інженерних мереж холодного, гарячого водопостачання та водовідведення житлового будинку № 4 по вул. Менделєєва. Завершення робіт планується у 2018 році.</t>
  </si>
  <si>
    <t>(кошти міського бюджету, субвенція з державного та обласного бюджетів, кредитні кошти НЕФКО)</t>
  </si>
  <si>
    <t>(кошти міського бюджету, субвенція з державного бюджету)</t>
  </si>
  <si>
    <t xml:space="preserve">Для вирішення питання повернення підприємства в державну власність, окрім погашення кредиторської заборгованості, необхідно здійснити заходи для викупу акцій у відповідних акціонерів ВАТ. Що стосується можливості виділення бюджетних коштів для державної санації підприємства, то за інформацією Мінфіну, наданою Мінекономрозвитку листом від 05.01.2016 № 31-06340-06-5/337 та підтвердженою листом від 29.12.2016 № 31-06230-06-5/37596, держава не входить до комітету кредиторів цього товариства. Для вирішення проблемних питань ВАТ «SELMI» доцільно залучати інвестиційні кошти. Водночас, при опрацюванні даного питання мають бути враховані положення розпорядження Кабінету Міністрів України від 28.08.2015 № 879-р.
</t>
  </si>
  <si>
    <t xml:space="preserve">В 2017 році за рахунок коштів міського бюджету проведено інженерні вишукування по об'єкту "Будівництво амбулаторії по вул. Добровільна". В зв'язку з тим, що відділом охорони здоров'я Сумської міської ради не оформлено право власності на дану земельну ділянку, до переліку об’єктів, видатки на які у 2018 році будуть проводитися за рахунок коштів бюджету розвитку, було включено об’єкт «Нове будівництво амбулаторії по вул. Шишкіна 12 м. Суми» у сумі 500,0 тис. гривень. Після оформлення права власності на земельну ділянку  буде замовлено розробку проектно-кошторисної документації. </t>
  </si>
  <si>
    <t xml:space="preserve">Проведено інженерні вишукування, виготовлено проектно-кошторисну документацію, яку було направлено на експертизу. Відповідно до зауважень, наданих філією ДП "Укрдержбудекспертиза" у Сумській області, проектною організацією проведено коригування проектно-кошторисної документації. До переліку об’єктів, видатки на які у 2018 році будуть проводитися за рахунок коштів бюджету розвитку, включено об’єкт «Я люблю Чешку» у сумі 1,0 млн. гривень. </t>
  </si>
  <si>
    <t xml:space="preserve">Запропоновані управлінням заходи (організація місцевого конкурсу і співфінансування витрат на його проведення (кошти міського бюджету і кошти інвесторів), розроблення історико-містобудівного обгрунтування) не були здійснені ініціатором (Сорокою О.). Впродовж 2017 року  Сорока О.  з будь-якими пропозиціями не звертався.
</t>
  </si>
  <si>
    <t>Виконано роботи по капітальному ремонту елеваторного вузла опалення, транзитного водопроводу, трубопроводу внутрішньобудинкового опалення, здійснено заміну водопідігрівача, установку циркулярного насосу житлового будинку № 1 по вул. Паркова.</t>
  </si>
  <si>
    <t xml:space="preserve">Рішенням Сумської міської ради від 21.12.2016  №1548-МР затверджено Програму підвищення енергоефективності в бюджетній сфері міста на 2017-2019 роки. Відповідно до внесених змін до Програми, які затверджені рішенням Сумської міської ради від 21.12.2017 № 2916-МР, загальний обсяг коштів, які пропонується залучити на виконання Програми складає 106,5 млн. грн., в т.ч. на 2017 рік - 43,8 млн. гривень. Протягом 2017 року були впроваджені заходи з енергозбереження у галузях «Освіта», «Охорона здоров’я», «Культура і мистецтво» та «Соціальний захист населення та соціальне забезпечення» на суму 40,2 млн. грн., із них: 25,7 млн. грн. - кошти міського бюджету, 3,7 млн. грн. – кредитні кошти НЕФКО, 10,5 млн. грн. - кошти державного бюджету, 0,3 млн. грн. - кошти обласного бюджету. </t>
  </si>
  <si>
    <t xml:space="preserve">Фактичний результат вирішення питання </t>
  </si>
  <si>
    <t xml:space="preserve"> р. Псел (від вул. Прокоф’єва до провул. Генерала Грекова, від вул. Героїв Крут до залізничного мосту, від вул. Героїв Крут до пішохідного мосту по вул. Заливна, від вул.Героїв крут до вул. Харківська (ліва сторона); від пров. Даргомижського до вул. Прокоф’єва (обидва боки частково), видалено поросль на площі 11,6 тис. кв. м , зібрано та вивезено 49 куб. м сміття. Проведено очищення русла р. Сумка від мосту по проспекту Шевченка до мосту по вул. В’ячеслава Чорновола, вивезено 0,3 тис. куб. м сміття. З квітня по вересень 2017 року забезпечено вивезення 1,5 тис. куб. м сміття з 22 контейнерів, які встановлені у зонах відпочинку р. Псел (пров. Пляжний) та оз. Чеха. З метою визначення стану р. Сумка в межах міста Суми, науковим центром прикладних екологічних досліджень Сумського державного університету проведено дослідження та розроблено науково-дослідну продукцію «Наукове обґрунтування шляхів покращення екологічного стану р. Сумка в межах міста Суми».</t>
  </si>
  <si>
    <t xml:space="preserve">На реалізацію заходів із поліпшення екологічного стану водних  об'єктів (у т.ч. проведення санітарних заходів, благоустрою у прибережних смугах річок Псел, Сумка, Стрілка, оз. Чеха, ін. водних об'єктів, очищення русел річок,  розробка  науково-дослідної продукції) в міському бюджеті (з урахуванням змін) на 2017 рік було передбачено 1,8 млн. грн., видатки склали 1,7 млн. гривень. З метою приведення до належного естетичного та санітарного стану територій поблизу водних об’єктів міста, проведено благоустрій прибережної смуги р. Сумка (у районі вулиці Нижньолепехівська та Косівщинського водосховища), р. Псел (уздовж дамби у міському парку культури та відпочинку ім. І.М. Кожедуба), р. Стрілка (у районі вул. 2-га Набережна річки Стрілки, 9), видалено 135 аварійних та пошкоджених дерев, підрізано крони та вирізано сухі гілки 59 дерев. Забезпечено санітарне очищення прибережної смуги
</t>
  </si>
  <si>
    <t>Система поверхневого водовідведення (водовідводу) призначена для збору талої та дощової води з поверхні та її відведення в дощову каналізацію, яка на території навколо озера Чеха відсутня. Кошти на будівництво зливної каналізації для збору та відведення атмосферних опадів у районі озера Чеха в міському бюджеті на 2017 та 2018 роки не передбачалися.</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</si>
</sst>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00"/>
  </numFmts>
  <fonts count="45">
    <font>
      <sz val="10"/>
      <name val="Arial Cyr"/>
      <family val="0"/>
    </font>
    <font>
      <sz val="11"/>
      <color indexed="8"/>
      <name val="Calibri"/>
      <family val="2"/>
    </font>
    <font>
      <sz val="8"/>
      <name val="Arial Cyr"/>
      <family val="0"/>
    </font>
    <font>
      <b/>
      <sz val="14"/>
      <name val="Arial Cyr"/>
      <family val="0"/>
    </font>
    <font>
      <sz val="14"/>
      <name val="Arial Cyr"/>
      <family val="0"/>
    </font>
    <font>
      <b/>
      <sz val="16"/>
      <name val="Times New Roman"/>
      <family val="1"/>
    </font>
    <font>
      <b/>
      <sz val="18"/>
      <name val="Times New Roman"/>
      <family val="1"/>
    </font>
    <font>
      <sz val="16"/>
      <name val="Arial Cyr"/>
      <family val="0"/>
    </font>
    <font>
      <sz val="18"/>
      <name val="Times New Roman"/>
      <family val="1"/>
    </font>
    <font>
      <sz val="18"/>
      <name val="Arial Cyr"/>
      <family val="0"/>
    </font>
    <font>
      <sz val="20"/>
      <name val="Times New Roman"/>
      <family val="1"/>
    </font>
    <font>
      <b/>
      <sz val="20"/>
      <name val="Times New Roman"/>
      <family val="1"/>
    </font>
    <font>
      <sz val="20"/>
      <name val="Arial Cyr"/>
      <family val="0"/>
    </font>
    <font>
      <b/>
      <sz val="18"/>
      <name val="Arial Cyr"/>
      <family val="0"/>
    </font>
    <font>
      <b/>
      <sz val="22"/>
      <name val="Times New Roman"/>
      <family val="1"/>
    </font>
    <font>
      <b/>
      <sz val="2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thin"/>
      <top style="thin"/>
      <bottom style="thin"/>
    </border>
    <border>
      <left style="thin"/>
      <right style="thin"/>
      <top/>
      <bottom/>
    </border>
    <border>
      <left style="thin"/>
      <right/>
      <top/>
      <bottom/>
    </border>
    <border>
      <left style="thin"/>
      <right style="thin"/>
      <top/>
      <bottom style="thin"/>
    </border>
    <border>
      <left style="medium"/>
      <right style="thin"/>
      <top style="thin"/>
      <bottom style="thin"/>
    </border>
    <border>
      <left style="thin"/>
      <right style="thin"/>
      <top style="thin"/>
      <bottom/>
    </border>
    <border>
      <left style="medium"/>
      <right style="thin"/>
      <top style="medium"/>
      <bottom style="medium"/>
    </border>
    <border>
      <left style="thin"/>
      <right style="medium"/>
      <top style="medium"/>
      <bottom style="medium"/>
    </border>
    <border>
      <left style="thin"/>
      <right style="medium"/>
      <top/>
      <bottom style="thin"/>
    </border>
    <border>
      <left style="thin"/>
      <right/>
      <top style="thin"/>
      <bottom style="thin"/>
    </border>
    <border>
      <left style="thin"/>
      <right style="medium"/>
      <top/>
      <bottom/>
    </border>
    <border>
      <left style="thin"/>
      <right/>
      <top/>
      <bottom style="thin"/>
    </border>
    <border>
      <left/>
      <right style="thin"/>
      <top style="thin"/>
      <bottom/>
    </border>
    <border>
      <left/>
      <right style="thin"/>
      <top/>
      <bottom style="thin"/>
    </border>
    <border>
      <left style="medium"/>
      <right style="thin"/>
      <top/>
      <bottom/>
    </border>
    <border>
      <left/>
      <right style="thin"/>
      <top style="thin"/>
      <bottom style="thin"/>
    </border>
    <border>
      <left/>
      <right/>
      <top style="thin"/>
      <bottom/>
    </border>
    <border>
      <left style="thin"/>
      <right style="medium"/>
      <top style="thin"/>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thin"/>
      <right style="thin"/>
      <top/>
      <bottom style="medium"/>
    </border>
    <border>
      <left style="thin"/>
      <right style="medium"/>
      <top>
        <color indexed="63"/>
      </top>
      <bottom style="medium"/>
    </border>
    <border>
      <left/>
      <right/>
      <top/>
      <bottom style="thin"/>
    </border>
    <border>
      <left style="medium"/>
      <right style="thin"/>
      <top/>
      <bottom style="thin"/>
    </border>
    <border>
      <left style="medium"/>
      <right/>
      <top style="medium"/>
      <bottom/>
    </border>
    <border>
      <left/>
      <right/>
      <top style="medium"/>
      <bottom style="medium"/>
    </border>
    <border>
      <left/>
      <right style="medium"/>
      <top style="medium"/>
      <bottom style="medium"/>
    </border>
    <border>
      <left style="medium"/>
      <right/>
      <top style="medium"/>
      <bottom style="medium"/>
    </border>
    <border>
      <left style="thin"/>
      <right style="thin"/>
      <top style="medium"/>
      <bottom/>
    </border>
    <border>
      <left style="medium"/>
      <right style="thin"/>
      <top style="medium"/>
      <bottom/>
    </border>
    <border>
      <left style="medium"/>
      <right style="thin"/>
      <top/>
      <bottom style="medium"/>
    </border>
    <border>
      <left style="medium"/>
      <right style="medium"/>
      <top style="medium"/>
      <bottom/>
    </border>
    <border>
      <left style="medium"/>
      <right style="medium"/>
      <top/>
      <bottom/>
    </border>
    <border>
      <left style="medium"/>
      <right style="medium"/>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0" fontId="36" fillId="25"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6" applyNumberFormat="0" applyFill="0" applyAlignment="0" applyProtection="0"/>
    <xf numFmtId="0" fontId="38" fillId="26" borderId="7" applyNumberFormat="0" applyAlignment="0" applyProtection="0"/>
    <xf numFmtId="0" fontId="25" fillId="0" borderId="0" applyNumberFormat="0" applyFill="0" applyBorder="0" applyAlignment="0" applyProtection="0"/>
    <xf numFmtId="0" fontId="39" fillId="27" borderId="0" applyNumberFormat="0" applyBorder="0" applyAlignment="0" applyProtection="0"/>
    <xf numFmtId="0" fontId="40" fillId="28" borderId="0" applyNumberFormat="0" applyBorder="0" applyAlignment="0" applyProtection="0"/>
    <xf numFmtId="0" fontId="41"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30" borderId="0" applyNumberFormat="0" applyBorder="0" applyAlignment="0" applyProtection="0"/>
  </cellStyleXfs>
  <cellXfs count="170">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xf>
    <xf numFmtId="0" fontId="3" fillId="0" borderId="0" xfId="0" applyFont="1" applyFill="1" applyBorder="1" applyAlignment="1">
      <alignment horizontal="right" vertical="center"/>
    </xf>
    <xf numFmtId="0" fontId="7" fillId="0" borderId="0" xfId="0" applyFont="1" applyFill="1" applyAlignment="1">
      <alignment/>
    </xf>
    <xf numFmtId="0" fontId="11" fillId="0" borderId="10" xfId="0" applyFont="1" applyFill="1" applyBorder="1" applyAlignment="1">
      <alignment horizontal="center" vertical="top" wrapText="1"/>
    </xf>
    <xf numFmtId="0" fontId="10" fillId="0" borderId="11" xfId="0" applyFont="1" applyFill="1" applyBorder="1" applyAlignment="1">
      <alignment horizontal="center" vertical="top" wrapText="1"/>
    </xf>
    <xf numFmtId="0" fontId="11" fillId="0" borderId="12" xfId="0" applyFont="1" applyFill="1" applyBorder="1" applyAlignment="1">
      <alignment horizontal="center" vertical="top" wrapText="1"/>
    </xf>
    <xf numFmtId="180" fontId="11" fillId="0" borderId="13" xfId="0" applyNumberFormat="1" applyFont="1" applyFill="1" applyBorder="1" applyAlignment="1">
      <alignment horizontal="center" vertical="top" wrapText="1"/>
    </xf>
    <xf numFmtId="2" fontId="10" fillId="0" borderId="11" xfId="0" applyNumberFormat="1" applyFont="1" applyFill="1" applyBorder="1" applyAlignment="1">
      <alignment horizontal="center" vertical="top" wrapText="1"/>
    </xf>
    <xf numFmtId="0" fontId="12" fillId="0" borderId="14" xfId="0" applyFont="1" applyFill="1" applyBorder="1" applyAlignment="1">
      <alignment horizontal="center"/>
    </xf>
    <xf numFmtId="0" fontId="12" fillId="0" borderId="0" xfId="0" applyFont="1" applyFill="1" applyBorder="1" applyAlignment="1">
      <alignment horizontal="center"/>
    </xf>
    <xf numFmtId="0" fontId="11"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2" fillId="0" borderId="0" xfId="0" applyFont="1" applyFill="1" applyAlignment="1">
      <alignment horizontal="center"/>
    </xf>
    <xf numFmtId="0" fontId="4" fillId="0" borderId="0" xfId="0" applyFont="1" applyFill="1" applyAlignment="1">
      <alignment horizontal="center" vertical="top"/>
    </xf>
    <xf numFmtId="0" fontId="12" fillId="0" borderId="14" xfId="0" applyFont="1" applyFill="1" applyBorder="1" applyAlignment="1">
      <alignment horizontal="center" vertical="top"/>
    </xf>
    <xf numFmtId="0" fontId="12" fillId="0" borderId="0" xfId="0" applyFont="1" applyFill="1" applyAlignment="1">
      <alignment horizontal="center" vertical="top"/>
    </xf>
    <xf numFmtId="0" fontId="13" fillId="0" borderId="0" xfId="0" applyFont="1" applyFill="1" applyBorder="1" applyAlignment="1">
      <alignment horizontal="right" vertical="center"/>
    </xf>
    <xf numFmtId="0" fontId="9" fillId="0" borderId="0" xfId="0" applyFont="1" applyFill="1" applyBorder="1" applyAlignment="1">
      <alignment horizontal="center"/>
    </xf>
    <xf numFmtId="0" fontId="6" fillId="0" borderId="0" xfId="0" applyFont="1" applyFill="1" applyBorder="1" applyAlignment="1">
      <alignment horizontal="center" vertical="top" wrapText="1"/>
    </xf>
    <xf numFmtId="0" fontId="8" fillId="0" borderId="0" xfId="0" applyFont="1" applyFill="1" applyBorder="1" applyAlignment="1">
      <alignment horizontal="center" vertical="top" wrapText="1"/>
    </xf>
    <xf numFmtId="0" fontId="9" fillId="0" borderId="0" xfId="0" applyFont="1" applyFill="1" applyAlignment="1">
      <alignment horizontal="center"/>
    </xf>
    <xf numFmtId="0" fontId="8" fillId="0" borderId="15" xfId="0" applyFont="1" applyFill="1" applyBorder="1" applyAlignment="1">
      <alignment horizontal="center" vertical="top" wrapText="1"/>
    </xf>
    <xf numFmtId="0" fontId="8" fillId="0" borderId="11" xfId="0" applyFont="1" applyFill="1" applyBorder="1" applyAlignment="1">
      <alignment vertical="top" wrapText="1"/>
    </xf>
    <xf numFmtId="0" fontId="9" fillId="0" borderId="0" xfId="0" applyFont="1" applyFill="1" applyAlignment="1">
      <alignment/>
    </xf>
    <xf numFmtId="0" fontId="9" fillId="0" borderId="14" xfId="0" applyFont="1" applyFill="1" applyBorder="1" applyAlignment="1">
      <alignment/>
    </xf>
    <xf numFmtId="0" fontId="9" fillId="0" borderId="14" xfId="0" applyFont="1" applyFill="1" applyBorder="1" applyAlignment="1">
      <alignment horizontal="center"/>
    </xf>
    <xf numFmtId="0" fontId="11" fillId="0" borderId="0" xfId="0" applyFont="1" applyFill="1" applyAlignment="1">
      <alignment/>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1" fillId="0" borderId="10" xfId="0" applyFont="1" applyFill="1" applyBorder="1" applyAlignment="1">
      <alignment/>
    </xf>
    <xf numFmtId="0" fontId="11" fillId="0" borderId="10" xfId="0" applyFont="1" applyFill="1" applyBorder="1" applyAlignment="1">
      <alignment horizontal="center"/>
    </xf>
    <xf numFmtId="0" fontId="11" fillId="0" borderId="18" xfId="0" applyFont="1" applyFill="1" applyBorder="1" applyAlignment="1">
      <alignment horizontal="center"/>
    </xf>
    <xf numFmtId="0" fontId="8" fillId="0" borderId="0" xfId="0" applyFont="1" applyFill="1" applyAlignment="1">
      <alignment horizontal="right" vertical="top"/>
    </xf>
    <xf numFmtId="0" fontId="10" fillId="0" borderId="16" xfId="0" applyFont="1" applyFill="1" applyBorder="1" applyAlignment="1">
      <alignment horizontal="center" vertical="top" wrapText="1"/>
    </xf>
    <xf numFmtId="0" fontId="10" fillId="0" borderId="14"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11" xfId="0" applyFont="1" applyFill="1" applyBorder="1" applyAlignment="1">
      <alignment vertical="top" wrapText="1"/>
    </xf>
    <xf numFmtId="0" fontId="10" fillId="0" borderId="11" xfId="0" applyFont="1" applyFill="1" applyBorder="1" applyAlignment="1">
      <alignment horizontal="left" vertical="top" wrapText="1"/>
    </xf>
    <xf numFmtId="0" fontId="11" fillId="0" borderId="11" xfId="0" applyFont="1" applyFill="1" applyBorder="1" applyAlignment="1">
      <alignment horizontal="center" vertical="top" wrapText="1"/>
    </xf>
    <xf numFmtId="0" fontId="3" fillId="0" borderId="0" xfId="0" applyFont="1" applyFill="1" applyAlignment="1">
      <alignment/>
    </xf>
    <xf numFmtId="0" fontId="11" fillId="0" borderId="19" xfId="0" applyFont="1" applyFill="1" applyBorder="1" applyAlignment="1">
      <alignment vertical="top" wrapText="1"/>
    </xf>
    <xf numFmtId="0" fontId="10" fillId="0" borderId="20" xfId="0" applyFont="1" applyFill="1" applyBorder="1" applyAlignment="1">
      <alignment horizontal="center" vertical="top" wrapText="1"/>
    </xf>
    <xf numFmtId="0" fontId="11" fillId="0" borderId="21" xfId="0" applyFont="1" applyFill="1" applyBorder="1" applyAlignment="1">
      <alignment vertical="top" wrapText="1"/>
    </xf>
    <xf numFmtId="0" fontId="10" fillId="0" borderId="22" xfId="0" applyFont="1" applyFill="1" applyBorder="1" applyAlignment="1">
      <alignment horizontal="center" vertical="top" wrapText="1"/>
    </xf>
    <xf numFmtId="180" fontId="11" fillId="0" borderId="10" xfId="0" applyNumberFormat="1" applyFont="1" applyFill="1" applyBorder="1" applyAlignment="1">
      <alignment horizontal="center" vertical="top" wrapText="1"/>
    </xf>
    <xf numFmtId="180" fontId="11" fillId="0" borderId="10" xfId="0" applyNumberFormat="1" applyFont="1" applyFill="1" applyBorder="1" applyAlignment="1">
      <alignment horizontal="center"/>
    </xf>
    <xf numFmtId="0" fontId="11" fillId="0" borderId="16" xfId="0" applyFont="1" applyFill="1" applyBorder="1" applyAlignment="1">
      <alignment horizontal="center" vertical="top" wrapText="1"/>
    </xf>
    <xf numFmtId="180" fontId="11" fillId="0" borderId="16" xfId="0" applyNumberFormat="1" applyFont="1" applyFill="1" applyBorder="1" applyAlignment="1">
      <alignment horizontal="center" vertical="top" wrapText="1"/>
    </xf>
    <xf numFmtId="1" fontId="11" fillId="0" borderId="16" xfId="0" applyNumberFormat="1" applyFont="1" applyFill="1" applyBorder="1" applyAlignment="1">
      <alignment horizontal="center" vertical="top" wrapText="1"/>
    </xf>
    <xf numFmtId="0" fontId="10" fillId="0" borderId="23" xfId="0" applyFont="1" applyFill="1" applyBorder="1" applyAlignment="1">
      <alignment horizontal="center" vertical="top" wrapText="1"/>
    </xf>
    <xf numFmtId="180" fontId="10" fillId="0" borderId="20" xfId="0" applyNumberFormat="1" applyFont="1" applyFill="1" applyBorder="1" applyAlignment="1">
      <alignment horizontal="center" vertical="top" wrapText="1"/>
    </xf>
    <xf numFmtId="0" fontId="10" fillId="0" borderId="24" xfId="0" applyFont="1" applyFill="1" applyBorder="1" applyAlignment="1">
      <alignment horizontal="center" vertical="top" wrapText="1"/>
    </xf>
    <xf numFmtId="180" fontId="10" fillId="0" borderId="24" xfId="0" applyNumberFormat="1" applyFont="1" applyFill="1" applyBorder="1" applyAlignment="1">
      <alignment horizontal="center" vertical="top" wrapText="1"/>
    </xf>
    <xf numFmtId="49" fontId="10" fillId="0" borderId="11" xfId="0" applyNumberFormat="1" applyFont="1" applyFill="1" applyBorder="1" applyAlignment="1">
      <alignment horizontal="center" vertical="top" wrapText="1"/>
    </xf>
    <xf numFmtId="49" fontId="10" fillId="0" borderId="20" xfId="0" applyNumberFormat="1" applyFont="1" applyFill="1" applyBorder="1" applyAlignment="1">
      <alignment horizontal="center" vertical="top" wrapText="1"/>
    </xf>
    <xf numFmtId="0" fontId="10" fillId="0" borderId="11" xfId="0" applyNumberFormat="1" applyFont="1" applyFill="1" applyBorder="1" applyAlignment="1">
      <alignment horizontal="center" vertical="top" wrapText="1"/>
    </xf>
    <xf numFmtId="181" fontId="10" fillId="0" borderId="11" xfId="0" applyNumberFormat="1" applyFont="1" applyFill="1" applyBorder="1" applyAlignment="1">
      <alignment horizontal="center" vertical="top" wrapText="1"/>
    </xf>
    <xf numFmtId="0" fontId="11" fillId="0" borderId="14" xfId="0" applyFont="1" applyFill="1" applyBorder="1" applyAlignment="1">
      <alignment horizontal="center" vertical="top" wrapText="1"/>
    </xf>
    <xf numFmtId="0" fontId="10" fillId="0" borderId="12" xfId="0" applyFont="1" applyFill="1" applyBorder="1" applyAlignment="1">
      <alignment vertical="top" wrapText="1"/>
    </xf>
    <xf numFmtId="180" fontId="11" fillId="0" borderId="22" xfId="0" applyNumberFormat="1" applyFont="1" applyFill="1" applyBorder="1" applyAlignment="1">
      <alignment horizontal="center" vertical="top" wrapText="1"/>
    </xf>
    <xf numFmtId="0" fontId="10" fillId="0" borderId="13" xfId="0" applyFont="1" applyFill="1" applyBorder="1" applyAlignment="1">
      <alignment vertical="top" wrapText="1"/>
    </xf>
    <xf numFmtId="0" fontId="10" fillId="0" borderId="25" xfId="0" applyFont="1" applyFill="1" applyBorder="1" applyAlignment="1">
      <alignment horizontal="center" vertical="top" wrapText="1"/>
    </xf>
    <xf numFmtId="0" fontId="10" fillId="0" borderId="26" xfId="0" applyFont="1" applyFill="1" applyBorder="1" applyAlignment="1">
      <alignment horizontal="center" vertical="top" wrapText="1"/>
    </xf>
    <xf numFmtId="0" fontId="11" fillId="0" borderId="14" xfId="0" applyFont="1" applyFill="1" applyBorder="1" applyAlignment="1">
      <alignment vertical="top" wrapText="1"/>
    </xf>
    <xf numFmtId="180" fontId="11" fillId="0" borderId="14" xfId="0" applyNumberFormat="1" applyFont="1" applyFill="1" applyBorder="1" applyAlignment="1">
      <alignment horizontal="center" vertical="top" wrapText="1"/>
    </xf>
    <xf numFmtId="0" fontId="10" fillId="0" borderId="21" xfId="0" applyFont="1" applyFill="1" applyBorder="1" applyAlignment="1">
      <alignment horizontal="left" vertical="top" wrapText="1"/>
    </xf>
    <xf numFmtId="0" fontId="11" fillId="0" borderId="21" xfId="0" applyFont="1" applyFill="1" applyBorder="1" applyAlignment="1">
      <alignment horizontal="center" vertical="top" wrapText="1"/>
    </xf>
    <xf numFmtId="0" fontId="11" fillId="0" borderId="11" xfId="0" applyFont="1" applyFill="1" applyBorder="1" applyAlignment="1">
      <alignment vertical="top" wrapText="1"/>
    </xf>
    <xf numFmtId="180" fontId="11" fillId="0" borderId="11" xfId="0" applyNumberFormat="1" applyFont="1" applyFill="1" applyBorder="1" applyAlignment="1">
      <alignment horizontal="center" vertical="top" wrapText="1"/>
    </xf>
    <xf numFmtId="180" fontId="10" fillId="0" borderId="23" xfId="0" applyNumberFormat="1" applyFont="1" applyFill="1" applyBorder="1" applyAlignment="1">
      <alignment horizontal="center" vertical="top" wrapText="1"/>
    </xf>
    <xf numFmtId="180" fontId="10" fillId="0" borderId="11"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180" fontId="10" fillId="0" borderId="16" xfId="0" applyNumberFormat="1" applyFont="1" applyFill="1" applyBorder="1" applyAlignment="1">
      <alignment horizontal="center" vertical="top" wrapText="1"/>
    </xf>
    <xf numFmtId="2" fontId="10" fillId="0" borderId="27" xfId="0" applyNumberFormat="1" applyFont="1" applyFill="1" applyBorder="1" applyAlignment="1">
      <alignment horizontal="center" vertical="top" wrapText="1"/>
    </xf>
    <xf numFmtId="1" fontId="10" fillId="0" borderId="16" xfId="0" applyNumberFormat="1" applyFont="1" applyFill="1" applyBorder="1" applyAlignment="1">
      <alignment horizontal="center" vertical="top" wrapText="1"/>
    </xf>
    <xf numFmtId="1" fontId="10" fillId="0" borderId="11" xfId="0" applyNumberFormat="1" applyFont="1" applyFill="1" applyBorder="1" applyAlignment="1">
      <alignment horizontal="center" vertical="top" wrapText="1"/>
    </xf>
    <xf numFmtId="180" fontId="10" fillId="0" borderId="14" xfId="0" applyNumberFormat="1" applyFont="1" applyFill="1" applyBorder="1" applyAlignment="1">
      <alignment horizontal="center" vertical="top" wrapText="1"/>
    </xf>
    <xf numFmtId="0" fontId="10" fillId="0" borderId="19" xfId="0" applyFont="1" applyFill="1" applyBorder="1" applyAlignment="1">
      <alignment horizontal="left" vertical="top" wrapText="1"/>
    </xf>
    <xf numFmtId="0" fontId="12" fillId="0" borderId="0" xfId="0" applyFont="1" applyFill="1" applyAlignment="1">
      <alignment/>
    </xf>
    <xf numFmtId="0" fontId="10" fillId="0" borderId="22" xfId="0" applyFont="1" applyFill="1" applyBorder="1" applyAlignment="1">
      <alignment vertical="top" wrapText="1"/>
    </xf>
    <xf numFmtId="0" fontId="10" fillId="0" borderId="17" xfId="0" applyFont="1" applyFill="1" applyBorder="1" applyAlignment="1">
      <alignment horizontal="center" vertical="top" wrapText="1"/>
    </xf>
    <xf numFmtId="0" fontId="11" fillId="0" borderId="10" xfId="0" applyFont="1" applyFill="1" applyBorder="1" applyAlignment="1">
      <alignment vertical="top" wrapText="1"/>
    </xf>
    <xf numFmtId="0" fontId="10" fillId="0" borderId="18" xfId="0" applyFont="1" applyFill="1" applyBorder="1" applyAlignment="1">
      <alignment horizontal="left" vertical="top" wrapText="1"/>
    </xf>
    <xf numFmtId="0" fontId="15" fillId="0" borderId="0" xfId="0" applyFont="1" applyFill="1" applyAlignment="1">
      <alignment/>
    </xf>
    <xf numFmtId="1" fontId="11" fillId="0" borderId="19" xfId="0" applyNumberFormat="1" applyFont="1" applyFill="1" applyBorder="1" applyAlignment="1">
      <alignment horizontal="center" vertical="top" wrapText="1"/>
    </xf>
    <xf numFmtId="0" fontId="10" fillId="0" borderId="28" xfId="0" applyNumberFormat="1" applyFont="1" applyFill="1" applyBorder="1" applyAlignment="1">
      <alignment horizontal="left" vertical="top" wrapText="1"/>
    </xf>
    <xf numFmtId="0" fontId="11" fillId="0" borderId="28" xfId="0" applyFont="1" applyFill="1" applyBorder="1" applyAlignment="1">
      <alignment horizontal="center" vertical="top" wrapText="1"/>
    </xf>
    <xf numFmtId="0" fontId="10" fillId="0" borderId="28" xfId="0" applyFont="1" applyFill="1" applyBorder="1" applyAlignment="1">
      <alignment horizontal="left" vertical="top" wrapText="1"/>
    </xf>
    <xf numFmtId="1" fontId="10" fillId="0" borderId="28" xfId="0" applyNumberFormat="1" applyFont="1" applyFill="1" applyBorder="1" applyAlignment="1">
      <alignment horizontal="left" vertical="top" wrapText="1"/>
    </xf>
    <xf numFmtId="0" fontId="11" fillId="0" borderId="17"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0" fillId="0" borderId="14" xfId="0" applyFont="1" applyFill="1" applyBorder="1" applyAlignment="1">
      <alignment vertical="top" wrapText="1"/>
    </xf>
    <xf numFmtId="0" fontId="10" fillId="0" borderId="26" xfId="0" applyFont="1" applyFill="1" applyBorder="1" applyAlignment="1">
      <alignment vertical="top" wrapText="1"/>
    </xf>
    <xf numFmtId="0" fontId="11" fillId="0" borderId="18" xfId="0" applyFont="1" applyFill="1" applyBorder="1" applyAlignment="1">
      <alignment horizontal="center" vertical="top" wrapText="1"/>
    </xf>
    <xf numFmtId="49" fontId="10" fillId="0" borderId="11" xfId="0" applyNumberFormat="1" applyFont="1" applyFill="1" applyBorder="1" applyAlignment="1">
      <alignment vertical="top" wrapText="1"/>
    </xf>
    <xf numFmtId="0" fontId="10" fillId="0" borderId="28" xfId="0" applyFont="1" applyFill="1" applyBorder="1" applyAlignment="1">
      <alignment vertical="top" wrapText="1"/>
    </xf>
    <xf numFmtId="0" fontId="11" fillId="0" borderId="29" xfId="0" applyFont="1" applyFill="1" applyBorder="1" applyAlignment="1">
      <alignment horizontal="center"/>
    </xf>
    <xf numFmtId="0" fontId="11" fillId="0" borderId="16" xfId="0" applyFont="1" applyFill="1" applyBorder="1" applyAlignment="1">
      <alignment/>
    </xf>
    <xf numFmtId="0" fontId="11" fillId="0" borderId="30" xfId="0" applyFont="1" applyFill="1" applyBorder="1" applyAlignment="1">
      <alignment horizontal="center"/>
    </xf>
    <xf numFmtId="0" fontId="11" fillId="0" borderId="19" xfId="0" applyFont="1" applyFill="1" applyBorder="1" applyAlignment="1">
      <alignment horizontal="center"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center" vertical="top" wrapText="1"/>
    </xf>
    <xf numFmtId="0" fontId="10" fillId="0" borderId="32" xfId="0" applyFont="1" applyFill="1" applyBorder="1" applyAlignment="1">
      <alignment horizontal="center" vertical="top" wrapText="1"/>
    </xf>
    <xf numFmtId="0" fontId="10" fillId="0" borderId="30" xfId="0" applyFont="1" applyFill="1" applyBorder="1" applyAlignment="1">
      <alignment vertical="top" wrapText="1"/>
    </xf>
    <xf numFmtId="0" fontId="11" fillId="0" borderId="28" xfId="0" applyFont="1" applyFill="1" applyBorder="1" applyAlignment="1">
      <alignment horizontal="left" vertical="top" wrapText="1"/>
    </xf>
    <xf numFmtId="0" fontId="10" fillId="0" borderId="19" xfId="0" applyFont="1" applyFill="1" applyBorder="1" applyAlignment="1">
      <alignment vertical="top" wrapText="1"/>
    </xf>
    <xf numFmtId="0" fontId="11" fillId="0" borderId="30"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16" xfId="0" applyFont="1" applyFill="1" applyBorder="1" applyAlignment="1">
      <alignment horizontal="center" vertical="top" wrapText="1"/>
    </xf>
    <xf numFmtId="0" fontId="10" fillId="0" borderId="33" xfId="0" applyFont="1" applyFill="1" applyBorder="1" applyAlignment="1">
      <alignment horizontal="center" vertical="top" wrapText="1"/>
    </xf>
    <xf numFmtId="1" fontId="10" fillId="0" borderId="16" xfId="0" applyNumberFormat="1" applyFont="1" applyFill="1" applyBorder="1" applyAlignment="1">
      <alignment horizontal="center" vertical="top" wrapText="1"/>
    </xf>
    <xf numFmtId="1" fontId="10" fillId="0" borderId="33" xfId="0" applyNumberFormat="1"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33" xfId="0" applyFont="1" applyFill="1" applyBorder="1" applyAlignment="1">
      <alignment horizontal="center" vertical="top" wrapText="1"/>
    </xf>
    <xf numFmtId="0" fontId="10" fillId="0" borderId="30" xfId="0" applyFont="1" applyFill="1" applyBorder="1" applyAlignment="1">
      <alignment horizontal="left" vertical="top" wrapText="1"/>
    </xf>
    <xf numFmtId="0" fontId="10" fillId="0" borderId="34" xfId="0" applyFont="1" applyFill="1" applyBorder="1" applyAlignment="1">
      <alignment horizontal="left" vertical="top" wrapText="1"/>
    </xf>
    <xf numFmtId="0" fontId="10" fillId="0" borderId="14" xfId="0" applyFont="1" applyFill="1" applyBorder="1" applyAlignment="1">
      <alignment horizontal="center" vertical="top" wrapText="1"/>
    </xf>
    <xf numFmtId="0" fontId="10" fillId="0" borderId="30" xfId="0" applyNumberFormat="1" applyFont="1" applyFill="1" applyBorder="1" applyAlignment="1">
      <alignment horizontal="left" vertical="top" wrapText="1"/>
    </xf>
    <xf numFmtId="0" fontId="10" fillId="0" borderId="19" xfId="0" applyNumberFormat="1" applyFont="1" applyFill="1" applyBorder="1" applyAlignment="1">
      <alignment horizontal="left" vertical="top" wrapText="1"/>
    </xf>
    <xf numFmtId="0" fontId="10" fillId="0" borderId="12" xfId="0" applyFont="1" applyFill="1" applyBorder="1" applyAlignment="1">
      <alignment horizontal="center" vertical="top" wrapText="1"/>
    </xf>
    <xf numFmtId="0" fontId="10" fillId="0" borderId="16" xfId="0" applyNumberFormat="1" applyFont="1" applyFill="1" applyBorder="1" applyAlignment="1">
      <alignment horizontal="center" vertical="top" wrapText="1"/>
    </xf>
    <xf numFmtId="0" fontId="10" fillId="0" borderId="14" xfId="0" applyNumberFormat="1" applyFont="1" applyFill="1" applyBorder="1" applyAlignment="1">
      <alignment horizontal="center" vertical="top" wrapText="1"/>
    </xf>
    <xf numFmtId="0" fontId="11" fillId="0" borderId="32" xfId="0" applyFont="1" applyFill="1" applyBorder="1" applyAlignment="1">
      <alignment horizontal="center" vertical="top" wrapText="1"/>
    </xf>
    <xf numFmtId="0" fontId="11" fillId="0" borderId="35" xfId="0" applyFont="1" applyFill="1" applyBorder="1" applyAlignment="1">
      <alignment horizontal="center" vertical="top" wrapText="1"/>
    </xf>
    <xf numFmtId="0" fontId="10" fillId="0" borderId="36" xfId="0" applyFont="1" applyFill="1" applyBorder="1" applyAlignment="1">
      <alignment horizontal="center" vertical="top" wrapText="1"/>
    </xf>
    <xf numFmtId="0" fontId="10" fillId="0" borderId="15" xfId="0" applyFont="1" applyFill="1" applyBorder="1" applyAlignment="1">
      <alignment horizontal="center" vertical="top" wrapText="1"/>
    </xf>
    <xf numFmtId="0" fontId="11" fillId="0" borderId="37" xfId="0" applyFont="1" applyFill="1" applyBorder="1" applyAlignment="1">
      <alignment horizontal="center" vertical="top" wrapText="1"/>
    </xf>
    <xf numFmtId="0" fontId="11" fillId="0" borderId="38" xfId="0" applyFont="1" applyFill="1" applyBorder="1" applyAlignment="1">
      <alignment horizontal="center" vertical="top" wrapText="1"/>
    </xf>
    <xf numFmtId="0" fontId="11" fillId="0" borderId="39" xfId="0" applyFont="1" applyFill="1" applyBorder="1" applyAlignment="1">
      <alignment horizontal="center" vertical="top" wrapText="1"/>
    </xf>
    <xf numFmtId="0" fontId="11" fillId="0" borderId="40" xfId="0" applyFont="1" applyFill="1" applyBorder="1" applyAlignment="1">
      <alignment horizontal="center" vertical="top" wrapText="1"/>
    </xf>
    <xf numFmtId="0" fontId="5" fillId="0" borderId="16"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Fill="1" applyBorder="1" applyAlignment="1">
      <alignment horizontal="center" vertical="center" textRotation="90" wrapText="1"/>
    </xf>
    <xf numFmtId="0" fontId="5" fillId="0" borderId="33" xfId="0" applyFont="1" applyFill="1" applyBorder="1" applyAlignment="1">
      <alignment horizontal="center" vertical="center" textRotation="90" wrapText="1"/>
    </xf>
    <xf numFmtId="0" fontId="5" fillId="0" borderId="16" xfId="0" applyFont="1" applyFill="1" applyBorder="1" applyAlignment="1">
      <alignment horizontal="center" vertical="center" textRotation="90" wrapText="1"/>
    </xf>
    <xf numFmtId="0" fontId="5" fillId="0" borderId="12" xfId="0" applyFont="1" applyFill="1" applyBorder="1" applyAlignment="1">
      <alignment horizontal="center" vertical="center" wrapText="1"/>
    </xf>
    <xf numFmtId="0" fontId="10" fillId="0" borderId="25"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1" fillId="0" borderId="36" xfId="0" applyFont="1" applyFill="1" applyBorder="1" applyAlignment="1">
      <alignment horizontal="center" vertical="top" wrapText="1"/>
    </xf>
    <xf numFmtId="0" fontId="11" fillId="0" borderId="14" xfId="0" applyFont="1" applyFill="1" applyBorder="1" applyAlignment="1">
      <alignment horizontal="center" vertical="top" wrapText="1"/>
    </xf>
    <xf numFmtId="0" fontId="11" fillId="0" borderId="19" xfId="0" applyFont="1" applyFill="1" applyBorder="1" applyAlignment="1">
      <alignment horizontal="center"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horizontal="left" vertical="top" wrapText="1"/>
    </xf>
    <xf numFmtId="0" fontId="10" fillId="0" borderId="19" xfId="0" applyFont="1" applyFill="1" applyBorder="1" applyAlignment="1">
      <alignment horizontal="left" vertical="top" wrapText="1"/>
    </xf>
    <xf numFmtId="0" fontId="14" fillId="0" borderId="0" xfId="0" applyFont="1" applyFill="1" applyBorder="1" applyAlignment="1">
      <alignment horizontal="center" wrapText="1"/>
    </xf>
    <xf numFmtId="0" fontId="5" fillId="0" borderId="41" xfId="0" applyFont="1" applyFill="1" applyBorder="1" applyAlignment="1">
      <alignment horizontal="center" vertical="center" textRotation="90" wrapText="1"/>
    </xf>
    <xf numFmtId="0" fontId="5" fillId="0" borderId="4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0" borderId="47" xfId="0" applyFont="1" applyFill="1" applyBorder="1" applyAlignment="1">
      <alignment horizontal="center" vertical="top" wrapText="1"/>
    </xf>
    <xf numFmtId="0" fontId="6" fillId="0" borderId="48" xfId="0" applyFont="1" applyFill="1" applyBorder="1" applyAlignment="1">
      <alignment horizontal="center" vertical="top" wrapText="1"/>
    </xf>
    <xf numFmtId="0" fontId="6" fillId="0" borderId="49" xfId="0" applyFont="1" applyFill="1" applyBorder="1" applyAlignment="1">
      <alignment horizontal="center" vertical="top" wrapText="1"/>
    </xf>
    <xf numFmtId="0" fontId="6" fillId="0" borderId="22"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50" xfId="0" applyFont="1" applyFill="1" applyBorder="1" applyAlignment="1">
      <alignment horizontal="center" vertical="top" wrapText="1"/>
    </xf>
    <xf numFmtId="0" fontId="5" fillId="0" borderId="2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0" fillId="0" borderId="42" xfId="0" applyFont="1" applyFill="1" applyBorder="1" applyAlignment="1">
      <alignment horizontal="center" vertical="top" wrapText="1"/>
    </xf>
    <xf numFmtId="0" fontId="10" fillId="0" borderId="12" xfId="0" applyFont="1" applyFill="1" applyBorder="1" applyAlignment="1">
      <alignment horizontal="left" vertical="top" wrapText="1"/>
    </xf>
    <xf numFmtId="0" fontId="11" fillId="0" borderId="12" xfId="0" applyFont="1" applyFill="1" applyBorder="1" applyAlignment="1">
      <alignment horizontal="center" vertical="top" wrapText="1"/>
    </xf>
    <xf numFmtId="0" fontId="4" fillId="0" borderId="40" xfId="0" applyFont="1" applyFill="1" applyBorder="1" applyAlignment="1">
      <alignment horizontal="center" vertical="top" wrapText="1"/>
    </xf>
    <xf numFmtId="0" fontId="4" fillId="0" borderId="38" xfId="0" applyFont="1" applyFill="1" applyBorder="1" applyAlignment="1">
      <alignment horizontal="center" vertical="top" wrapText="1"/>
    </xf>
    <xf numFmtId="0" fontId="4" fillId="0" borderId="39" xfId="0"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N69"/>
  <sheetViews>
    <sheetView tabSelected="1" view="pageBreakPreview" zoomScale="50" zoomScaleNormal="60" zoomScaleSheetLayoutView="50" zoomScalePageLayoutView="0" workbookViewId="0" topLeftCell="C1">
      <selection activeCell="N36" sqref="N36"/>
    </sheetView>
  </sheetViews>
  <sheetFormatPr defaultColWidth="9.00390625" defaultRowHeight="12.75"/>
  <cols>
    <col min="1" max="1" width="9.125" style="22" customWidth="1"/>
    <col min="2" max="2" width="78.375" style="25" customWidth="1"/>
    <col min="3" max="3" width="17.25390625" style="15" customWidth="1"/>
    <col min="4" max="4" width="9.125" style="15" customWidth="1"/>
    <col min="5" max="5" width="22.25390625" style="2" customWidth="1"/>
    <col min="6" max="6" width="9.125" style="2" customWidth="1"/>
    <col min="7" max="7" width="31.125" style="2" customWidth="1"/>
    <col min="8" max="8" width="11.375" style="2" customWidth="1"/>
    <col min="9" max="9" width="29.625" style="2" customWidth="1"/>
    <col min="10" max="10" width="30.375" style="2" customWidth="1"/>
    <col min="11" max="11" width="24.75390625" style="2" customWidth="1"/>
    <col min="12" max="12" width="14.375" style="2" hidden="1" customWidth="1"/>
    <col min="13" max="13" width="26.75390625" style="2" hidden="1" customWidth="1"/>
    <col min="14" max="14" width="166.625" style="22" customWidth="1"/>
    <col min="15" max="16384" width="9.125" style="1" customWidth="1"/>
  </cols>
  <sheetData>
    <row r="1" ht="50.25" customHeight="1">
      <c r="N1" s="34" t="s">
        <v>13</v>
      </c>
    </row>
    <row r="2" spans="1:14" ht="160.5" customHeight="1">
      <c r="A2" s="146" t="s">
        <v>58</v>
      </c>
      <c r="B2" s="146"/>
      <c r="C2" s="146"/>
      <c r="D2" s="146"/>
      <c r="E2" s="146"/>
      <c r="F2" s="146"/>
      <c r="G2" s="146"/>
      <c r="H2" s="146"/>
      <c r="I2" s="146"/>
      <c r="J2" s="146"/>
      <c r="K2" s="146"/>
      <c r="L2" s="146"/>
      <c r="M2" s="146"/>
      <c r="N2" s="146"/>
    </row>
    <row r="3" spans="11:14" ht="36" customHeight="1" thickBot="1">
      <c r="K3" s="3"/>
      <c r="L3" s="3"/>
      <c r="M3" s="3"/>
      <c r="N3" s="18"/>
    </row>
    <row r="4" spans="1:14" s="4" customFormat="1" ht="13.5" customHeight="1">
      <c r="A4" s="153" t="s">
        <v>4</v>
      </c>
      <c r="B4" s="148" t="s">
        <v>9</v>
      </c>
      <c r="C4" s="147" t="s">
        <v>8</v>
      </c>
      <c r="D4" s="147" t="s">
        <v>10</v>
      </c>
      <c r="E4" s="147" t="s">
        <v>57</v>
      </c>
      <c r="F4" s="156" t="s">
        <v>5</v>
      </c>
      <c r="G4" s="157"/>
      <c r="H4" s="157"/>
      <c r="I4" s="157"/>
      <c r="J4" s="157"/>
      <c r="K4" s="157"/>
      <c r="L4" s="157"/>
      <c r="M4" s="157"/>
      <c r="N4" s="158"/>
    </row>
    <row r="5" spans="1:14" s="4" customFormat="1" ht="18.75" customHeight="1">
      <c r="A5" s="154"/>
      <c r="B5" s="149"/>
      <c r="C5" s="134"/>
      <c r="D5" s="134"/>
      <c r="E5" s="134"/>
      <c r="F5" s="159"/>
      <c r="G5" s="160"/>
      <c r="H5" s="160"/>
      <c r="I5" s="160"/>
      <c r="J5" s="160"/>
      <c r="K5" s="160"/>
      <c r="L5" s="160"/>
      <c r="M5" s="160"/>
      <c r="N5" s="161"/>
    </row>
    <row r="6" spans="1:14" s="4" customFormat="1" ht="98.25" customHeight="1">
      <c r="A6" s="154"/>
      <c r="B6" s="149"/>
      <c r="C6" s="134"/>
      <c r="D6" s="134"/>
      <c r="E6" s="134"/>
      <c r="F6" s="151" t="s">
        <v>47</v>
      </c>
      <c r="G6" s="152"/>
      <c r="H6" s="151" t="s">
        <v>59</v>
      </c>
      <c r="I6" s="152"/>
      <c r="J6" s="137" t="s">
        <v>54</v>
      </c>
      <c r="K6" s="134" t="s">
        <v>11</v>
      </c>
      <c r="L6" s="151" t="s">
        <v>14</v>
      </c>
      <c r="M6" s="152"/>
      <c r="N6" s="162" t="s">
        <v>84</v>
      </c>
    </row>
    <row r="7" spans="1:14" s="4" customFormat="1" ht="29.25" customHeight="1">
      <c r="A7" s="154"/>
      <c r="B7" s="149"/>
      <c r="C7" s="134"/>
      <c r="D7" s="134"/>
      <c r="E7" s="134"/>
      <c r="F7" s="136" t="s">
        <v>10</v>
      </c>
      <c r="G7" s="132" t="s">
        <v>12</v>
      </c>
      <c r="H7" s="136" t="s">
        <v>10</v>
      </c>
      <c r="I7" s="132" t="s">
        <v>12</v>
      </c>
      <c r="J7" s="137"/>
      <c r="K7" s="134"/>
      <c r="L7" s="136" t="s">
        <v>10</v>
      </c>
      <c r="M7" s="132" t="s">
        <v>12</v>
      </c>
      <c r="N7" s="162"/>
    </row>
    <row r="8" spans="1:14" s="4" customFormat="1" ht="121.5" customHeight="1" thickBot="1">
      <c r="A8" s="155"/>
      <c r="B8" s="150"/>
      <c r="C8" s="135"/>
      <c r="D8" s="135"/>
      <c r="E8" s="135"/>
      <c r="F8" s="135"/>
      <c r="G8" s="133"/>
      <c r="H8" s="135"/>
      <c r="I8" s="133"/>
      <c r="J8" s="133"/>
      <c r="K8" s="135"/>
      <c r="L8" s="135"/>
      <c r="M8" s="133"/>
      <c r="N8" s="163"/>
    </row>
    <row r="9" spans="1:14" ht="7.5" customHeight="1" thickBot="1">
      <c r="A9" s="167"/>
      <c r="B9" s="168"/>
      <c r="C9" s="168"/>
      <c r="D9" s="168"/>
      <c r="E9" s="168"/>
      <c r="F9" s="168"/>
      <c r="G9" s="168"/>
      <c r="H9" s="168"/>
      <c r="I9" s="168"/>
      <c r="J9" s="168"/>
      <c r="K9" s="168"/>
      <c r="L9" s="168"/>
      <c r="M9" s="168"/>
      <c r="N9" s="169"/>
    </row>
    <row r="10" spans="1:14" ht="39.75" customHeight="1" thickBot="1">
      <c r="A10" s="131" t="s">
        <v>16</v>
      </c>
      <c r="B10" s="129"/>
      <c r="C10" s="129"/>
      <c r="D10" s="129"/>
      <c r="E10" s="129"/>
      <c r="F10" s="129"/>
      <c r="G10" s="129"/>
      <c r="H10" s="129"/>
      <c r="I10" s="129"/>
      <c r="J10" s="129"/>
      <c r="K10" s="129"/>
      <c r="L10" s="129"/>
      <c r="M10" s="129"/>
      <c r="N10" s="130"/>
    </row>
    <row r="11" spans="1:14" s="41" customFormat="1" ht="39.75" customHeight="1">
      <c r="A11" s="164">
        <v>1</v>
      </c>
      <c r="B11" s="65" t="s">
        <v>46</v>
      </c>
      <c r="C11" s="59">
        <f>C12</f>
        <v>1</v>
      </c>
      <c r="D11" s="59">
        <f aca="true" t="shared" si="0" ref="D11:M11">D12</f>
        <v>1</v>
      </c>
      <c r="E11" s="59">
        <f t="shared" si="0"/>
        <v>0</v>
      </c>
      <c r="F11" s="59">
        <f t="shared" si="0"/>
        <v>1</v>
      </c>
      <c r="G11" s="59">
        <f t="shared" si="0"/>
        <v>42.9</v>
      </c>
      <c r="H11" s="59">
        <f t="shared" si="0"/>
        <v>1</v>
      </c>
      <c r="I11" s="66">
        <f t="shared" si="0"/>
        <v>40.2</v>
      </c>
      <c r="J11" s="59">
        <f t="shared" si="0"/>
        <v>1</v>
      </c>
      <c r="K11" s="59">
        <f t="shared" si="0"/>
        <v>0</v>
      </c>
      <c r="L11" s="59">
        <f t="shared" si="0"/>
        <v>0</v>
      </c>
      <c r="M11" s="59">
        <f t="shared" si="0"/>
        <v>0</v>
      </c>
      <c r="N11" s="101"/>
    </row>
    <row r="12" spans="1:14" ht="131.25" customHeight="1">
      <c r="A12" s="138"/>
      <c r="B12" s="143" t="s">
        <v>17</v>
      </c>
      <c r="C12" s="110">
        <v>1</v>
      </c>
      <c r="D12" s="110">
        <v>1</v>
      </c>
      <c r="E12" s="114"/>
      <c r="F12" s="110">
        <v>1</v>
      </c>
      <c r="G12" s="72">
        <v>42.9</v>
      </c>
      <c r="H12" s="110">
        <v>1</v>
      </c>
      <c r="I12" s="72">
        <v>40.2</v>
      </c>
      <c r="J12" s="112">
        <v>1</v>
      </c>
      <c r="K12" s="114"/>
      <c r="L12" s="40"/>
      <c r="M12" s="70"/>
      <c r="N12" s="116" t="s">
        <v>83</v>
      </c>
    </row>
    <row r="13" spans="1:14" ht="254.25" customHeight="1" thickBot="1">
      <c r="A13" s="138"/>
      <c r="B13" s="165"/>
      <c r="C13" s="121"/>
      <c r="D13" s="121"/>
      <c r="E13" s="166"/>
      <c r="F13" s="121"/>
      <c r="G13" s="74" t="s">
        <v>76</v>
      </c>
      <c r="H13" s="111"/>
      <c r="I13" s="74" t="s">
        <v>76</v>
      </c>
      <c r="J13" s="113"/>
      <c r="K13" s="115"/>
      <c r="L13" s="48"/>
      <c r="M13" s="49"/>
      <c r="N13" s="117"/>
    </row>
    <row r="14" spans="1:14" ht="32.25" customHeight="1" thickBot="1">
      <c r="A14" s="131" t="s">
        <v>51</v>
      </c>
      <c r="B14" s="129"/>
      <c r="C14" s="129"/>
      <c r="D14" s="129"/>
      <c r="E14" s="129"/>
      <c r="F14" s="129"/>
      <c r="G14" s="129"/>
      <c r="H14" s="129"/>
      <c r="I14" s="129"/>
      <c r="J14" s="129"/>
      <c r="K14" s="129"/>
      <c r="L14" s="129"/>
      <c r="M14" s="129"/>
      <c r="N14" s="130"/>
    </row>
    <row r="15" spans="1:14" s="80" customFormat="1" ht="247.5" customHeight="1">
      <c r="A15" s="103">
        <v>1</v>
      </c>
      <c r="B15" s="62" t="s">
        <v>52</v>
      </c>
      <c r="C15" s="37">
        <v>1</v>
      </c>
      <c r="D15" s="37">
        <v>1</v>
      </c>
      <c r="E15" s="37"/>
      <c r="F15" s="37"/>
      <c r="G15" s="37"/>
      <c r="H15" s="37"/>
      <c r="I15" s="37"/>
      <c r="J15" s="37">
        <v>1</v>
      </c>
      <c r="K15" s="37"/>
      <c r="L15" s="59"/>
      <c r="M15" s="61"/>
      <c r="N15" s="67" t="s">
        <v>64</v>
      </c>
    </row>
    <row r="16" spans="1:14" s="80" customFormat="1" ht="235.5" customHeight="1">
      <c r="A16" s="104"/>
      <c r="B16" s="81"/>
      <c r="C16" s="36"/>
      <c r="D16" s="36"/>
      <c r="E16" s="36"/>
      <c r="F16" s="36"/>
      <c r="G16" s="36"/>
      <c r="H16" s="36"/>
      <c r="I16" s="36"/>
      <c r="J16" s="36"/>
      <c r="K16" s="36"/>
      <c r="L16" s="7"/>
      <c r="M16" s="8"/>
      <c r="N16" s="79" t="s">
        <v>78</v>
      </c>
    </row>
    <row r="17" spans="1:14" s="80" customFormat="1" ht="178.5" customHeight="1" thickBot="1">
      <c r="A17" s="63">
        <v>2</v>
      </c>
      <c r="B17" s="60" t="s">
        <v>53</v>
      </c>
      <c r="C17" s="37">
        <v>1</v>
      </c>
      <c r="D17" s="35">
        <v>1</v>
      </c>
      <c r="E17" s="35"/>
      <c r="F17" s="48"/>
      <c r="G17" s="49"/>
      <c r="H17" s="48"/>
      <c r="I17" s="49"/>
      <c r="J17" s="50"/>
      <c r="K17" s="35">
        <v>1</v>
      </c>
      <c r="L17" s="48"/>
      <c r="M17" s="49"/>
      <c r="N17" s="67" t="s">
        <v>61</v>
      </c>
    </row>
    <row r="18" spans="1:14" s="80" customFormat="1" ht="41.25" customHeight="1" thickBot="1">
      <c r="A18" s="82"/>
      <c r="B18" s="83" t="s">
        <v>0</v>
      </c>
      <c r="C18" s="5">
        <f>C15+C17</f>
        <v>2</v>
      </c>
      <c r="D18" s="5">
        <f aca="true" t="shared" si="1" ref="D18:M18">D15+D17</f>
        <v>2</v>
      </c>
      <c r="E18" s="5">
        <f t="shared" si="1"/>
        <v>0</v>
      </c>
      <c r="F18" s="5">
        <f t="shared" si="1"/>
        <v>0</v>
      </c>
      <c r="G18" s="5">
        <f t="shared" si="1"/>
        <v>0</v>
      </c>
      <c r="H18" s="5">
        <f t="shared" si="1"/>
        <v>0</v>
      </c>
      <c r="I18" s="5">
        <f t="shared" si="1"/>
        <v>0</v>
      </c>
      <c r="J18" s="5">
        <f t="shared" si="1"/>
        <v>1</v>
      </c>
      <c r="K18" s="5">
        <f t="shared" si="1"/>
        <v>1</v>
      </c>
      <c r="L18" s="5">
        <f t="shared" si="1"/>
        <v>0</v>
      </c>
      <c r="M18" s="5">
        <f t="shared" si="1"/>
        <v>0</v>
      </c>
      <c r="N18" s="84"/>
    </row>
    <row r="19" spans="1:14" s="80" customFormat="1" ht="36" customHeight="1">
      <c r="A19" s="140" t="s">
        <v>15</v>
      </c>
      <c r="B19" s="141"/>
      <c r="C19" s="141"/>
      <c r="D19" s="141"/>
      <c r="E19" s="141"/>
      <c r="F19" s="141"/>
      <c r="G19" s="141"/>
      <c r="H19" s="141"/>
      <c r="I19" s="141"/>
      <c r="J19" s="141"/>
      <c r="K19" s="141"/>
      <c r="L19" s="141"/>
      <c r="M19" s="141"/>
      <c r="N19" s="142"/>
    </row>
    <row r="20" spans="1:14" s="85" customFormat="1" ht="79.5" customHeight="1">
      <c r="A20" s="138">
        <v>1</v>
      </c>
      <c r="B20" s="65" t="s">
        <v>18</v>
      </c>
      <c r="C20" s="59">
        <f>C21+C22+C23</f>
        <v>3</v>
      </c>
      <c r="D20" s="59">
        <f aca="true" t="shared" si="2" ref="D20:M20">D21+D22+D23</f>
        <v>3</v>
      </c>
      <c r="E20" s="59">
        <f t="shared" si="2"/>
        <v>0</v>
      </c>
      <c r="F20" s="59">
        <f t="shared" si="2"/>
        <v>0</v>
      </c>
      <c r="G20" s="59">
        <f t="shared" si="2"/>
        <v>0</v>
      </c>
      <c r="H20" s="59">
        <f t="shared" si="2"/>
        <v>0</v>
      </c>
      <c r="I20" s="59">
        <f t="shared" si="2"/>
        <v>0</v>
      </c>
      <c r="J20" s="59">
        <f t="shared" si="2"/>
        <v>0</v>
      </c>
      <c r="K20" s="59">
        <f t="shared" si="2"/>
        <v>3</v>
      </c>
      <c r="L20" s="59">
        <f t="shared" si="2"/>
        <v>0</v>
      </c>
      <c r="M20" s="59">
        <f t="shared" si="2"/>
        <v>0</v>
      </c>
      <c r="N20" s="68"/>
    </row>
    <row r="21" spans="1:14" s="80" customFormat="1" ht="96" customHeight="1">
      <c r="A21" s="138"/>
      <c r="B21" s="38" t="s">
        <v>19</v>
      </c>
      <c r="C21" s="6">
        <v>1</v>
      </c>
      <c r="D21" s="6">
        <v>1</v>
      </c>
      <c r="E21" s="6"/>
      <c r="F21" s="6"/>
      <c r="G21" s="6"/>
      <c r="H21" s="6"/>
      <c r="I21" s="6"/>
      <c r="J21" s="6"/>
      <c r="K21" s="6">
        <v>1</v>
      </c>
      <c r="L21" s="6"/>
      <c r="M21" s="43"/>
      <c r="N21" s="105" t="s">
        <v>65</v>
      </c>
    </row>
    <row r="22" spans="1:14" s="80" customFormat="1" ht="90" customHeight="1">
      <c r="A22" s="138"/>
      <c r="B22" s="38" t="s">
        <v>20</v>
      </c>
      <c r="C22" s="6">
        <v>1</v>
      </c>
      <c r="D22" s="6">
        <v>1</v>
      </c>
      <c r="E22" s="6"/>
      <c r="F22" s="6"/>
      <c r="G22" s="6"/>
      <c r="H22" s="6"/>
      <c r="I22" s="6"/>
      <c r="J22" s="6"/>
      <c r="K22" s="6">
        <v>1</v>
      </c>
      <c r="L22" s="6"/>
      <c r="M22" s="43"/>
      <c r="N22" s="105" t="s">
        <v>65</v>
      </c>
    </row>
    <row r="23" spans="1:14" s="80" customFormat="1" ht="85.5" customHeight="1">
      <c r="A23" s="138"/>
      <c r="B23" s="38" t="s">
        <v>21</v>
      </c>
      <c r="C23" s="6">
        <v>1</v>
      </c>
      <c r="D23" s="6">
        <v>1</v>
      </c>
      <c r="E23" s="6"/>
      <c r="F23" s="6"/>
      <c r="G23" s="6"/>
      <c r="H23" s="6"/>
      <c r="I23" s="6"/>
      <c r="J23" s="6"/>
      <c r="K23" s="6">
        <v>1</v>
      </c>
      <c r="L23" s="6"/>
      <c r="M23" s="43"/>
      <c r="N23" s="105" t="s">
        <v>65</v>
      </c>
    </row>
    <row r="24" spans="1:14" s="85" customFormat="1" ht="60.75" customHeight="1">
      <c r="A24" s="139">
        <v>2</v>
      </c>
      <c r="B24" s="69" t="s">
        <v>22</v>
      </c>
      <c r="C24" s="40">
        <f>C25+C26</f>
        <v>2</v>
      </c>
      <c r="D24" s="40">
        <f aca="true" t="shared" si="3" ref="D24:M24">D25+D26</f>
        <v>2</v>
      </c>
      <c r="E24" s="48">
        <f t="shared" si="3"/>
        <v>0</v>
      </c>
      <c r="F24" s="48">
        <f t="shared" si="3"/>
        <v>2</v>
      </c>
      <c r="G24" s="49">
        <f t="shared" si="3"/>
        <v>1.77</v>
      </c>
      <c r="H24" s="40">
        <f t="shared" si="3"/>
        <v>2</v>
      </c>
      <c r="I24" s="70">
        <f t="shared" si="3"/>
        <v>1.6622</v>
      </c>
      <c r="J24" s="40">
        <f t="shared" si="3"/>
        <v>2</v>
      </c>
      <c r="K24" s="40">
        <f t="shared" si="3"/>
        <v>0</v>
      </c>
      <c r="L24" s="40">
        <f t="shared" si="3"/>
        <v>0</v>
      </c>
      <c r="M24" s="40">
        <f t="shared" si="3"/>
        <v>0</v>
      </c>
      <c r="N24" s="106"/>
    </row>
    <row r="25" spans="1:14" s="80" customFormat="1" ht="243" customHeight="1">
      <c r="A25" s="138"/>
      <c r="B25" s="38" t="s">
        <v>23</v>
      </c>
      <c r="C25" s="6">
        <v>1</v>
      </c>
      <c r="D25" s="43">
        <v>1</v>
      </c>
      <c r="E25" s="6"/>
      <c r="F25" s="51">
        <v>1</v>
      </c>
      <c r="G25" s="71">
        <f>1.44+0.33</f>
        <v>1.77</v>
      </c>
      <c r="H25" s="6">
        <v>1</v>
      </c>
      <c r="I25" s="71">
        <f>1.1782+0.16+0.204+0.12</f>
        <v>1.6622</v>
      </c>
      <c r="J25" s="6">
        <v>1</v>
      </c>
      <c r="K25" s="6"/>
      <c r="L25" s="6"/>
      <c r="M25" s="52"/>
      <c r="N25" s="105" t="s">
        <v>86</v>
      </c>
    </row>
    <row r="26" spans="1:14" s="80" customFormat="1" ht="303.75" customHeight="1">
      <c r="A26" s="126"/>
      <c r="B26" s="38" t="s">
        <v>24</v>
      </c>
      <c r="C26" s="6">
        <v>1</v>
      </c>
      <c r="D26" s="43">
        <v>1</v>
      </c>
      <c r="E26" s="6"/>
      <c r="F26" s="6">
        <v>1</v>
      </c>
      <c r="G26" s="54"/>
      <c r="H26" s="6">
        <v>1</v>
      </c>
      <c r="I26" s="54"/>
      <c r="J26" s="6">
        <v>1</v>
      </c>
      <c r="K26" s="55"/>
      <c r="L26" s="55"/>
      <c r="M26" s="56"/>
      <c r="N26" s="107" t="s">
        <v>85</v>
      </c>
    </row>
    <row r="27" spans="1:14" s="85" customFormat="1" ht="92.25" customHeight="1">
      <c r="A27" s="139">
        <v>3</v>
      </c>
      <c r="B27" s="69" t="s">
        <v>25</v>
      </c>
      <c r="C27" s="40">
        <f>C28</f>
        <v>1</v>
      </c>
      <c r="D27" s="40">
        <f aca="true" t="shared" si="4" ref="D27:M27">D28</f>
        <v>1</v>
      </c>
      <c r="E27" s="59">
        <f t="shared" si="4"/>
        <v>0</v>
      </c>
      <c r="F27" s="59">
        <f>F28</f>
        <v>1</v>
      </c>
      <c r="G27" s="59">
        <f t="shared" si="4"/>
        <v>0.5</v>
      </c>
      <c r="H27" s="40">
        <f t="shared" si="4"/>
        <v>1</v>
      </c>
      <c r="I27" s="40">
        <f t="shared" si="4"/>
        <v>0.3</v>
      </c>
      <c r="J27" s="40">
        <f t="shared" si="4"/>
        <v>1</v>
      </c>
      <c r="K27" s="40">
        <f t="shared" si="4"/>
        <v>0</v>
      </c>
      <c r="L27" s="40">
        <f t="shared" si="4"/>
        <v>0</v>
      </c>
      <c r="M27" s="40">
        <f t="shared" si="4"/>
        <v>0</v>
      </c>
      <c r="N27" s="86"/>
    </row>
    <row r="28" spans="1:14" s="80" customFormat="1" ht="95.25" customHeight="1">
      <c r="A28" s="138"/>
      <c r="B28" s="143" t="s">
        <v>63</v>
      </c>
      <c r="C28" s="110">
        <v>1</v>
      </c>
      <c r="D28" s="110">
        <v>1</v>
      </c>
      <c r="E28" s="110"/>
      <c r="F28" s="110">
        <v>1</v>
      </c>
      <c r="G28" s="72">
        <v>0.5</v>
      </c>
      <c r="H28" s="110">
        <v>1</v>
      </c>
      <c r="I28" s="6">
        <v>0.3</v>
      </c>
      <c r="J28" s="110">
        <v>1</v>
      </c>
      <c r="K28" s="122"/>
      <c r="L28" s="57"/>
      <c r="M28" s="58"/>
      <c r="N28" s="119" t="s">
        <v>75</v>
      </c>
    </row>
    <row r="29" spans="1:14" s="80" customFormat="1" ht="134.25" customHeight="1">
      <c r="A29" s="126"/>
      <c r="B29" s="144"/>
      <c r="C29" s="118"/>
      <c r="D29" s="118"/>
      <c r="E29" s="118"/>
      <c r="F29" s="118"/>
      <c r="G29" s="72" t="s">
        <v>77</v>
      </c>
      <c r="H29" s="118"/>
      <c r="I29" s="6" t="s">
        <v>77</v>
      </c>
      <c r="J29" s="118"/>
      <c r="K29" s="123"/>
      <c r="L29" s="57"/>
      <c r="M29" s="58"/>
      <c r="N29" s="120"/>
    </row>
    <row r="30" spans="1:14" s="85" customFormat="1" ht="63" customHeight="1">
      <c r="A30" s="139">
        <v>4</v>
      </c>
      <c r="B30" s="69" t="s">
        <v>26</v>
      </c>
      <c r="C30" s="40">
        <f>C31+C32</f>
        <v>2</v>
      </c>
      <c r="D30" s="40">
        <f aca="true" t="shared" si="5" ref="D30:M30">D31+D32</f>
        <v>2</v>
      </c>
      <c r="E30" s="40">
        <f t="shared" si="5"/>
        <v>0</v>
      </c>
      <c r="F30" s="40">
        <f t="shared" si="5"/>
        <v>1</v>
      </c>
      <c r="G30" s="40">
        <f t="shared" si="5"/>
        <v>0.4</v>
      </c>
      <c r="H30" s="40">
        <f t="shared" si="5"/>
        <v>1</v>
      </c>
      <c r="I30" s="40">
        <f t="shared" si="5"/>
        <v>0.4</v>
      </c>
      <c r="J30" s="40">
        <f t="shared" si="5"/>
        <v>1</v>
      </c>
      <c r="K30" s="40">
        <f t="shared" si="5"/>
        <v>1</v>
      </c>
      <c r="L30" s="40">
        <f t="shared" si="5"/>
        <v>0</v>
      </c>
      <c r="M30" s="40">
        <f t="shared" si="5"/>
        <v>0</v>
      </c>
      <c r="N30" s="88"/>
    </row>
    <row r="31" spans="1:14" s="80" customFormat="1" ht="84.75" customHeight="1">
      <c r="A31" s="126"/>
      <c r="B31" s="38" t="s">
        <v>62</v>
      </c>
      <c r="C31" s="6">
        <v>1</v>
      </c>
      <c r="D31" s="6">
        <v>1</v>
      </c>
      <c r="E31" s="39"/>
      <c r="F31" s="6"/>
      <c r="G31" s="6"/>
      <c r="H31" s="6"/>
      <c r="I31" s="6"/>
      <c r="J31" s="6"/>
      <c r="K31" s="57">
        <v>1</v>
      </c>
      <c r="L31" s="6"/>
      <c r="M31" s="6"/>
      <c r="N31" s="87" t="s">
        <v>66</v>
      </c>
    </row>
    <row r="32" spans="1:14" s="80" customFormat="1" ht="97.5" customHeight="1">
      <c r="A32" s="63"/>
      <c r="B32" s="38" t="s">
        <v>50</v>
      </c>
      <c r="C32" s="6">
        <v>1</v>
      </c>
      <c r="D32" s="6">
        <v>1</v>
      </c>
      <c r="E32" s="39"/>
      <c r="F32" s="6">
        <v>1</v>
      </c>
      <c r="G32" s="6">
        <v>0.4</v>
      </c>
      <c r="H32" s="6">
        <v>1</v>
      </c>
      <c r="I32" s="72">
        <v>0.4</v>
      </c>
      <c r="J32" s="6">
        <v>1</v>
      </c>
      <c r="K32" s="6"/>
      <c r="L32" s="6"/>
      <c r="M32" s="6"/>
      <c r="N32" s="89" t="s">
        <v>82</v>
      </c>
    </row>
    <row r="33" spans="1:14" s="85" customFormat="1" ht="72" customHeight="1">
      <c r="A33" s="139">
        <v>5</v>
      </c>
      <c r="B33" s="69" t="s">
        <v>27</v>
      </c>
      <c r="C33" s="40">
        <f>C34+C35+C36</f>
        <v>3</v>
      </c>
      <c r="D33" s="40">
        <f aca="true" t="shared" si="6" ref="D33:M33">D34+D35+D36</f>
        <v>3</v>
      </c>
      <c r="E33" s="40">
        <f t="shared" si="6"/>
        <v>2</v>
      </c>
      <c r="F33" s="40">
        <f t="shared" si="6"/>
        <v>1</v>
      </c>
      <c r="G33" s="73">
        <f t="shared" si="6"/>
        <v>0.015</v>
      </c>
      <c r="H33" s="40">
        <f t="shared" si="6"/>
        <v>1</v>
      </c>
      <c r="I33" s="73">
        <f t="shared" si="6"/>
        <v>0.01018</v>
      </c>
      <c r="J33" s="40">
        <f t="shared" si="6"/>
        <v>1</v>
      </c>
      <c r="K33" s="40">
        <f t="shared" si="6"/>
        <v>0</v>
      </c>
      <c r="L33" s="40">
        <f t="shared" si="6"/>
        <v>0</v>
      </c>
      <c r="M33" s="40">
        <f t="shared" si="6"/>
        <v>0</v>
      </c>
      <c r="N33" s="89"/>
    </row>
    <row r="34" spans="1:14" s="80" customFormat="1" ht="55.5" customHeight="1">
      <c r="A34" s="138"/>
      <c r="B34" s="38" t="s">
        <v>28</v>
      </c>
      <c r="C34" s="6">
        <v>1</v>
      </c>
      <c r="D34" s="6">
        <v>1</v>
      </c>
      <c r="E34" s="6">
        <v>1</v>
      </c>
      <c r="F34" s="6"/>
      <c r="G34" s="6"/>
      <c r="H34" s="6"/>
      <c r="I34" s="6"/>
      <c r="J34" s="6"/>
      <c r="K34" s="55"/>
      <c r="L34" s="55"/>
      <c r="M34" s="55"/>
      <c r="N34" s="89" t="s">
        <v>55</v>
      </c>
    </row>
    <row r="35" spans="1:14" s="80" customFormat="1" ht="126.75" customHeight="1">
      <c r="A35" s="138"/>
      <c r="B35" s="38" t="s">
        <v>29</v>
      </c>
      <c r="C35" s="6">
        <v>1</v>
      </c>
      <c r="D35" s="6">
        <v>1</v>
      </c>
      <c r="E35" s="6">
        <v>1</v>
      </c>
      <c r="F35" s="38"/>
      <c r="G35" s="38"/>
      <c r="H35" s="38"/>
      <c r="I35" s="38"/>
      <c r="J35" s="6"/>
      <c r="K35" s="6"/>
      <c r="L35" s="38"/>
      <c r="M35" s="38"/>
      <c r="N35" s="90" t="s">
        <v>87</v>
      </c>
    </row>
    <row r="36" spans="1:14" s="80" customFormat="1" ht="117.75" customHeight="1" thickBot="1">
      <c r="A36" s="126"/>
      <c r="B36" s="38" t="s">
        <v>30</v>
      </c>
      <c r="C36" s="6">
        <v>1</v>
      </c>
      <c r="D36" s="6">
        <v>1</v>
      </c>
      <c r="E36" s="38"/>
      <c r="F36" s="6">
        <v>1</v>
      </c>
      <c r="G36" s="9">
        <v>0.015</v>
      </c>
      <c r="H36" s="6">
        <v>1</v>
      </c>
      <c r="I36" s="9">
        <v>0.01018</v>
      </c>
      <c r="J36" s="6">
        <v>1</v>
      </c>
      <c r="K36" s="6"/>
      <c r="L36" s="38"/>
      <c r="M36" s="38"/>
      <c r="N36" s="90" t="s">
        <v>56</v>
      </c>
    </row>
    <row r="37" spans="1:14" s="85" customFormat="1" ht="55.5" customHeight="1" thickBot="1">
      <c r="A37" s="91"/>
      <c r="B37" s="83" t="s">
        <v>0</v>
      </c>
      <c r="C37" s="5">
        <f aca="true" t="shared" si="7" ref="C37:M37">C20+C24+C27+C30+C33</f>
        <v>11</v>
      </c>
      <c r="D37" s="5">
        <f t="shared" si="7"/>
        <v>11</v>
      </c>
      <c r="E37" s="5">
        <f t="shared" si="7"/>
        <v>2</v>
      </c>
      <c r="F37" s="5">
        <f t="shared" si="7"/>
        <v>5</v>
      </c>
      <c r="G37" s="46">
        <f t="shared" si="7"/>
        <v>2.685</v>
      </c>
      <c r="H37" s="5">
        <f t="shared" si="7"/>
        <v>5</v>
      </c>
      <c r="I37" s="46">
        <f t="shared" si="7"/>
        <v>2.37238</v>
      </c>
      <c r="J37" s="5">
        <f t="shared" si="7"/>
        <v>5</v>
      </c>
      <c r="K37" s="5">
        <f t="shared" si="7"/>
        <v>4</v>
      </c>
      <c r="L37" s="5">
        <f t="shared" si="7"/>
        <v>0</v>
      </c>
      <c r="M37" s="5">
        <f t="shared" si="7"/>
        <v>0</v>
      </c>
      <c r="N37" s="84"/>
    </row>
    <row r="38" spans="1:14" s="80" customFormat="1" ht="64.5" customHeight="1" thickBot="1">
      <c r="A38" s="128" t="s">
        <v>1</v>
      </c>
      <c r="B38" s="129"/>
      <c r="C38" s="129"/>
      <c r="D38" s="129"/>
      <c r="E38" s="129"/>
      <c r="F38" s="129"/>
      <c r="G38" s="129"/>
      <c r="H38" s="129"/>
      <c r="I38" s="129"/>
      <c r="J38" s="129"/>
      <c r="K38" s="129"/>
      <c r="L38" s="129"/>
      <c r="M38" s="129"/>
      <c r="N38" s="130"/>
    </row>
    <row r="39" spans="1:14" s="85" customFormat="1" ht="56.25" customHeight="1">
      <c r="A39" s="127">
        <v>1</v>
      </c>
      <c r="B39" s="65" t="s">
        <v>31</v>
      </c>
      <c r="C39" s="59">
        <f>C40+C41+C42+C43+C44+C45</f>
        <v>6</v>
      </c>
      <c r="D39" s="59">
        <f aca="true" t="shared" si="8" ref="D39:M39">D40+D41+D42+D43+D44+D45</f>
        <v>6</v>
      </c>
      <c r="E39" s="59">
        <f t="shared" si="8"/>
        <v>0</v>
      </c>
      <c r="F39" s="59">
        <f t="shared" si="8"/>
        <v>0</v>
      </c>
      <c r="G39" s="59">
        <f t="shared" si="8"/>
        <v>0</v>
      </c>
      <c r="H39" s="59">
        <f t="shared" si="8"/>
        <v>0</v>
      </c>
      <c r="I39" s="59">
        <f t="shared" si="8"/>
        <v>0</v>
      </c>
      <c r="J39" s="59">
        <f t="shared" si="8"/>
        <v>0</v>
      </c>
      <c r="K39" s="59">
        <f t="shared" si="8"/>
        <v>6</v>
      </c>
      <c r="L39" s="59">
        <f t="shared" si="8"/>
        <v>0</v>
      </c>
      <c r="M39" s="59">
        <f t="shared" si="8"/>
        <v>0</v>
      </c>
      <c r="N39" s="44"/>
    </row>
    <row r="40" spans="1:14" s="80" customFormat="1" ht="176.25" customHeight="1">
      <c r="A40" s="127"/>
      <c r="B40" s="38" t="s">
        <v>32</v>
      </c>
      <c r="C40" s="6">
        <v>1</v>
      </c>
      <c r="D40" s="6">
        <v>1</v>
      </c>
      <c r="E40" s="6"/>
      <c r="F40" s="6"/>
      <c r="G40" s="6"/>
      <c r="H40" s="6"/>
      <c r="I40" s="6"/>
      <c r="J40" s="6"/>
      <c r="K40" s="6">
        <v>1</v>
      </c>
      <c r="L40" s="6"/>
      <c r="M40" s="43"/>
      <c r="N40" s="105" t="s">
        <v>67</v>
      </c>
    </row>
    <row r="41" spans="1:14" s="80" customFormat="1" ht="234.75" customHeight="1">
      <c r="A41" s="127"/>
      <c r="B41" s="38" t="s">
        <v>33</v>
      </c>
      <c r="C41" s="6">
        <v>1</v>
      </c>
      <c r="D41" s="6">
        <v>1</v>
      </c>
      <c r="E41" s="6"/>
      <c r="F41" s="6"/>
      <c r="G41" s="6"/>
      <c r="H41" s="6"/>
      <c r="I41" s="6"/>
      <c r="J41" s="6"/>
      <c r="K41" s="6">
        <v>1</v>
      </c>
      <c r="L41" s="6"/>
      <c r="M41" s="43"/>
      <c r="N41" s="105" t="s">
        <v>68</v>
      </c>
    </row>
    <row r="42" spans="1:14" s="80" customFormat="1" ht="128.25" customHeight="1">
      <c r="A42" s="127"/>
      <c r="B42" s="38" t="s">
        <v>34</v>
      </c>
      <c r="C42" s="6">
        <v>1</v>
      </c>
      <c r="D42" s="6">
        <v>1</v>
      </c>
      <c r="E42" s="6"/>
      <c r="F42" s="6"/>
      <c r="G42" s="6"/>
      <c r="H42" s="6"/>
      <c r="I42" s="6"/>
      <c r="J42" s="6"/>
      <c r="K42" s="6">
        <v>1</v>
      </c>
      <c r="L42" s="6"/>
      <c r="M42" s="43"/>
      <c r="N42" s="105" t="s">
        <v>69</v>
      </c>
    </row>
    <row r="43" spans="1:14" s="80" customFormat="1" ht="145.5" customHeight="1">
      <c r="A43" s="127"/>
      <c r="B43" s="38" t="s">
        <v>35</v>
      </c>
      <c r="C43" s="6">
        <v>1</v>
      </c>
      <c r="D43" s="6">
        <v>1</v>
      </c>
      <c r="E43" s="6"/>
      <c r="F43" s="6"/>
      <c r="G43" s="6"/>
      <c r="H43" s="6"/>
      <c r="I43" s="6"/>
      <c r="J43" s="6"/>
      <c r="K43" s="6">
        <v>1</v>
      </c>
      <c r="L43" s="6"/>
      <c r="M43" s="43"/>
      <c r="N43" s="105" t="s">
        <v>70</v>
      </c>
    </row>
    <row r="44" spans="1:14" s="80" customFormat="1" ht="153" customHeight="1">
      <c r="A44" s="92"/>
      <c r="B44" s="93" t="s">
        <v>48</v>
      </c>
      <c r="C44" s="36">
        <v>1</v>
      </c>
      <c r="D44" s="36">
        <v>1</v>
      </c>
      <c r="E44" s="36"/>
      <c r="F44" s="36"/>
      <c r="G44" s="36"/>
      <c r="H44" s="36"/>
      <c r="I44" s="36"/>
      <c r="J44" s="36"/>
      <c r="K44" s="36">
        <v>1</v>
      </c>
      <c r="L44" s="36"/>
      <c r="M44" s="45"/>
      <c r="N44" s="97" t="s">
        <v>72</v>
      </c>
    </row>
    <row r="45" spans="1:14" s="80" customFormat="1" ht="138" customHeight="1">
      <c r="A45" s="92"/>
      <c r="B45" s="93" t="s">
        <v>49</v>
      </c>
      <c r="C45" s="36">
        <v>1</v>
      </c>
      <c r="D45" s="36">
        <v>1</v>
      </c>
      <c r="E45" s="36"/>
      <c r="F45" s="36"/>
      <c r="G45" s="36"/>
      <c r="H45" s="36"/>
      <c r="I45" s="36"/>
      <c r="J45" s="36"/>
      <c r="K45" s="36">
        <v>1</v>
      </c>
      <c r="L45" s="36"/>
      <c r="M45" s="45"/>
      <c r="N45" s="105" t="s">
        <v>71</v>
      </c>
    </row>
    <row r="46" spans="1:14" s="85" customFormat="1" ht="50.25" customHeight="1">
      <c r="A46" s="127">
        <v>2</v>
      </c>
      <c r="B46" s="65" t="s">
        <v>36</v>
      </c>
      <c r="C46" s="59">
        <f>C47+C48+C49+C50+C51+C52+C53</f>
        <v>9</v>
      </c>
      <c r="D46" s="59">
        <f aca="true" t="shared" si="9" ref="D46:M46">D47+D48+D49+D50+D51+D52+D53</f>
        <v>7</v>
      </c>
      <c r="E46" s="59">
        <f t="shared" si="9"/>
        <v>0</v>
      </c>
      <c r="F46" s="59">
        <f t="shared" si="9"/>
        <v>3</v>
      </c>
      <c r="G46" s="66">
        <f t="shared" si="9"/>
        <v>1.7000000000000002</v>
      </c>
      <c r="H46" s="59">
        <f t="shared" si="9"/>
        <v>3</v>
      </c>
      <c r="I46" s="66">
        <f>I47+I48+I49+I50+I51+I52+I53</f>
        <v>1.57851</v>
      </c>
      <c r="J46" s="59">
        <f t="shared" si="9"/>
        <v>4</v>
      </c>
      <c r="K46" s="59">
        <f t="shared" si="9"/>
        <v>3</v>
      </c>
      <c r="L46" s="59">
        <f t="shared" si="9"/>
        <v>0</v>
      </c>
      <c r="M46" s="59">
        <f t="shared" si="9"/>
        <v>0</v>
      </c>
      <c r="N46" s="108"/>
    </row>
    <row r="47" spans="1:14" s="80" customFormat="1" ht="145.5" customHeight="1">
      <c r="A47" s="127"/>
      <c r="B47" s="38" t="s">
        <v>37</v>
      </c>
      <c r="C47" s="6">
        <v>1</v>
      </c>
      <c r="D47" s="6">
        <v>1</v>
      </c>
      <c r="E47" s="6"/>
      <c r="F47" s="6"/>
      <c r="G47" s="6"/>
      <c r="H47" s="6"/>
      <c r="I47" s="9"/>
      <c r="J47" s="6"/>
      <c r="K47" s="6">
        <v>1</v>
      </c>
      <c r="L47" s="6"/>
      <c r="M47" s="52"/>
      <c r="N47" s="116" t="s">
        <v>73</v>
      </c>
    </row>
    <row r="48" spans="1:14" s="80" customFormat="1" ht="86.25" customHeight="1">
      <c r="A48" s="127"/>
      <c r="B48" s="38" t="s">
        <v>38</v>
      </c>
      <c r="C48" s="6">
        <v>1</v>
      </c>
      <c r="D48" s="6">
        <v>1</v>
      </c>
      <c r="E48" s="6"/>
      <c r="F48" s="6"/>
      <c r="G48" s="6"/>
      <c r="H48" s="6"/>
      <c r="I48" s="6"/>
      <c r="J48" s="6"/>
      <c r="K48" s="6">
        <v>1</v>
      </c>
      <c r="L48" s="6"/>
      <c r="M48" s="43"/>
      <c r="N48" s="145"/>
    </row>
    <row r="49" spans="1:14" s="80" customFormat="1" ht="134.25" customHeight="1">
      <c r="A49" s="127"/>
      <c r="B49" s="38" t="s">
        <v>39</v>
      </c>
      <c r="C49" s="6">
        <v>1</v>
      </c>
      <c r="D49" s="6">
        <v>1</v>
      </c>
      <c r="E49" s="6"/>
      <c r="F49" s="6"/>
      <c r="G49" s="35"/>
      <c r="H49" s="35"/>
      <c r="I49" s="35"/>
      <c r="J49" s="35"/>
      <c r="K49" s="6">
        <v>1</v>
      </c>
      <c r="L49" s="6"/>
      <c r="M49" s="6"/>
      <c r="N49" s="67" t="s">
        <v>74</v>
      </c>
    </row>
    <row r="50" spans="1:14" s="80" customFormat="1" ht="177.75" customHeight="1">
      <c r="A50" s="127"/>
      <c r="B50" s="38" t="s">
        <v>40</v>
      </c>
      <c r="C50" s="6">
        <v>1</v>
      </c>
      <c r="D50" s="6">
        <v>1</v>
      </c>
      <c r="E50" s="38"/>
      <c r="F50" s="43">
        <v>1</v>
      </c>
      <c r="G50" s="74">
        <v>0.1</v>
      </c>
      <c r="H50" s="64">
        <v>1</v>
      </c>
      <c r="I50" s="75">
        <v>0.02851</v>
      </c>
      <c r="J50" s="76">
        <v>1</v>
      </c>
      <c r="K50" s="94"/>
      <c r="L50" s="6"/>
      <c r="M50" s="43"/>
      <c r="N50" s="102" t="s">
        <v>79</v>
      </c>
    </row>
    <row r="51" spans="1:14" s="80" customFormat="1" ht="58.5" customHeight="1">
      <c r="A51" s="127"/>
      <c r="B51" s="38" t="s">
        <v>41</v>
      </c>
      <c r="C51" s="6">
        <v>3</v>
      </c>
      <c r="D51" s="6">
        <v>1</v>
      </c>
      <c r="E51" s="38"/>
      <c r="F51" s="43"/>
      <c r="G51" s="72"/>
      <c r="H51" s="53"/>
      <c r="I51" s="72"/>
      <c r="J51" s="77">
        <v>1</v>
      </c>
      <c r="K51" s="94"/>
      <c r="L51" s="6"/>
      <c r="M51" s="43"/>
      <c r="N51" s="109"/>
    </row>
    <row r="52" spans="1:14" s="80" customFormat="1" ht="112.5" customHeight="1">
      <c r="A52" s="127"/>
      <c r="B52" s="38" t="s">
        <v>42</v>
      </c>
      <c r="C52" s="6">
        <v>1</v>
      </c>
      <c r="D52" s="6">
        <v>1</v>
      </c>
      <c r="E52" s="6"/>
      <c r="F52" s="6">
        <v>1</v>
      </c>
      <c r="G52" s="78">
        <v>1.5</v>
      </c>
      <c r="H52" s="36">
        <v>1</v>
      </c>
      <c r="I52" s="78">
        <v>1.5</v>
      </c>
      <c r="J52" s="36">
        <v>1</v>
      </c>
      <c r="K52" s="6"/>
      <c r="L52" s="6"/>
      <c r="M52" s="6"/>
      <c r="N52" s="79" t="s">
        <v>60</v>
      </c>
    </row>
    <row r="53" spans="1:14" s="80" customFormat="1" ht="152.25" customHeight="1" thickBot="1">
      <c r="A53" s="127"/>
      <c r="B53" s="38" t="s">
        <v>43</v>
      </c>
      <c r="C53" s="6">
        <v>1</v>
      </c>
      <c r="D53" s="6">
        <v>1</v>
      </c>
      <c r="E53" s="6"/>
      <c r="F53" s="6">
        <v>1</v>
      </c>
      <c r="G53" s="72">
        <v>0.1</v>
      </c>
      <c r="H53" s="6">
        <v>1</v>
      </c>
      <c r="I53" s="9">
        <v>0.05</v>
      </c>
      <c r="J53" s="6">
        <v>1</v>
      </c>
      <c r="K53" s="6"/>
      <c r="L53" s="6"/>
      <c r="M53" s="6"/>
      <c r="N53" s="79" t="s">
        <v>80</v>
      </c>
    </row>
    <row r="54" spans="1:14" s="80" customFormat="1" ht="42.75" customHeight="1" thickBot="1">
      <c r="A54" s="91"/>
      <c r="B54" s="83" t="s">
        <v>0</v>
      </c>
      <c r="C54" s="5">
        <f aca="true" t="shared" si="10" ref="C54:M54">C39+C46</f>
        <v>15</v>
      </c>
      <c r="D54" s="5">
        <f t="shared" si="10"/>
        <v>13</v>
      </c>
      <c r="E54" s="5">
        <f t="shared" si="10"/>
        <v>0</v>
      </c>
      <c r="F54" s="5">
        <f t="shared" si="10"/>
        <v>3</v>
      </c>
      <c r="G54" s="46">
        <f t="shared" si="10"/>
        <v>1.7000000000000002</v>
      </c>
      <c r="H54" s="5">
        <f>H39+H46</f>
        <v>3</v>
      </c>
      <c r="I54" s="46">
        <f>I39+I46</f>
        <v>1.57851</v>
      </c>
      <c r="J54" s="5">
        <f t="shared" si="10"/>
        <v>4</v>
      </c>
      <c r="K54" s="5">
        <f t="shared" si="10"/>
        <v>9</v>
      </c>
      <c r="L54" s="5">
        <f t="shared" si="10"/>
        <v>0</v>
      </c>
      <c r="M54" s="5">
        <f t="shared" si="10"/>
        <v>0</v>
      </c>
      <c r="N54" s="95"/>
    </row>
    <row r="55" spans="1:14" s="80" customFormat="1" ht="40.5" customHeight="1" thickBot="1">
      <c r="A55" s="131" t="s">
        <v>2</v>
      </c>
      <c r="B55" s="129"/>
      <c r="C55" s="129"/>
      <c r="D55" s="129"/>
      <c r="E55" s="129"/>
      <c r="F55" s="129"/>
      <c r="G55" s="129"/>
      <c r="H55" s="129"/>
      <c r="I55" s="129"/>
      <c r="J55" s="129"/>
      <c r="K55" s="129"/>
      <c r="L55" s="129"/>
      <c r="M55" s="129"/>
      <c r="N55" s="130"/>
    </row>
    <row r="56" spans="1:14" s="85" customFormat="1" ht="72.75" customHeight="1">
      <c r="A56" s="126">
        <v>1</v>
      </c>
      <c r="B56" s="65" t="s">
        <v>44</v>
      </c>
      <c r="C56" s="59">
        <f>C57</f>
        <v>1</v>
      </c>
      <c r="D56" s="59">
        <f aca="true" t="shared" si="11" ref="D56:M56">D57</f>
        <v>1</v>
      </c>
      <c r="E56" s="59">
        <f t="shared" si="11"/>
        <v>1</v>
      </c>
      <c r="F56" s="59">
        <f t="shared" si="11"/>
        <v>0</v>
      </c>
      <c r="G56" s="59">
        <f t="shared" si="11"/>
        <v>0</v>
      </c>
      <c r="H56" s="59">
        <f t="shared" si="11"/>
        <v>0</v>
      </c>
      <c r="I56" s="59">
        <f t="shared" si="11"/>
        <v>0</v>
      </c>
      <c r="J56" s="59">
        <f t="shared" si="11"/>
        <v>0</v>
      </c>
      <c r="K56" s="59">
        <f t="shared" si="11"/>
        <v>0</v>
      </c>
      <c r="L56" s="59">
        <f t="shared" si="11"/>
        <v>0</v>
      </c>
      <c r="M56" s="59">
        <f t="shared" si="11"/>
        <v>0</v>
      </c>
      <c r="N56" s="42"/>
    </row>
    <row r="57" spans="1:14" s="80" customFormat="1" ht="140.25" customHeight="1">
      <c r="A57" s="127"/>
      <c r="B57" s="96" t="s">
        <v>45</v>
      </c>
      <c r="C57" s="6">
        <v>1</v>
      </c>
      <c r="D57" s="6">
        <v>1</v>
      </c>
      <c r="E57" s="6">
        <v>1</v>
      </c>
      <c r="F57" s="6"/>
      <c r="G57" s="6"/>
      <c r="H57" s="6"/>
      <c r="I57" s="6"/>
      <c r="J57" s="6"/>
      <c r="K57" s="6"/>
      <c r="L57" s="6"/>
      <c r="M57" s="6"/>
      <c r="N57" s="97" t="s">
        <v>81</v>
      </c>
    </row>
    <row r="58" spans="1:14" s="28" customFormat="1" ht="36.75" customHeight="1" thickBot="1">
      <c r="A58" s="98"/>
      <c r="B58" s="99" t="s">
        <v>0</v>
      </c>
      <c r="C58" s="29">
        <f>C56</f>
        <v>1</v>
      </c>
      <c r="D58" s="29">
        <f aca="true" t="shared" si="12" ref="D58:M58">D56</f>
        <v>1</v>
      </c>
      <c r="E58" s="29">
        <f t="shared" si="12"/>
        <v>1</v>
      </c>
      <c r="F58" s="29">
        <f t="shared" si="12"/>
        <v>0</v>
      </c>
      <c r="G58" s="29">
        <f t="shared" si="12"/>
        <v>0</v>
      </c>
      <c r="H58" s="29">
        <f t="shared" si="12"/>
        <v>0</v>
      </c>
      <c r="I58" s="29">
        <f t="shared" si="12"/>
        <v>0</v>
      </c>
      <c r="J58" s="29">
        <f t="shared" si="12"/>
        <v>0</v>
      </c>
      <c r="K58" s="29">
        <f t="shared" si="12"/>
        <v>0</v>
      </c>
      <c r="L58" s="29">
        <f t="shared" si="12"/>
        <v>0</v>
      </c>
      <c r="M58" s="29">
        <f t="shared" si="12"/>
        <v>0</v>
      </c>
      <c r="N58" s="100"/>
    </row>
    <row r="59" spans="1:14" s="28" customFormat="1" ht="36.75" customHeight="1" thickBot="1">
      <c r="A59" s="30"/>
      <c r="B59" s="31" t="s">
        <v>7</v>
      </c>
      <c r="C59" s="32">
        <f aca="true" t="shared" si="13" ref="C59:M59">C11+C37+C54+C56+C18</f>
        <v>30</v>
      </c>
      <c r="D59" s="32">
        <f t="shared" si="13"/>
        <v>28</v>
      </c>
      <c r="E59" s="32">
        <f t="shared" si="13"/>
        <v>3</v>
      </c>
      <c r="F59" s="32">
        <f t="shared" si="13"/>
        <v>9</v>
      </c>
      <c r="G59" s="47">
        <f t="shared" si="13"/>
        <v>47.285000000000004</v>
      </c>
      <c r="H59" s="32">
        <f t="shared" si="13"/>
        <v>9</v>
      </c>
      <c r="I59" s="47">
        <f t="shared" si="13"/>
        <v>44.150890000000004</v>
      </c>
      <c r="J59" s="32">
        <f t="shared" si="13"/>
        <v>11</v>
      </c>
      <c r="K59" s="32">
        <f t="shared" si="13"/>
        <v>14</v>
      </c>
      <c r="L59" s="32">
        <f t="shared" si="13"/>
        <v>0</v>
      </c>
      <c r="M59" s="32">
        <f t="shared" si="13"/>
        <v>0</v>
      </c>
      <c r="N59" s="33"/>
    </row>
    <row r="60" spans="1:14" ht="27" customHeight="1" hidden="1">
      <c r="A60" s="27"/>
      <c r="B60" s="26"/>
      <c r="C60" s="16"/>
      <c r="D60" s="16"/>
      <c r="E60" s="10"/>
      <c r="F60" s="10"/>
      <c r="G60" s="10"/>
      <c r="H60" s="10"/>
      <c r="I60" s="10"/>
      <c r="J60" s="10"/>
      <c r="K60" s="10"/>
      <c r="L60" s="11"/>
      <c r="M60" s="11"/>
      <c r="N60" s="19"/>
    </row>
    <row r="61" spans="1:14" ht="42" customHeight="1" hidden="1">
      <c r="A61" s="124" t="s">
        <v>6</v>
      </c>
      <c r="B61" s="125"/>
      <c r="C61" s="125"/>
      <c r="D61" s="125"/>
      <c r="E61" s="125"/>
      <c r="F61" s="125"/>
      <c r="G61" s="125"/>
      <c r="H61" s="125"/>
      <c r="I61" s="125"/>
      <c r="J61" s="125"/>
      <c r="K61" s="125"/>
      <c r="L61" s="12"/>
      <c r="M61" s="12"/>
      <c r="N61" s="20"/>
    </row>
    <row r="62" spans="1:14" ht="143.25" customHeight="1" hidden="1">
      <c r="A62" s="23">
        <v>1</v>
      </c>
      <c r="B62" s="24" t="s">
        <v>3</v>
      </c>
      <c r="C62" s="6"/>
      <c r="D62" s="6">
        <v>1</v>
      </c>
      <c r="E62" s="6"/>
      <c r="F62" s="6"/>
      <c r="G62" s="6"/>
      <c r="H62" s="6"/>
      <c r="I62" s="6"/>
      <c r="J62" s="6"/>
      <c r="K62" s="6"/>
      <c r="L62" s="13"/>
      <c r="M62" s="13"/>
      <c r="N62" s="21"/>
    </row>
    <row r="63" spans="3:13" ht="25.5" hidden="1">
      <c r="C63" s="17"/>
      <c r="D63" s="17"/>
      <c r="E63" s="14"/>
      <c r="F63" s="14"/>
      <c r="G63" s="14"/>
      <c r="H63" s="14"/>
      <c r="I63" s="14"/>
      <c r="J63" s="14"/>
      <c r="K63" s="14"/>
      <c r="L63" s="14"/>
      <c r="M63" s="14"/>
    </row>
    <row r="64" spans="3:13" ht="25.5" hidden="1">
      <c r="C64" s="17"/>
      <c r="D64" s="17"/>
      <c r="E64" s="14"/>
      <c r="F64" s="14"/>
      <c r="G64" s="14"/>
      <c r="H64" s="14"/>
      <c r="I64" s="14"/>
      <c r="J64" s="14"/>
      <c r="K64" s="14"/>
      <c r="L64" s="14"/>
      <c r="M64" s="14"/>
    </row>
    <row r="65" spans="3:13" ht="25.5" hidden="1">
      <c r="C65" s="17"/>
      <c r="D65" s="17"/>
      <c r="E65" s="14"/>
      <c r="F65" s="14"/>
      <c r="G65" s="14"/>
      <c r="H65" s="14"/>
      <c r="I65" s="14"/>
      <c r="J65" s="14"/>
      <c r="K65" s="14"/>
      <c r="L65" s="14"/>
      <c r="M65" s="14"/>
    </row>
    <row r="66" spans="3:13" ht="25.5" hidden="1">
      <c r="C66" s="17"/>
      <c r="D66" s="17"/>
      <c r="E66" s="14"/>
      <c r="F66" s="14"/>
      <c r="G66" s="14"/>
      <c r="H66" s="14"/>
      <c r="I66" s="14"/>
      <c r="J66" s="14"/>
      <c r="K66" s="14"/>
      <c r="L66" s="14"/>
      <c r="M66" s="14"/>
    </row>
    <row r="67" spans="3:13" ht="25.5">
      <c r="C67" s="17"/>
      <c r="D67" s="17"/>
      <c r="E67" s="14"/>
      <c r="F67" s="14"/>
      <c r="G67" s="14"/>
      <c r="H67" s="14"/>
      <c r="I67" s="14"/>
      <c r="J67" s="14"/>
      <c r="K67" s="14"/>
      <c r="L67" s="14"/>
      <c r="M67" s="14"/>
    </row>
    <row r="69" ht="25.5">
      <c r="E69" s="14"/>
    </row>
  </sheetData>
  <sheetProtection/>
  <mergeCells count="54">
    <mergeCell ref="F4:N5"/>
    <mergeCell ref="N6:N8"/>
    <mergeCell ref="A11:A13"/>
    <mergeCell ref="B12:B13"/>
    <mergeCell ref="A10:N10"/>
    <mergeCell ref="D12:D13"/>
    <mergeCell ref="E12:E13"/>
    <mergeCell ref="F12:F13"/>
    <mergeCell ref="A9:N9"/>
    <mergeCell ref="L7:L8"/>
    <mergeCell ref="A2:N2"/>
    <mergeCell ref="I7:I8"/>
    <mergeCell ref="E4:E8"/>
    <mergeCell ref="C4:C8"/>
    <mergeCell ref="D4:D8"/>
    <mergeCell ref="B4:B8"/>
    <mergeCell ref="L6:M6"/>
    <mergeCell ref="H6:I6"/>
    <mergeCell ref="A4:A8"/>
    <mergeCell ref="F6:G6"/>
    <mergeCell ref="A14:N14"/>
    <mergeCell ref="A20:A23"/>
    <mergeCell ref="A24:A26"/>
    <mergeCell ref="A30:A31"/>
    <mergeCell ref="A33:A36"/>
    <mergeCell ref="A19:N19"/>
    <mergeCell ref="A27:A29"/>
    <mergeCell ref="B28:B29"/>
    <mergeCell ref="M7:M8"/>
    <mergeCell ref="K6:K8"/>
    <mergeCell ref="H7:H8"/>
    <mergeCell ref="J6:J8"/>
    <mergeCell ref="F7:F8"/>
    <mergeCell ref="G7:G8"/>
    <mergeCell ref="H28:H29"/>
    <mergeCell ref="J28:J29"/>
    <mergeCell ref="K28:K29"/>
    <mergeCell ref="A61:K61"/>
    <mergeCell ref="A56:A57"/>
    <mergeCell ref="A38:N38"/>
    <mergeCell ref="A55:N55"/>
    <mergeCell ref="A39:A43"/>
    <mergeCell ref="A46:A53"/>
    <mergeCell ref="N47:N48"/>
    <mergeCell ref="H12:H13"/>
    <mergeCell ref="J12:J13"/>
    <mergeCell ref="K12:K13"/>
    <mergeCell ref="N12:N13"/>
    <mergeCell ref="C28:C29"/>
    <mergeCell ref="D28:D29"/>
    <mergeCell ref="E28:E29"/>
    <mergeCell ref="N28:N29"/>
    <mergeCell ref="C12:C13"/>
    <mergeCell ref="F28:F29"/>
  </mergeCells>
  <printOptions/>
  <pageMargins left="0.4330708661417323" right="0.11811023622047245" top="0.3937007874015748" bottom="0.3937007874015748" header="0.31496062992125984" footer="0.1968503937007874"/>
  <pageSetup fitToHeight="11" fitToWidth="1" horizontalDpi="200" verticalDpi="200" orientation="landscape" paperSize="9" scale="32" r:id="rId1"/>
  <headerFooter alignWithMargins="0">
    <oddFooter>&amp;R&amp;"Times New Roman,обычный"&amp;24&amp;P</oddFooter>
  </headerFooter>
  <rowBreaks count="2" manualBreakCount="2">
    <brk id="18"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Users</dc:creator>
  <cp:keywords/>
  <dc:description/>
  <cp:lastModifiedBy>Бобохіна Аліна Вікторівна</cp:lastModifiedBy>
  <cp:lastPrinted>2018-03-19T07:40:52Z</cp:lastPrinted>
  <dcterms:created xsi:type="dcterms:W3CDTF">2016-08-05T12:54:25Z</dcterms:created>
  <dcterms:modified xsi:type="dcterms:W3CDTF">2018-03-20T07:14:59Z</dcterms:modified>
  <cp:category/>
  <cp:version/>
  <cp:contentType/>
  <cp:contentStatus/>
</cp:coreProperties>
</file>