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\Осінньо-Зимовий період\СВОД\"/>
    </mc:Choice>
  </mc:AlternateContent>
  <bookViews>
    <workbookView xWindow="0" yWindow="0" windowWidth="20490" windowHeight="7620"/>
  </bookViews>
  <sheets>
    <sheet name="щочетв" sheetId="3" r:id="rId1"/>
  </sheets>
  <definedNames>
    <definedName name="_xlnm.Print_Area" localSheetId="0">щочетв!$A$1:$K$249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9" i="3" l="1"/>
  <c r="I249" i="3"/>
  <c r="J249" i="3"/>
  <c r="K249" i="3"/>
  <c r="G249" i="3"/>
  <c r="K248" i="3"/>
  <c r="J248" i="3"/>
  <c r="H190" i="3"/>
  <c r="I190" i="3"/>
  <c r="J190" i="3"/>
  <c r="K190" i="3"/>
  <c r="G190" i="3"/>
  <c r="I167" i="3"/>
  <c r="J167" i="3"/>
  <c r="G167" i="3"/>
  <c r="K162" i="3"/>
  <c r="H162" i="3"/>
  <c r="K161" i="3"/>
  <c r="K160" i="3"/>
  <c r="K154" i="3"/>
  <c r="H154" i="3"/>
  <c r="K153" i="3"/>
  <c r="H151" i="3"/>
  <c r="H167" i="3" s="1"/>
  <c r="K150" i="3"/>
  <c r="K149" i="3"/>
  <c r="K148" i="3"/>
  <c r="K151" i="3" s="1"/>
  <c r="K167" i="3" l="1"/>
  <c r="K54" i="3" l="1"/>
  <c r="H54" i="3"/>
  <c r="I41" i="3"/>
  <c r="H41" i="3"/>
  <c r="G41" i="3"/>
  <c r="K40" i="3"/>
  <c r="K39" i="3"/>
  <c r="I37" i="3"/>
  <c r="H37" i="3"/>
  <c r="G37" i="3"/>
  <c r="K36" i="3"/>
  <c r="K35" i="3"/>
  <c r="K34" i="3"/>
  <c r="K33" i="3"/>
  <c r="K32" i="3"/>
  <c r="N30" i="3"/>
  <c r="J30" i="3"/>
  <c r="I30" i="3"/>
  <c r="H30" i="3"/>
  <c r="G30" i="3"/>
  <c r="N26" i="3"/>
  <c r="I26" i="3"/>
  <c r="H26" i="3"/>
  <c r="G26" i="3"/>
  <c r="K25" i="3"/>
  <c r="K24" i="3"/>
  <c r="K23" i="3"/>
  <c r="K22" i="3"/>
  <c r="K21" i="3"/>
  <c r="K20" i="3"/>
  <c r="K18" i="3"/>
  <c r="K17" i="3"/>
  <c r="K16" i="3"/>
  <c r="K15" i="3"/>
  <c r="K14" i="3"/>
  <c r="K13" i="3"/>
  <c r="I11" i="3"/>
  <c r="H11" i="3"/>
  <c r="G11" i="3"/>
  <c r="K10" i="3"/>
  <c r="K9" i="3"/>
  <c r="K8" i="3"/>
  <c r="K7" i="3"/>
  <c r="K6" i="3"/>
  <c r="K41" i="3" l="1"/>
  <c r="K11" i="3"/>
  <c r="N42" i="3"/>
  <c r="H42" i="3"/>
  <c r="K26" i="3"/>
  <c r="K37" i="3"/>
  <c r="I42" i="3"/>
  <c r="G42" i="3"/>
  <c r="K42" i="3" l="1"/>
  <c r="K240" i="3" l="1"/>
  <c r="K244" i="3"/>
  <c r="K247" i="3"/>
  <c r="K232" i="3"/>
  <c r="J247" i="3"/>
  <c r="G247" i="3"/>
  <c r="H244" i="3"/>
  <c r="J244" i="3"/>
  <c r="I240" i="3"/>
  <c r="H240" i="3"/>
  <c r="J240" i="3"/>
  <c r="J236" i="3"/>
  <c r="H236" i="3"/>
  <c r="I232" i="3"/>
  <c r="H232" i="3"/>
  <c r="J232" i="3"/>
  <c r="J224" i="3" l="1"/>
  <c r="J218" i="3"/>
  <c r="J208" i="3"/>
  <c r="J196" i="3"/>
  <c r="K78" i="3"/>
  <c r="K79" i="3"/>
  <c r="K80" i="3"/>
  <c r="K83" i="3"/>
  <c r="K84" i="3"/>
  <c r="K85" i="3"/>
  <c r="K77" i="3"/>
  <c r="K67" i="3"/>
  <c r="K61" i="3"/>
  <c r="H61" i="3"/>
  <c r="J225" i="3" l="1"/>
  <c r="H68" i="3"/>
  <c r="H69" i="3" s="1"/>
  <c r="K68" i="3"/>
  <c r="K69" i="3" s="1"/>
  <c r="G68" i="3"/>
  <c r="G69" i="3" s="1"/>
  <c r="K224" i="3" l="1"/>
  <c r="I224" i="3"/>
  <c r="H224" i="3"/>
  <c r="G224" i="3"/>
  <c r="L223" i="3"/>
  <c r="L222" i="3"/>
  <c r="L221" i="3"/>
  <c r="L220" i="3"/>
  <c r="K218" i="3"/>
  <c r="I218" i="3"/>
  <c r="H218" i="3"/>
  <c r="G218" i="3"/>
  <c r="L217" i="3"/>
  <c r="L216" i="3"/>
  <c r="L215" i="3"/>
  <c r="L214" i="3"/>
  <c r="K208" i="3"/>
  <c r="I208" i="3"/>
  <c r="H208" i="3"/>
  <c r="G208" i="3"/>
  <c r="L207" i="3"/>
  <c r="L206" i="3"/>
  <c r="L205" i="3"/>
  <c r="L204" i="3"/>
  <c r="L203" i="3"/>
  <c r="L202" i="3"/>
  <c r="L201" i="3"/>
  <c r="L200" i="3"/>
  <c r="L199" i="3"/>
  <c r="L198" i="3"/>
  <c r="K196" i="3"/>
  <c r="I196" i="3"/>
  <c r="H196" i="3"/>
  <c r="G196" i="3"/>
  <c r="L195" i="3"/>
  <c r="L194" i="3"/>
  <c r="L193" i="3"/>
  <c r="L218" i="3" l="1"/>
  <c r="K225" i="3"/>
  <c r="L208" i="3"/>
  <c r="L224" i="3"/>
  <c r="L196" i="3"/>
  <c r="L225" i="3" l="1"/>
  <c r="I177" i="3"/>
  <c r="H177" i="3"/>
  <c r="G177" i="3"/>
  <c r="K176" i="3"/>
  <c r="K175" i="3"/>
  <c r="K174" i="3"/>
  <c r="K177" i="3" l="1"/>
  <c r="I144" i="3"/>
  <c r="G144" i="3"/>
  <c r="K143" i="3"/>
  <c r="K142" i="3"/>
  <c r="K141" i="3"/>
  <c r="K140" i="3"/>
  <c r="K139" i="3"/>
  <c r="H144" i="3"/>
  <c r="H136" i="3"/>
  <c r="K135" i="3"/>
  <c r="I133" i="3"/>
  <c r="H133" i="3"/>
  <c r="G133" i="3"/>
  <c r="K132" i="3"/>
  <c r="K131" i="3"/>
  <c r="K130" i="3"/>
  <c r="K129" i="3"/>
  <c r="K128" i="3"/>
  <c r="K127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08" i="3"/>
  <c r="H109" i="3"/>
  <c r="G145" i="3" l="1"/>
  <c r="I145" i="3"/>
  <c r="K136" i="3"/>
  <c r="H125" i="3"/>
  <c r="H145" i="3" s="1"/>
  <c r="K133" i="3"/>
  <c r="K107" i="3"/>
  <c r="K109" i="3" s="1"/>
  <c r="K111" i="3"/>
  <c r="K125" i="3" s="1"/>
  <c r="K138" i="3"/>
  <c r="K144" i="3" s="1"/>
  <c r="K145" i="3" l="1"/>
  <c r="K73" i="3"/>
  <c r="K74" i="3"/>
  <c r="G75" i="3"/>
  <c r="K75" i="3" l="1"/>
  <c r="K82" i="3"/>
  <c r="K81" i="3" l="1"/>
  <c r="K86" i="3" s="1"/>
  <c r="G86" i="3"/>
  <c r="G104" i="3" s="1"/>
  <c r="H103" i="3" l="1"/>
  <c r="H100" i="3" l="1"/>
  <c r="K92" i="3"/>
  <c r="K93" i="3"/>
  <c r="K94" i="3"/>
  <c r="K95" i="3"/>
  <c r="K96" i="3"/>
  <c r="K97" i="3"/>
  <c r="K98" i="3"/>
  <c r="K99" i="3"/>
  <c r="K91" i="3"/>
  <c r="K100" i="3" l="1"/>
  <c r="H86" i="3"/>
  <c r="H104" i="3" s="1"/>
  <c r="L103" i="3" l="1"/>
  <c r="K102" i="3"/>
  <c r="K103" i="3"/>
  <c r="K104" i="3" s="1"/>
</calcChain>
</file>

<file path=xl/sharedStrings.xml><?xml version="1.0" encoding="utf-8"?>
<sst xmlns="http://schemas.openxmlformats.org/spreadsheetml/2006/main" count="878" uniqueCount="321">
  <si>
    <t>1.1</t>
  </si>
  <si>
    <t>2.1</t>
  </si>
  <si>
    <t>3.1</t>
  </si>
  <si>
    <t>4.1</t>
  </si>
  <si>
    <t>5.1</t>
  </si>
  <si>
    <t>№ п/п</t>
  </si>
  <si>
    <t>Найменування заходу</t>
  </si>
  <si>
    <t>Од. виміру</t>
  </si>
  <si>
    <t>Кількість</t>
  </si>
  <si>
    <t>Замовник</t>
  </si>
  <si>
    <t>Підрядник</t>
  </si>
  <si>
    <t>Джерело фінансування</t>
  </si>
  <si>
    <t>Початок виконання</t>
  </si>
  <si>
    <t>Кінець виконання</t>
  </si>
  <si>
    <t>Власні кошти</t>
  </si>
  <si>
    <t>Місцевий бюджет</t>
  </si>
  <si>
    <t>Залучені кошти</t>
  </si>
  <si>
    <t>Разом</t>
  </si>
  <si>
    <t>Розділ I. Заходи по підготовці теплогенеруючого обладнання до опалювального періоду (котельні, теплові пункти, бойлерні)</t>
  </si>
  <si>
    <t>Розділ II. Інші заходи по підготовці до осінньо-зимового періоду</t>
  </si>
  <si>
    <t>Розділ III. Заходи з енергозбереження відповідно до програми</t>
  </si>
  <si>
    <t>Розділ IV. Капітальні ремонти</t>
  </si>
  <si>
    <t>Розділ V. Поточні ремонти</t>
  </si>
  <si>
    <t>Заходи</t>
  </si>
  <si>
    <t xml:space="preserve">Огляд та поточний ремонт теплопунктів </t>
  </si>
  <si>
    <t>Власними силами</t>
  </si>
  <si>
    <t>2.2</t>
  </si>
  <si>
    <t>2.3</t>
  </si>
  <si>
    <t>2.4</t>
  </si>
  <si>
    <t>2.5</t>
  </si>
  <si>
    <t>2.6</t>
  </si>
  <si>
    <t>2.7</t>
  </si>
  <si>
    <t>2.8</t>
  </si>
  <si>
    <t>2.9</t>
  </si>
  <si>
    <t>Проведення ремонту, гідравлічне випробовування внутрішньо-будівельних мереж опалювання будівель та споруд</t>
  </si>
  <si>
    <t>Метрологічна повірка засобів вимірювальної техніки</t>
  </si>
  <si>
    <t>Вимірювання опору ізоляції,визначення питомого опору грунту. Електровимірювання обладнання, інструменту</t>
  </si>
  <si>
    <t>Підготувати  овочесховище для збереження овочів</t>
  </si>
  <si>
    <t>Підготувати транспорт лікарні до роботи в зимових умовах</t>
  </si>
  <si>
    <t>Провести герметизацію вікон та дверей</t>
  </si>
  <si>
    <t xml:space="preserve">Перезарядка вогнегасників та послуги по обслуговуванню первинних засобів пожежогасіння </t>
  </si>
  <si>
    <t>Заготівля овочів та картоплі</t>
  </si>
  <si>
    <t xml:space="preserve"> Протягом року</t>
  </si>
  <si>
    <t>серпень</t>
  </si>
  <si>
    <t>жовтень</t>
  </si>
  <si>
    <t>вересень</t>
  </si>
  <si>
    <t xml:space="preserve">кг </t>
  </si>
  <si>
    <t>листопад</t>
  </si>
  <si>
    <t xml:space="preserve">червень </t>
  </si>
  <si>
    <t>червень- листопад</t>
  </si>
  <si>
    <t xml:space="preserve">Фактично підготов-
лено, грн.
</t>
  </si>
  <si>
    <t>Закупівля будівельних матеріалів</t>
  </si>
  <si>
    <t>КНП "Клінічна лікарня №5" СМР</t>
  </si>
  <si>
    <t>листопад- грудень</t>
  </si>
  <si>
    <t>Капітальний ремонт системи водопостачання поліклініки</t>
  </si>
  <si>
    <t xml:space="preserve">Капітальний ремонт системи водопостачання (мережі гарячого водопостачання та внутрішні роботи) харчоблока </t>
  </si>
  <si>
    <t>Капітальний ремонт хірургічного корпусу, приміщень хірургічного відділення №1 та хірургічного відділення №3</t>
  </si>
  <si>
    <t>Капітальний ремонт господарської споруди №4</t>
  </si>
  <si>
    <t xml:space="preserve">Капітальний ремонт покрівлі та ремонт приміщення дезкамера-прачка </t>
  </si>
  <si>
    <t>Капітальний ремонт приміщень поліклініки</t>
  </si>
  <si>
    <t>Капітальний ремонт приміщень харчрблоку</t>
  </si>
  <si>
    <t xml:space="preserve">Капітальний ремонт  приміщень (5 поверху) поліклініки  для організації  надання медичної допомоги хворим з підозрою на гостру респіраторну хворобу спречинену  COVID -19 </t>
  </si>
  <si>
    <t xml:space="preserve">Капітальний ремонт  хірургічного корпусу №1   для організації  надання медичної допомоги хворим з підозрою на гостру респіраторну хворобу спречинену  COVID -19 </t>
  </si>
  <si>
    <t>Поточний ремонт хірургічного відділення №2</t>
  </si>
  <si>
    <t>1.2</t>
  </si>
  <si>
    <t>Виготовлення проектно-кошторисної документації на установку лічильників тепло-енергозбереження</t>
  </si>
  <si>
    <t>Виготовлення проектно-кошторисної документації на облаштування індивідуального теплового пункту з погодозалежною автоматикою</t>
  </si>
  <si>
    <t>1.3</t>
  </si>
  <si>
    <t>Гідравлічні випробування та промивка системи теплопостачання</t>
  </si>
  <si>
    <t>послуга</t>
  </si>
  <si>
    <t>КНП "ДКЛ Святої Зінаїди" СМР</t>
  </si>
  <si>
    <t xml:space="preserve">за рішенням тендерного комітету </t>
  </si>
  <si>
    <t>Технічне обслуговування теплового пункту та системи водопостачання</t>
  </si>
  <si>
    <t>ФОП Пархоменко</t>
  </si>
  <si>
    <t>…</t>
  </si>
  <si>
    <t>Техогляд та ремонт автомобілів</t>
  </si>
  <si>
    <t xml:space="preserve">шт </t>
  </si>
  <si>
    <t>Технічне випробування і аналізування</t>
  </si>
  <si>
    <t>ДУ "Сумський обласний лабораторний центр МОЗУ",ДП"Сумистандартметрологія</t>
  </si>
  <si>
    <t>Страхування від нещасних випадків на транспорті</t>
  </si>
  <si>
    <t>особи</t>
  </si>
  <si>
    <t>ПАТ НАСК "ОРАНТА"</t>
  </si>
  <si>
    <t xml:space="preserve">Виміри контурів заземлення </t>
  </si>
  <si>
    <t>Аналіз стічних вод та лабораторні дослідження</t>
  </si>
  <si>
    <t>Поточний ремонт пожежної вентиляції (виготовлення ПКД)</t>
  </si>
  <si>
    <t>Повірка та випробування роботи пожежних гігрантів, крантів</t>
  </si>
  <si>
    <t>Перезарядка вогнегасників</t>
  </si>
  <si>
    <t>ПП "Вогнезахист"</t>
  </si>
  <si>
    <t>2.10</t>
  </si>
  <si>
    <t>Придбання протипожежного приладдя</t>
  </si>
  <si>
    <t>товар</t>
  </si>
  <si>
    <t>2.11</t>
  </si>
  <si>
    <t>Технічне обслуговування пожежної сигналізації</t>
  </si>
  <si>
    <t>ТОВ "Альба-техсервіс", ТОВ "Спецавтоматика ЛТД"</t>
  </si>
  <si>
    <t>2.12</t>
  </si>
  <si>
    <t>Технічйний огляд та поточний ремонт пасажирського ліфта</t>
  </si>
  <si>
    <t>ПРБП "Рембуд", ДП "Сумський експертно-технічний центр держпраці</t>
  </si>
  <si>
    <t>2.13</t>
  </si>
  <si>
    <t>Придбання запчастин до автомобіля</t>
  </si>
  <si>
    <t>2.14</t>
  </si>
  <si>
    <t>Ідентифікація обєктів</t>
  </si>
  <si>
    <t>ДП Сумський ЕТЦ Держпраці</t>
  </si>
  <si>
    <t>2.15</t>
  </si>
  <si>
    <t>Випробування електрозахисних засобів</t>
  </si>
  <si>
    <t>ФОП Голохвост Є.О.</t>
  </si>
  <si>
    <t>Капітальний ремонт будівлі (утеплення фасаду, цоколю) консультативно-діагностичного відділення № 2 Комунального некомерційного підприємства "Дитяча клінічна лікарня Святої Зінаїди" Сумської міської ради за адресою: м. Суми, вул І. Сірка, 3</t>
  </si>
  <si>
    <t>кв.м.</t>
  </si>
  <si>
    <t>ТОВ БК "Сумиславбуд"</t>
  </si>
  <si>
    <t>3.2</t>
  </si>
  <si>
    <t>Капітальний ремонт теплопункту (облаштування системи автоматичного регулювання споживання тепла)  консультативно-діагностичного відділення № 2  Комунального некомерційного підприємства "Дитяча клінічна лікарня Святої Зінаїди" Сумської міської ради за адре</t>
  </si>
  <si>
    <t>3.3</t>
  </si>
  <si>
    <t>Капітальний ремонт будівлі Комунального некомерційного підприємства "Дитяча клінічна лікарня Святої Зінаїди" Сумської міської ради за адресою: м. Суми, вул. Троїцька, 28 (стаціонар, старий корпус, 2-х поверхова будівля)</t>
  </si>
  <si>
    <t>будівля</t>
  </si>
  <si>
    <t>3.4</t>
  </si>
  <si>
    <t>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
вул. Троїцька,28</t>
  </si>
  <si>
    <t>ФОП Фесенко Є.О.</t>
  </si>
  <si>
    <t>3.5</t>
  </si>
  <si>
    <t>Отримання сертифікату та технічний нагляд за об'ктом "Енергоефективна термомодернізація  (капітальний ремонт) будівель стаціонару ( Старий корпус А2, 3-поверхова будівля) Комунального некомерційного підприємства "Дитяча клінічна лікарня Святої Зінаїди" Сумської міської ради за адресами: м. Суми, вул. Троїцька, 28"</t>
  </si>
  <si>
    <t>3.6</t>
  </si>
  <si>
    <t>Енергоефективна термомодернізація  (капітальний ремонт) будівель стаціонару ( Новий корпус, 3-поверхова будівля) Комунального некомерційного підприємства "Дитяча клінічна лікарня Святої Зінаїди" Сумської міської ради за адресами: м. Суми, вул. Троїцька, 28"</t>
  </si>
  <si>
    <t xml:space="preserve">Капітальний ремонт приміщень на 2 поверсі Комунального некомерційного підприємства "Дитяча клінічна лікарня Святої Зінаїди" Сумської міської ради по вул. Троїцька, 28, м.Суми </t>
  </si>
  <si>
    <t>ТОВ "Сумиславбуд"</t>
  </si>
  <si>
    <t>поточний ремонт внутрішніх приміщень (кабінету ендоскопії) КНП "ДКЛ Св.Зінаїди" СМР по вул. Троїцька, 28, м.Суми</t>
  </si>
  <si>
    <t>5.2</t>
  </si>
  <si>
    <t>поточний ремонт внутрішніх приміщень (кабінет ультразвукових досліджень) КНП "ДКЛ Св.Зінаїди" СМР по вул. Троїцька, 28, м.Суми</t>
  </si>
  <si>
    <t>ФОП Марєєва Д.В.</t>
  </si>
  <si>
    <t>5.3</t>
  </si>
  <si>
    <t>поточний ремонт приточно-витяжної вентиляції ТР.28</t>
  </si>
  <si>
    <t>ФОП Чередніченко О.А.</t>
  </si>
  <si>
    <t>5.4</t>
  </si>
  <si>
    <t>Поточний ремонт внутрішніх приміщень</t>
  </si>
  <si>
    <t>5.5</t>
  </si>
  <si>
    <t>поточний ремонт каналізації</t>
  </si>
  <si>
    <t>м</t>
  </si>
  <si>
    <t>5.6</t>
  </si>
  <si>
    <t>Прооект на поточний ремонт кисневої системи</t>
  </si>
  <si>
    <t>КНП "Дитяча клінічна лікарня Святої Зінаїди" СМР</t>
  </si>
  <si>
    <t>Всього по закладу</t>
  </si>
  <si>
    <t>КНП "Клінічний пологовий будинок Пресвятої Діви Марії" СМР</t>
  </si>
  <si>
    <t>Проведення гідравлічного випробування системи теплопостачання</t>
  </si>
  <si>
    <t>п.м.</t>
  </si>
  <si>
    <t>КНП "Клінічна стоматологічна поліклініка"СМР</t>
  </si>
  <si>
    <t>ТОВ "Сумитеплоенерго"</t>
  </si>
  <si>
    <t>червень</t>
  </si>
  <si>
    <t>Виміри контурів заземлення</t>
  </si>
  <si>
    <t>од.</t>
  </si>
  <si>
    <t>ФОП Голохвост Є.В.</t>
  </si>
  <si>
    <t>липень</t>
  </si>
  <si>
    <t xml:space="preserve">Повірка лічильників води,тепла  </t>
  </si>
  <si>
    <t>од</t>
  </si>
  <si>
    <t>КНП "Клінічна стоматологічна поліклініка" СМР</t>
  </si>
  <si>
    <t>ТОВ "Сумитеплоенерго", КП "Міськводоканал" СМР</t>
  </si>
  <si>
    <t>КНП "Центр первинно медико-санітарної допомоги №1" СМР</t>
  </si>
  <si>
    <t>Проведення  промивки  та гідравлічного випробування системи опалення</t>
  </si>
  <si>
    <t>шт.</t>
  </si>
  <si>
    <t>КНП "ЦПМСД №1" СМР</t>
  </si>
  <si>
    <t>підрядник не визначений</t>
  </si>
  <si>
    <t>Проведення повірки приладу обліку теплової енергії</t>
  </si>
  <si>
    <t>Проведення повірки приладу обліку води</t>
  </si>
  <si>
    <t>Метрологічна повірка обладнання</t>
  </si>
  <si>
    <t>ДП "Сумистандартметрологія"</t>
  </si>
  <si>
    <t>Проведення виміру опору контуру заземлення</t>
  </si>
  <si>
    <t>корпус</t>
  </si>
  <si>
    <t>Проведення навчання посадових осіб і спеціалістів з Правил технічної експлуатації теплових установок і мереж та Правил підготовки теплових господарств до опалювального періоду, з питань пожежної безпеки, з питань цивільного захисту, с правил охорони праці, навчання та перевірка знань на різні групи допуску з електробезпеки.</t>
  </si>
  <si>
    <t>чол</t>
  </si>
  <si>
    <t>ТОВ НВЦ "Планета знань", НМЦ ЦЗ та БЖД Сум.обл., СумДУ</t>
  </si>
  <si>
    <t>Проведення перезарядки вогнегасників</t>
  </si>
  <si>
    <t>шт</t>
  </si>
  <si>
    <t>Проведення обстеження та складання акту про результати огляду будівель та споруд</t>
  </si>
  <si>
    <t>власними силами</t>
  </si>
  <si>
    <t>Перевірити та привести в належний технічний стан димові та вентиляційні канали</t>
  </si>
  <si>
    <t>Організація перевірки та прочищення водостоків, зливних дренажів</t>
  </si>
  <si>
    <t xml:space="preserve">од. </t>
  </si>
  <si>
    <t>Обстеження та техобслуговування пожежних кранів</t>
  </si>
  <si>
    <t>кран-комплект</t>
  </si>
  <si>
    <t>Вивезення опалого листя</t>
  </si>
  <si>
    <t>прилегла територія</t>
  </si>
  <si>
    <t>Проведення ТО пасажирського ліфта ВП 500, реєст. № 441 МО</t>
  </si>
  <si>
    <t>ПВРП "Рембуд"</t>
  </si>
  <si>
    <t>Технічний нагляд за виконанням робіт по об'єкту "Капітальний ремонт приміщень вул. Іллінська 48/50</t>
  </si>
  <si>
    <t>4.2</t>
  </si>
  <si>
    <t>Послуги з виготовлення проектно-кошторисної документації</t>
  </si>
  <si>
    <t>4.3</t>
  </si>
  <si>
    <t>Послуги з проведення експертизи кошторисної частини проектної документації</t>
  </si>
  <si>
    <t>об'єкт</t>
  </si>
  <si>
    <t>4.4</t>
  </si>
  <si>
    <t>Капітальний ремонт приміщень по вул.Іллінська, 48/50</t>
  </si>
  <si>
    <t xml:space="preserve">Поточний ремонт приміщень будівлі по вул. Праці, 3 </t>
  </si>
  <si>
    <t>Поточний ремонт приміщень будівлі по вул. О.Аніщенка, 10</t>
  </si>
  <si>
    <t>Поточний ремонт мереж водопостачання та водовідведення</t>
  </si>
  <si>
    <t>ФОП Дегтярев В.Є</t>
  </si>
  <si>
    <t>Послуги з заміни віконних рам на сходових клітинах (згідно припису)</t>
  </si>
  <si>
    <t>ФОП Судникович Є.А.</t>
  </si>
  <si>
    <t>по підготовці підпорядкованих закладів охорони здоров'я міста до осінньо-зимового періоду 2020-2021 років</t>
  </si>
  <si>
    <t>Забезпечити освітлення підвалів та проходів до них, прибрати всі сторонні предмети. Закрити на механічні замки вхідні двері в приміщення підвалу, з метою недопущення санкціонованого доступу сторонніх осіб до теплоспоживаючого обладнання. Усунути витрати тепла через відсутність скла у віконних рамах.</t>
  </si>
  <si>
    <t>м. кв.</t>
  </si>
  <si>
    <t>КНП "Клінічна лікарня № 4"</t>
  </si>
  <si>
    <t>Виконати в повному обсязі  ревізію запірної і регулюючої арматури та вентелів трубопроводів, а також ручних пристроїв для випуску повітря верхніх точок системи опалення.</t>
  </si>
  <si>
    <t xml:space="preserve">Виконати фарбування трубопроводів і обладнання системи теплопостачання у відповідний колір. </t>
  </si>
  <si>
    <t>Виконати відповідне маркування і написи на обладнанні вузла керування системи теплопостачання.</t>
  </si>
  <si>
    <t>м. пог.</t>
  </si>
  <si>
    <t>Забезпечити  вузли керування теплової енергії оперативною та технічною документацією.</t>
  </si>
  <si>
    <t>Виконати повірку приладів обліку теплової енергії. Повірку контрольно-вимірювальних приладів (манометри, термометри) та встановити їх у вузлі керування.</t>
  </si>
  <si>
    <t>Провести гідравлічні випробування та гідравлічну промивку трубопроводів теплових мереж підвищеним тиском  системи теплопостачання в присутності представника Дирекції КППВ.</t>
  </si>
  <si>
    <t>м. куб.</t>
  </si>
  <si>
    <t>Надати копію наказу про призначення відповідальної особи за теплове господарство, посвідчення, протокол перевірки знань.</t>
  </si>
  <si>
    <t>Звірити акти межі розподілу технічного обслуговування теплових мереж та надати в Дирекцію КППВ.</t>
  </si>
  <si>
    <t>Виконати прийомку готовності теплового господарства до роботи в осінньо-зимовий період разом із представниками Дирекції КППВ та отримати акти готовності теплових пунктів та теплового господарства до роботи в опалювальний період 2020 - 2021 років.</t>
  </si>
  <si>
    <t xml:space="preserve"> Дирекція КППВ та КНП "Клінічна лікарня № 4"</t>
  </si>
  <si>
    <t>Підготувати овочесховище до збереження картоплі та овочів.</t>
  </si>
  <si>
    <t>Підготувати санітарний автотранспорт лікарні до роботи в зимових умовах</t>
  </si>
  <si>
    <t>КНП "Клінічна лікарня №4" СМР</t>
  </si>
  <si>
    <t>Провести технічне обслуговування та перевірку на працездатність пожежних кранів</t>
  </si>
  <si>
    <t>Провести перезарядку вогнегасників.</t>
  </si>
  <si>
    <t>Встановлення лічильника обліку активно-реактивної електричної енергії (вул. Ковпака, 7)</t>
  </si>
  <si>
    <t>ТОВ "Сумиобленерго"</t>
  </si>
  <si>
    <t>5.1.</t>
  </si>
  <si>
    <t>Поточний ремонт технічних мереж водопостачання</t>
  </si>
  <si>
    <t>ТОВ "Довідем -Суми"</t>
  </si>
  <si>
    <t>1.4</t>
  </si>
  <si>
    <t>1.5</t>
  </si>
  <si>
    <t>1.6</t>
  </si>
  <si>
    <t>1.7</t>
  </si>
  <si>
    <t>1.8</t>
  </si>
  <si>
    <t>1.9</t>
  </si>
  <si>
    <t>1.10</t>
  </si>
  <si>
    <t>НСЗУ</t>
  </si>
  <si>
    <t>Розділ 1. Заходи по підготовці теплогенеруючого обладнання до опалювального періоду (котельні, теплові пункти, бойлерні)</t>
  </si>
  <si>
    <t>Проведення поточного ремонту теплопункту</t>
  </si>
  <si>
    <t>КНП "ЦПМСД №2" СМР</t>
  </si>
  <si>
    <t>травень</t>
  </si>
  <si>
    <t>Проведення повірки манометрів</t>
  </si>
  <si>
    <t>квітень</t>
  </si>
  <si>
    <t>Проведення промивки, гідравлічне випробовування внутрішньо-будівельних мереж опалювання будівель та споруд (вул. Привокзальна, 3-а)</t>
  </si>
  <si>
    <t>Вимірювання опору ізоляції, електровимірювальні роботи</t>
  </si>
  <si>
    <t>ПП Голохвост Є.</t>
  </si>
  <si>
    <t>Розділ 11. Інші заходи по підготовці до осінньо-зимового періоду</t>
  </si>
  <si>
    <t>Підготовка транспорту підприємства до роботи в зимових умовах</t>
  </si>
  <si>
    <t>Прведення технічіного огляду протипожежних пристроїв та обладнання</t>
  </si>
  <si>
    <t>Разом:</t>
  </si>
  <si>
    <t>Розділ 111. Заходи з енергозбереження відповідно до програми</t>
  </si>
  <si>
    <t>Заміна освітлювальних приладів на світлодіодні</t>
  </si>
  <si>
    <t>постійно</t>
  </si>
  <si>
    <t>Заміна застарілих віконних блоків на  енергозберігаючі (вул. Привокзальна, 3-а)</t>
  </si>
  <si>
    <t>м2/од</t>
  </si>
  <si>
    <t>37,8/14</t>
  </si>
  <si>
    <t>Розділ 1У. Капітальні ремонти</t>
  </si>
  <si>
    <t>Продовження капітального ремонту приміщень (вул. Привокзальна, 3-а)</t>
  </si>
  <si>
    <t>грудень</t>
  </si>
  <si>
    <t>Проведення капітального ремонту приміщень (вул. Паркова, 1</t>
  </si>
  <si>
    <t>Розділ У. Поточні ремонти</t>
  </si>
  <si>
    <t>Проведення поточного ремонту приміщень (амбулаторія №2, вул.Привокзальна, 3-а)</t>
  </si>
  <si>
    <t>КНП "Центр первинно медико-санітарної допомоги №2" СМР</t>
  </si>
  <si>
    <t>Всього по закладу:</t>
  </si>
  <si>
    <t>Провести поточний ремонт теплових пунктів</t>
  </si>
  <si>
    <t>КНП "ЦМКЛ" СМР</t>
  </si>
  <si>
    <t>Провести роботи по ремонту та повірці технічних манометрів та градусників, які встановлені на теплопунктах</t>
  </si>
  <si>
    <t>33+13</t>
  </si>
  <si>
    <t>Провести протиаварійні тренування власним теплоенергетичним персоналом</t>
  </si>
  <si>
    <t>осіб</t>
  </si>
  <si>
    <t>Провести промивку та гідропневматичне випробування внутрішньобудинкової системи опалення</t>
  </si>
  <si>
    <t>ТОВ Комфортремсервіс</t>
  </si>
  <si>
    <t>Забезпечити складання актів готовності систем теплопостачання до опалювального сесону</t>
  </si>
  <si>
    <t>Підготовка харчоблоку до зберігання овочів</t>
  </si>
  <si>
    <t>липень 2020</t>
  </si>
  <si>
    <t>вересень 2020</t>
  </si>
  <si>
    <t>машини</t>
  </si>
  <si>
    <t>серпень 2020</t>
  </si>
  <si>
    <t>жовтень 2020</t>
  </si>
  <si>
    <t>листопад 2020</t>
  </si>
  <si>
    <t>Перевірка  пожежного гідранту</t>
  </si>
  <si>
    <t>Технічне обслуговування і перевірка на працездатність пожежних кранів</t>
  </si>
  <si>
    <t>Навчання відповідального за експлуатацію теплових установок і мереж та його дублера</t>
  </si>
  <si>
    <t>червень 2020</t>
  </si>
  <si>
    <t>Заготівля картоплі та овочів</t>
  </si>
  <si>
    <t xml:space="preserve">  - картопля</t>
  </si>
  <si>
    <t>кг</t>
  </si>
  <si>
    <t>не визначений</t>
  </si>
  <si>
    <t xml:space="preserve">  - морква</t>
  </si>
  <si>
    <t xml:space="preserve">  - буряк</t>
  </si>
  <si>
    <t xml:space="preserve">  - цибуля</t>
  </si>
  <si>
    <t xml:space="preserve">  - капуста</t>
  </si>
  <si>
    <t xml:space="preserve">  - огірки консервовані 3 л</t>
  </si>
  <si>
    <t>банка</t>
  </si>
  <si>
    <t>Капітальний ремонт електромережі (заміна живлення рентгенівської установки від ввідно-розподільчого пункту) комунального некомерційного підприємства "Центральна міська клінічна лікарня" Сумської міської ради, за адресою: м.Суми, вул. 20 років Перемоги, 13</t>
  </si>
  <si>
    <t>п.м</t>
  </si>
  <si>
    <t>березень 2020</t>
  </si>
  <si>
    <t>Капітальний ремонт приміщень комунального некомерційного підприємства "Центральна міська клінічна лікарня" Сумської міської ради (для відкриття реабілітаційного відділення), за адресою: м.Суми, вул. 20 років Перемоги, 13</t>
  </si>
  <si>
    <t>кв.м</t>
  </si>
  <si>
    <t>січень 2020</t>
  </si>
  <si>
    <t>Капітальний ремонт приміщень хірургічного відділення комунального некомерційного підприємства "Центральна міська клінічна лікарня" Сумської міської ради, за адресою: м.Суми, вул. 20 років Перемоги, 13</t>
  </si>
  <si>
    <t>лютий 2020</t>
  </si>
  <si>
    <t>Виготовлення проєктно-кошторисної документації по об'єкту «Капітальний ремонт приміщення для розміщення відділення невідкладної допомоги комунального некомерційного підприємства «Центральна міська клінічна лікарня» Сумської міської ради за адресою: м.Суми, вул.20 років Перемоги, 13»</t>
  </si>
  <si>
    <t>одиниця</t>
  </si>
  <si>
    <t>Капітальний ремонт приміщень відділення інтервенційної кардіології, реперфузійної та інтенсивної терапії та кардіологічного відділення з ліжками для реабілітації комунального некомерційного підприємства «Центральна міська клінічна лікарня» Сумської міської ради за адресою: м.Суми, вул. 20 років Перемоги, 13</t>
  </si>
  <si>
    <t>квітень 2020</t>
  </si>
  <si>
    <t>Поточний ремонт приміщення малої операційної хірургічного відділення</t>
  </si>
  <si>
    <t>ФОП Романченко О.М.</t>
  </si>
  <si>
    <t>травень 2020</t>
  </si>
  <si>
    <t>виконано</t>
  </si>
  <si>
    <t>Поточний ремонт санітарної кімнати кардіологічного відділення</t>
  </si>
  <si>
    <t>Виконано</t>
  </si>
  <si>
    <t>1.1.</t>
  </si>
  <si>
    <t xml:space="preserve"> Гідравлічні випробовування та гідропневматичне промивання системи опалення та водопідігрівального устаткування</t>
  </si>
  <si>
    <t>м.п.</t>
  </si>
  <si>
    <t>КНП "КПБ Пресвятої Діви Марії" СМР</t>
  </si>
  <si>
    <t>за рішенням тендерного комітету</t>
  </si>
  <si>
    <t>1.2.</t>
  </si>
  <si>
    <t>Електровипробування  електромереж та електрообладнання</t>
  </si>
  <si>
    <t>1.3.</t>
  </si>
  <si>
    <t>Техобслуговування автономного джерела живлення</t>
  </si>
  <si>
    <t>2.1.</t>
  </si>
  <si>
    <t>Метрологічна повірка манометрів опалювальної системи</t>
  </si>
  <si>
    <t>ДП"Сумистандартметрологія"</t>
  </si>
  <si>
    <t>4.1.</t>
  </si>
  <si>
    <t xml:space="preserve">Капітальний ремонт опалення 3-4 поверх жіночої консультації </t>
  </si>
  <si>
    <t>ФОП Калашніков А.А.</t>
  </si>
  <si>
    <t>4.2.</t>
  </si>
  <si>
    <t>Капітальний ремонт систем  водопостачання  жіночої консультації</t>
  </si>
  <si>
    <t>ВСЬОГО ПО ГАДУЗІ ОХОРОНА ЗДОРОВ'Я:</t>
  </si>
  <si>
    <t>Фактичний стан виконання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</si>
</sst>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₴_-;\-* #,##0.00\ _₴_-;_-* &quot;-&quot;??\ _₴_-;_-@_-"/>
    <numFmt numFmtId="166" formatCode="_(* #,##0.00_);_(* \(#,##0.00\);_(* &quot;-&quot;??_);_(@_)"/>
    <numFmt numFmtId="167" formatCode="_-* #,##0.00\ _₽_-;\-* #,##0.00\ _₽_-;_-* &quot;-&quot;??\ _₽_-;_-@_-"/>
    <numFmt numFmtId="168" formatCode="0.0"/>
    <numFmt numFmtId="169" formatCode="#,##0.0"/>
    <numFmt numFmtId="174" formatCode="_-* #,##0.0_р_._-;\-* #,##0.0_р_._-;_-* &quot;-&quot;??_р_.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7" fillId="0" borderId="0"/>
    <xf numFmtId="0" fontId="11" fillId="0" borderId="0"/>
    <xf numFmtId="167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3" fillId="0" borderId="0"/>
    <xf numFmtId="0" fontId="5" fillId="0" borderId="0"/>
  </cellStyleXfs>
  <cellXfs count="321">
    <xf numFmtId="0" fontId="0" fillId="0" borderId="0" xfId="0"/>
    <xf numFmtId="0" fontId="0" fillId="0" borderId="0" xfId="0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2" fillId="2" borderId="1" xfId="0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0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8" fillId="0" borderId="1" xfId="2" applyFont="1" applyFill="1" applyBorder="1" applyAlignment="1">
      <alignment vertical="center" wrapText="1"/>
    </xf>
    <xf numFmtId="167" fontId="8" fillId="0" borderId="1" xfId="3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0" fontId="0" fillId="5" borderId="0" xfId="0" applyFill="1"/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0" fontId="2" fillId="2" borderId="11" xfId="0" applyFont="1" applyFill="1" applyBorder="1"/>
    <xf numFmtId="2" fontId="2" fillId="2" borderId="11" xfId="0" applyNumberFormat="1" applyFont="1" applyFill="1" applyBorder="1"/>
    <xf numFmtId="0" fontId="0" fillId="2" borderId="11" xfId="0" applyFill="1" applyBorder="1"/>
    <xf numFmtId="0" fontId="0" fillId="5" borderId="1" xfId="0" applyFill="1" applyBorder="1"/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/>
    <xf numFmtId="0" fontId="2" fillId="5" borderId="1" xfId="0" applyFont="1" applyFill="1" applyBorder="1"/>
    <xf numFmtId="2" fontId="2" fillId="5" borderId="1" xfId="0" applyNumberFormat="1" applyFont="1" applyFill="1" applyBorder="1"/>
    <xf numFmtId="0" fontId="0" fillId="4" borderId="1" xfId="0" applyFont="1" applyFill="1" applyBorder="1"/>
    <xf numFmtId="0" fontId="0" fillId="0" borderId="0" xfId="0" applyAlignment="1"/>
    <xf numFmtId="49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8" fontId="2" fillId="2" borderId="1" xfId="0" applyNumberFormat="1" applyFont="1" applyFill="1" applyBorder="1" applyAlignment="1">
      <alignment vertical="center" wrapText="1"/>
    </xf>
    <xf numFmtId="168" fontId="8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8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/>
    </xf>
    <xf numFmtId="0" fontId="3" fillId="3" borderId="7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8" fontId="2" fillId="2" borderId="1" xfId="0" applyNumberFormat="1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1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8" fontId="2" fillId="5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0" fillId="3" borderId="0" xfId="0" applyFill="1"/>
    <xf numFmtId="49" fontId="20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vertical="center" wrapText="1"/>
    </xf>
    <xf numFmtId="0" fontId="0" fillId="2" borderId="0" xfId="0" applyFill="1"/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1" fillId="2" borderId="1" xfId="0" applyFont="1" applyFill="1" applyBorder="1" applyAlignment="1"/>
    <xf numFmtId="167" fontId="10" fillId="0" borderId="1" xfId="3" applyFont="1" applyFill="1" applyBorder="1" applyAlignment="1">
      <alignment horizontal="center" vertical="center"/>
    </xf>
    <xf numFmtId="0" fontId="23" fillId="5" borderId="1" xfId="0" applyFont="1" applyFill="1" applyBorder="1"/>
    <xf numFmtId="0" fontId="3" fillId="0" borderId="29" xfId="0" applyFont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8" fillId="0" borderId="1" xfId="0" applyNumberFormat="1" applyFont="1" applyFill="1" applyBorder="1" applyAlignment="1">
      <alignment vertical="top" wrapText="1"/>
    </xf>
    <xf numFmtId="168" fontId="2" fillId="5" borderId="8" xfId="0" applyNumberFormat="1" applyFont="1" applyFill="1" applyBorder="1" applyAlignment="1">
      <alignment wrapText="1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vertical="top"/>
    </xf>
    <xf numFmtId="168" fontId="1" fillId="0" borderId="1" xfId="0" applyNumberFormat="1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8" fontId="2" fillId="0" borderId="1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center" vertical="top"/>
    </xf>
    <xf numFmtId="168" fontId="1" fillId="0" borderId="1" xfId="0" applyNumberFormat="1" applyFont="1" applyFill="1" applyBorder="1" applyAlignment="1">
      <alignment vertical="top"/>
    </xf>
    <xf numFmtId="0" fontId="8" fillId="0" borderId="6" xfId="0" applyNumberFormat="1" applyFont="1" applyFill="1" applyBorder="1" applyAlignment="1">
      <alignment horizontal="left" vertical="top" wrapText="1"/>
    </xf>
    <xf numFmtId="168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25" fillId="3" borderId="6" xfId="0" applyFont="1" applyFill="1" applyBorder="1" applyAlignment="1">
      <alignment horizontal="center" vertical="top"/>
    </xf>
    <xf numFmtId="0" fontId="25" fillId="3" borderId="7" xfId="0" applyFont="1" applyFill="1" applyBorder="1" applyAlignment="1">
      <alignment horizontal="center" vertical="top"/>
    </xf>
    <xf numFmtId="0" fontId="25" fillId="3" borderId="8" xfId="0" applyFont="1" applyFill="1" applyBorder="1" applyAlignment="1">
      <alignment horizontal="center" vertical="top"/>
    </xf>
    <xf numFmtId="168" fontId="1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vertical="top"/>
    </xf>
    <xf numFmtId="169" fontId="2" fillId="2" borderId="1" xfId="0" applyNumberFormat="1" applyFont="1" applyFill="1" applyBorder="1" applyAlignment="1">
      <alignment horizontal="center" vertical="center"/>
    </xf>
    <xf numFmtId="0" fontId="0" fillId="7" borderId="0" xfId="0" applyFill="1"/>
    <xf numFmtId="0" fontId="26" fillId="2" borderId="1" xfId="0" applyFont="1" applyFill="1" applyBorder="1" applyAlignment="1">
      <alignment vertical="top"/>
    </xf>
    <xf numFmtId="0" fontId="27" fillId="2" borderId="1" xfId="0" applyFont="1" applyFill="1" applyBorder="1" applyAlignment="1">
      <alignment vertical="top"/>
    </xf>
    <xf numFmtId="168" fontId="26" fillId="2" borderId="1" xfId="0" applyNumberFormat="1" applyFont="1" applyFill="1" applyBorder="1" applyAlignment="1">
      <alignment vertical="top"/>
    </xf>
    <xf numFmtId="168" fontId="27" fillId="2" borderId="1" xfId="0" applyNumberFormat="1" applyFont="1" applyFill="1" applyBorder="1" applyAlignment="1">
      <alignment horizontal="right" vertical="top"/>
    </xf>
    <xf numFmtId="168" fontId="27" fillId="2" borderId="1" xfId="0" applyNumberFormat="1" applyFont="1" applyFill="1" applyBorder="1" applyAlignment="1">
      <alignment vertical="top"/>
    </xf>
    <xf numFmtId="0" fontId="26" fillId="7" borderId="1" xfId="0" applyFont="1" applyFill="1" applyBorder="1" applyAlignment="1">
      <alignment vertical="top"/>
    </xf>
    <xf numFmtId="0" fontId="27" fillId="7" borderId="1" xfId="0" applyFont="1" applyFill="1" applyBorder="1" applyAlignment="1">
      <alignment vertical="top"/>
    </xf>
    <xf numFmtId="0" fontId="27" fillId="7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168" fontId="2" fillId="5" borderId="1" xfId="0" applyNumberFormat="1" applyFont="1" applyFill="1" applyBorder="1" applyAlignment="1">
      <alignment vertical="top"/>
    </xf>
    <xf numFmtId="0" fontId="2" fillId="7" borderId="1" xfId="0" applyFont="1" applyFill="1" applyBorder="1" applyAlignment="1">
      <alignment horizontal="center" vertical="top"/>
    </xf>
    <xf numFmtId="0" fontId="0" fillId="7" borderId="1" xfId="0" applyFill="1" applyBorder="1"/>
    <xf numFmtId="168" fontId="2" fillId="2" borderId="1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8" fontId="2" fillId="5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4" fillId="0" borderId="0" xfId="0" applyFont="1" applyFill="1" applyBorder="1" applyAlignment="1">
      <alignment horizontal="center" vertical="center" wrapText="1"/>
    </xf>
    <xf numFmtId="0" fontId="5" fillId="6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Border="1"/>
    <xf numFmtId="14" fontId="5" fillId="0" borderId="1" xfId="0" applyNumberFormat="1" applyFont="1" applyBorder="1"/>
    <xf numFmtId="0" fontId="28" fillId="0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8" fillId="0" borderId="1" xfId="0" applyFont="1" applyBorder="1"/>
    <xf numFmtId="1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24" fillId="3" borderId="1" xfId="0" applyFont="1" applyFill="1" applyBorder="1"/>
    <xf numFmtId="0" fontId="29" fillId="3" borderId="1" xfId="0" applyFont="1" applyFill="1" applyBorder="1" applyAlignment="1">
      <alignment horizontal="center"/>
    </xf>
    <xf numFmtId="0" fontId="28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24" fillId="0" borderId="1" xfId="0" applyFont="1" applyBorder="1"/>
    <xf numFmtId="0" fontId="24" fillId="3" borderId="6" xfId="0" applyFont="1" applyFill="1" applyBorder="1"/>
    <xf numFmtId="0" fontId="24" fillId="3" borderId="7" xfId="0" applyFont="1" applyFill="1" applyBorder="1"/>
    <xf numFmtId="0" fontId="24" fillId="3" borderId="8" xfId="0" applyFont="1" applyFill="1" applyBorder="1"/>
    <xf numFmtId="0" fontId="24" fillId="2" borderId="1" xfId="0" applyFont="1" applyFill="1" applyBorder="1"/>
    <xf numFmtId="0" fontId="5" fillId="3" borderId="1" xfId="0" applyFont="1" applyFill="1" applyBorder="1"/>
    <xf numFmtId="0" fontId="24" fillId="3" borderId="1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8" fontId="8" fillId="0" borderId="1" xfId="0" applyNumberFormat="1" applyFont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168" fontId="8" fillId="0" borderId="1" xfId="0" applyNumberFormat="1" applyFont="1" applyFill="1" applyBorder="1"/>
    <xf numFmtId="0" fontId="29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24" fillId="3" borderId="1" xfId="0" applyNumberFormat="1" applyFont="1" applyFill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0" fontId="24" fillId="3" borderId="34" xfId="0" applyFont="1" applyFill="1" applyBorder="1" applyAlignment="1">
      <alignment horizontal="center"/>
    </xf>
    <xf numFmtId="0" fontId="24" fillId="3" borderId="30" xfId="0" applyFont="1" applyFill="1" applyBorder="1" applyAlignment="1">
      <alignment horizontal="center"/>
    </xf>
    <xf numFmtId="0" fontId="24" fillId="5" borderId="1" xfId="0" applyFont="1" applyFill="1" applyBorder="1"/>
    <xf numFmtId="0" fontId="24" fillId="0" borderId="0" xfId="0" applyFont="1" applyFill="1" applyBorder="1"/>
    <xf numFmtId="0" fontId="0" fillId="3" borderId="1" xfId="0" applyFill="1" applyBorder="1"/>
    <xf numFmtId="168" fontId="0" fillId="0" borderId="1" xfId="0" applyNumberFormat="1" applyFont="1" applyBorder="1"/>
    <xf numFmtId="168" fontId="28" fillId="0" borderId="1" xfId="0" applyNumberFormat="1" applyFont="1" applyBorder="1"/>
    <xf numFmtId="168" fontId="24" fillId="2" borderId="1" xfId="0" applyNumberFormat="1" applyFont="1" applyFill="1" applyBorder="1"/>
    <xf numFmtId="168" fontId="0" fillId="2" borderId="1" xfId="0" applyNumberFormat="1" applyFill="1" applyBorder="1"/>
    <xf numFmtId="49" fontId="20" fillId="0" borderId="35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vertical="center" wrapText="1"/>
    </xf>
    <xf numFmtId="0" fontId="20" fillId="0" borderId="35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168" fontId="31" fillId="0" borderId="1" xfId="0" applyNumberFormat="1" applyFont="1" applyBorder="1" applyAlignment="1">
      <alignment vertical="center" wrapText="1"/>
    </xf>
    <xf numFmtId="168" fontId="31" fillId="0" borderId="1" xfId="0" applyNumberFormat="1" applyFont="1" applyBorder="1" applyAlignment="1">
      <alignment horizontal="center" vertical="center" wrapText="1"/>
    </xf>
    <xf numFmtId="168" fontId="20" fillId="0" borderId="35" xfId="0" applyNumberFormat="1" applyFont="1" applyBorder="1" applyAlignment="1">
      <alignment horizontal="center" vertical="center" wrapText="1"/>
    </xf>
    <xf numFmtId="168" fontId="20" fillId="0" borderId="35" xfId="0" applyNumberFormat="1" applyFont="1" applyBorder="1" applyAlignment="1">
      <alignment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/>
    <xf numFmtId="168" fontId="2" fillId="2" borderId="1" xfId="0" applyNumberFormat="1" applyFont="1" applyFill="1" applyBorder="1" applyAlignment="1">
      <alignment horizontal="center"/>
    </xf>
    <xf numFmtId="168" fontId="2" fillId="5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8" fillId="0" borderId="1" xfId="1" applyNumberFormat="1" applyFont="1" applyFill="1" applyBorder="1" applyAlignment="1">
      <alignment horizontal="center" vertical="center" wrapText="1"/>
    </xf>
    <xf numFmtId="168" fontId="1" fillId="0" borderId="1" xfId="0" applyNumberFormat="1" applyFont="1" applyBorder="1"/>
    <xf numFmtId="0" fontId="5" fillId="0" borderId="36" xfId="0" applyFont="1" applyFill="1" applyBorder="1"/>
    <xf numFmtId="0" fontId="32" fillId="0" borderId="37" xfId="0" applyFont="1" applyBorder="1" applyAlignment="1">
      <alignment horizontal="center" wrapText="1"/>
    </xf>
    <xf numFmtId="0" fontId="5" fillId="0" borderId="1" xfId="5" applyFont="1" applyFill="1" applyBorder="1" applyAlignment="1">
      <alignment horizontal="left" wrapText="1"/>
    </xf>
    <xf numFmtId="0" fontId="5" fillId="0" borderId="1" xfId="5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174" fontId="32" fillId="0" borderId="1" xfId="4" applyNumberFormat="1" applyFont="1" applyBorder="1" applyAlignment="1">
      <alignment horizontal="center" wrapText="1"/>
    </xf>
    <xf numFmtId="174" fontId="34" fillId="0" borderId="1" xfId="4" applyNumberFormat="1" applyFont="1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8" fillId="0" borderId="1" xfId="0" applyFont="1" applyBorder="1" applyAlignment="1"/>
    <xf numFmtId="0" fontId="5" fillId="0" borderId="1" xfId="6" applyFont="1" applyFill="1" applyBorder="1" applyAlignment="1">
      <alignment wrapText="1"/>
    </xf>
    <xf numFmtId="0" fontId="5" fillId="0" borderId="1" xfId="6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2" fillId="2" borderId="1" xfId="0" applyFont="1" applyFill="1" applyBorder="1" applyAlignment="1"/>
    <xf numFmtId="174" fontId="32" fillId="0" borderId="1" xfId="4" applyNumberFormat="1" applyFont="1" applyBorder="1" applyAlignment="1">
      <alignment horizontal="center" vertical="center" wrapText="1"/>
    </xf>
    <xf numFmtId="174" fontId="34" fillId="0" borderId="1" xfId="4" applyNumberFormat="1" applyFont="1" applyBorder="1" applyAlignment="1">
      <alignment horizontal="center" vertical="center" wrapText="1"/>
    </xf>
    <xf numFmtId="174" fontId="6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/>
    <xf numFmtId="0" fontId="1" fillId="2" borderId="6" xfId="0" applyFont="1" applyFill="1" applyBorder="1" applyAlignment="1"/>
    <xf numFmtId="174" fontId="2" fillId="2" borderId="1" xfId="0" applyNumberFormat="1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43" fontId="2" fillId="5" borderId="1" xfId="0" applyNumberFormat="1" applyFont="1" applyFill="1" applyBorder="1"/>
    <xf numFmtId="168" fontId="2" fillId="5" borderId="1" xfId="0" applyNumberFormat="1" applyFont="1" applyFill="1" applyBorder="1"/>
    <xf numFmtId="0" fontId="15" fillId="4" borderId="1" xfId="0" applyFont="1" applyFill="1" applyBorder="1"/>
    <xf numFmtId="0" fontId="14" fillId="4" borderId="1" xfId="0" applyFont="1" applyFill="1" applyBorder="1" applyAlignment="1">
      <alignment vertical="top"/>
    </xf>
    <xf numFmtId="2" fontId="14" fillId="4" borderId="1" xfId="0" applyNumberFormat="1" applyFont="1" applyFill="1" applyBorder="1" applyAlignment="1">
      <alignment horizontal="center" vertical="center"/>
    </xf>
    <xf numFmtId="0" fontId="15" fillId="5" borderId="0" xfId="0" applyFont="1" applyFill="1"/>
    <xf numFmtId="0" fontId="23" fillId="0" borderId="38" xfId="0" applyFont="1" applyBorder="1" applyAlignment="1">
      <alignment horizontal="center" wrapText="1"/>
    </xf>
  </cellXfs>
  <cellStyles count="7">
    <cellStyle name="Обычный" xfId="0" builtinId="0"/>
    <cellStyle name="Обычный 2 2" xfId="6"/>
    <cellStyle name="Обычный_осінь-зима-2007" xfId="5"/>
    <cellStyle name="Обычный_проект 010116" xfId="1"/>
    <cellStyle name="Стиль 1 2" xfId="2"/>
    <cellStyle name="Финансовый" xfId="4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9"/>
  <sheetViews>
    <sheetView tabSelected="1" view="pageBreakPreview" topLeftCell="A13" zoomScale="80" zoomScaleNormal="100" zoomScaleSheetLayoutView="80" workbookViewId="0">
      <selection activeCell="G228" sqref="G228:G232"/>
    </sheetView>
  </sheetViews>
  <sheetFormatPr defaultRowHeight="15" x14ac:dyDescent="0.25"/>
  <cols>
    <col min="1" max="1" width="6.42578125" customWidth="1"/>
    <col min="2" max="2" width="61.5703125" customWidth="1"/>
    <col min="3" max="3" width="7.28515625" customWidth="1"/>
    <col min="4" max="4" width="12.140625" customWidth="1"/>
    <col min="5" max="5" width="35.28515625" customWidth="1"/>
    <col min="6" max="6" width="17.42578125" customWidth="1"/>
    <col min="7" max="7" width="11.7109375" customWidth="1"/>
    <col min="8" max="8" width="15.85546875" customWidth="1"/>
    <col min="9" max="11" width="15.28515625" customWidth="1"/>
    <col min="12" max="12" width="11.5703125" hidden="1" customWidth="1"/>
    <col min="13" max="13" width="12.140625" hidden="1" customWidth="1"/>
    <col min="14" max="14" width="13.140625" hidden="1" customWidth="1"/>
    <col min="15" max="15" width="13.140625" customWidth="1"/>
    <col min="16" max="16" width="11.7109375" customWidth="1"/>
  </cols>
  <sheetData>
    <row r="1" spans="1:17" ht="18.75" customHeight="1" x14ac:dyDescent="0.25">
      <c r="A1" s="105" t="s">
        <v>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7" ht="18.75" customHeight="1" thickBot="1" x14ac:dyDescent="0.3">
      <c r="A2" s="107" t="s">
        <v>193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7" ht="15.75" customHeight="1" thickTop="1" thickBot="1" x14ac:dyDescent="0.3">
      <c r="A3" s="108" t="s">
        <v>5</v>
      </c>
      <c r="B3" s="110" t="s">
        <v>6</v>
      </c>
      <c r="C3" s="110" t="s">
        <v>7</v>
      </c>
      <c r="D3" s="110" t="s">
        <v>8</v>
      </c>
      <c r="E3" s="110" t="s">
        <v>9</v>
      </c>
      <c r="F3" s="110" t="s">
        <v>10</v>
      </c>
      <c r="G3" s="112" t="s">
        <v>11</v>
      </c>
      <c r="H3" s="113"/>
      <c r="I3" s="113"/>
      <c r="J3" s="113"/>
      <c r="K3" s="114"/>
      <c r="L3" s="115" t="s">
        <v>50</v>
      </c>
      <c r="M3" s="117" t="s">
        <v>12</v>
      </c>
      <c r="N3" s="119" t="s">
        <v>13</v>
      </c>
      <c r="O3" s="196" t="s">
        <v>12</v>
      </c>
      <c r="P3" s="197" t="s">
        <v>13</v>
      </c>
      <c r="Q3" s="320" t="s">
        <v>320</v>
      </c>
    </row>
    <row r="4" spans="1:17" ht="37.5" customHeight="1" thickBot="1" x14ac:dyDescent="0.3">
      <c r="A4" s="109"/>
      <c r="B4" s="111"/>
      <c r="C4" s="111"/>
      <c r="D4" s="111"/>
      <c r="E4" s="111"/>
      <c r="F4" s="111"/>
      <c r="G4" s="74" t="s">
        <v>14</v>
      </c>
      <c r="H4" s="74" t="s">
        <v>15</v>
      </c>
      <c r="I4" s="74" t="s">
        <v>16</v>
      </c>
      <c r="J4" s="143" t="s">
        <v>226</v>
      </c>
      <c r="K4" s="75" t="s">
        <v>17</v>
      </c>
      <c r="L4" s="116"/>
      <c r="M4" s="118"/>
      <c r="N4" s="120"/>
      <c r="O4" s="198"/>
      <c r="P4" s="199"/>
      <c r="Q4" s="320"/>
    </row>
    <row r="5" spans="1:17" ht="15.75" x14ac:dyDescent="0.25">
      <c r="A5" s="205"/>
      <c r="B5" s="153" t="s">
        <v>227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  <c r="O5" s="204"/>
      <c r="P5" s="204"/>
    </row>
    <row r="6" spans="1:17" ht="15.75" x14ac:dyDescent="0.25">
      <c r="A6" s="241" t="s">
        <v>0</v>
      </c>
      <c r="B6" s="22" t="s">
        <v>254</v>
      </c>
      <c r="C6" s="226" t="s">
        <v>167</v>
      </c>
      <c r="D6" s="226">
        <v>4</v>
      </c>
      <c r="E6" s="22" t="s">
        <v>255</v>
      </c>
      <c r="F6" s="236" t="s">
        <v>169</v>
      </c>
      <c r="G6" s="23"/>
      <c r="H6" s="237"/>
      <c r="I6" s="237">
        <v>1</v>
      </c>
      <c r="J6" s="262"/>
      <c r="K6" s="237">
        <f>SUM(G6:I6)</f>
        <v>1</v>
      </c>
      <c r="L6" s="211">
        <v>44044</v>
      </c>
      <c r="M6" s="212"/>
      <c r="N6" s="213"/>
      <c r="O6" s="211">
        <v>44013</v>
      </c>
      <c r="P6" s="211">
        <v>44044</v>
      </c>
    </row>
    <row r="7" spans="1:17" ht="41.25" customHeight="1" x14ac:dyDescent="0.25">
      <c r="A7" s="241" t="s">
        <v>64</v>
      </c>
      <c r="B7" s="236" t="s">
        <v>256</v>
      </c>
      <c r="C7" s="226" t="s">
        <v>154</v>
      </c>
      <c r="D7" s="238" t="s">
        <v>257</v>
      </c>
      <c r="E7" s="22" t="s">
        <v>255</v>
      </c>
      <c r="F7" s="236" t="s">
        <v>160</v>
      </c>
      <c r="G7" s="23"/>
      <c r="H7" s="244">
        <v>3</v>
      </c>
      <c r="I7" s="237"/>
      <c r="J7" s="262"/>
      <c r="K7" s="237">
        <f>SUM(G7:I7)</f>
        <v>3</v>
      </c>
      <c r="L7" s="211">
        <v>44013</v>
      </c>
      <c r="M7" s="212"/>
      <c r="N7" s="213"/>
      <c r="O7" s="211">
        <v>43983</v>
      </c>
      <c r="P7" s="211">
        <v>44013</v>
      </c>
    </row>
    <row r="8" spans="1:17" ht="30" x14ac:dyDescent="0.25">
      <c r="A8" s="241" t="s">
        <v>67</v>
      </c>
      <c r="B8" s="236" t="s">
        <v>258</v>
      </c>
      <c r="C8" s="213" t="s">
        <v>259</v>
      </c>
      <c r="D8" s="226">
        <v>3</v>
      </c>
      <c r="E8" s="22" t="s">
        <v>255</v>
      </c>
      <c r="F8" s="236" t="s">
        <v>169</v>
      </c>
      <c r="G8" s="216"/>
      <c r="H8" s="263"/>
      <c r="I8" s="263"/>
      <c r="J8" s="262"/>
      <c r="K8" s="237">
        <f>SUM(G8:I8)</f>
        <v>0</v>
      </c>
      <c r="L8" s="217">
        <v>44044</v>
      </c>
      <c r="M8" s="212"/>
      <c r="N8" s="213"/>
      <c r="O8" s="217">
        <v>44044</v>
      </c>
      <c r="P8" s="217">
        <v>44044</v>
      </c>
    </row>
    <row r="9" spans="1:17" ht="45" x14ac:dyDescent="0.25">
      <c r="A9" s="241" t="s">
        <v>219</v>
      </c>
      <c r="B9" s="236" t="s">
        <v>260</v>
      </c>
      <c r="C9" s="240" t="s">
        <v>162</v>
      </c>
      <c r="D9" s="240">
        <v>6</v>
      </c>
      <c r="E9" s="22" t="s">
        <v>255</v>
      </c>
      <c r="F9" s="236" t="s">
        <v>261</v>
      </c>
      <c r="G9" s="23"/>
      <c r="H9" s="237">
        <v>22</v>
      </c>
      <c r="I9" s="237"/>
      <c r="J9" s="262"/>
      <c r="K9" s="237">
        <f>SUM(G9:I9)</f>
        <v>22</v>
      </c>
      <c r="L9" s="211">
        <v>44044</v>
      </c>
      <c r="M9" s="212"/>
      <c r="N9" s="213"/>
      <c r="O9" s="211">
        <v>44013</v>
      </c>
      <c r="P9" s="211">
        <v>44044</v>
      </c>
    </row>
    <row r="10" spans="1:17" ht="30" x14ac:dyDescent="0.25">
      <c r="A10" s="241" t="s">
        <v>220</v>
      </c>
      <c r="B10" s="236" t="s">
        <v>262</v>
      </c>
      <c r="C10" s="226" t="s">
        <v>167</v>
      </c>
      <c r="D10" s="226">
        <v>1</v>
      </c>
      <c r="E10" s="22" t="s">
        <v>255</v>
      </c>
      <c r="F10" s="236"/>
      <c r="G10" s="23"/>
      <c r="H10" s="237"/>
      <c r="I10" s="237"/>
      <c r="J10" s="262"/>
      <c r="K10" s="237">
        <f>SUM(G10:I10)</f>
        <v>0</v>
      </c>
      <c r="L10" s="217">
        <v>44044</v>
      </c>
      <c r="M10" s="212"/>
      <c r="N10" s="213"/>
      <c r="O10" s="217">
        <v>44044</v>
      </c>
      <c r="P10" s="217">
        <v>44044</v>
      </c>
    </row>
    <row r="11" spans="1:17" ht="15.75" x14ac:dyDescent="0.25">
      <c r="A11" s="232"/>
      <c r="B11" s="232" t="s">
        <v>17</v>
      </c>
      <c r="C11" s="232"/>
      <c r="D11" s="232"/>
      <c r="E11" s="232"/>
      <c r="F11" s="232"/>
      <c r="G11" s="232">
        <f>SUM(G6:G10)</f>
        <v>0</v>
      </c>
      <c r="H11" s="264">
        <f>SUM(H6:H10)</f>
        <v>25</v>
      </c>
      <c r="I11" s="264">
        <f>SUM(I6:I10)</f>
        <v>1</v>
      </c>
      <c r="J11" s="265"/>
      <c r="K11" s="264">
        <f>SUM(K6:K10)</f>
        <v>26</v>
      </c>
      <c r="L11" s="219"/>
      <c r="M11" s="220"/>
      <c r="N11" s="220"/>
      <c r="O11" s="204"/>
      <c r="P11" s="204"/>
    </row>
    <row r="12" spans="1:17" s="88" customFormat="1" ht="15.75" x14ac:dyDescent="0.25">
      <c r="A12" s="233"/>
      <c r="B12" s="234" t="s">
        <v>236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5"/>
      <c r="P12" s="235"/>
    </row>
    <row r="13" spans="1:17" ht="15.75" x14ac:dyDescent="0.25">
      <c r="A13" s="241" t="s">
        <v>0</v>
      </c>
      <c r="B13" s="236" t="s">
        <v>263</v>
      </c>
      <c r="C13" s="240" t="s">
        <v>149</v>
      </c>
      <c r="D13" s="240">
        <v>1</v>
      </c>
      <c r="E13" s="22" t="s">
        <v>255</v>
      </c>
      <c r="F13" s="236" t="s">
        <v>169</v>
      </c>
      <c r="G13" s="23"/>
      <c r="H13" s="246"/>
      <c r="I13" s="246">
        <v>0.5</v>
      </c>
      <c r="J13" s="247"/>
      <c r="K13" s="248">
        <f>SUM(G13:I13)</f>
        <v>0.5</v>
      </c>
      <c r="L13" s="206" t="s">
        <v>265</v>
      </c>
      <c r="M13" s="212"/>
      <c r="N13" s="213"/>
      <c r="O13" s="206" t="s">
        <v>264</v>
      </c>
      <c r="P13" s="206" t="s">
        <v>265</v>
      </c>
    </row>
    <row r="14" spans="1:17" ht="37.5" customHeight="1" x14ac:dyDescent="0.25">
      <c r="A14" s="241" t="s">
        <v>64</v>
      </c>
      <c r="B14" s="236" t="s">
        <v>38</v>
      </c>
      <c r="C14" s="240" t="s">
        <v>266</v>
      </c>
      <c r="D14" s="240">
        <v>9</v>
      </c>
      <c r="E14" s="242" t="s">
        <v>255</v>
      </c>
      <c r="F14" s="236" t="s">
        <v>169</v>
      </c>
      <c r="G14" s="221"/>
      <c r="H14" s="249">
        <v>5</v>
      </c>
      <c r="I14" s="249"/>
      <c r="J14" s="247"/>
      <c r="K14" s="248">
        <f>SUM(G14:I14)</f>
        <v>5</v>
      </c>
      <c r="L14" s="206" t="s">
        <v>265</v>
      </c>
      <c r="M14" s="212"/>
      <c r="N14" s="213"/>
      <c r="O14" s="206" t="s">
        <v>267</v>
      </c>
      <c r="P14" s="206" t="s">
        <v>265</v>
      </c>
    </row>
    <row r="15" spans="1:17" ht="37.5" customHeight="1" x14ac:dyDescent="0.25">
      <c r="A15" s="241" t="s">
        <v>67</v>
      </c>
      <c r="B15" s="243" t="s">
        <v>86</v>
      </c>
      <c r="C15" s="240" t="s">
        <v>145</v>
      </c>
      <c r="D15" s="240">
        <v>111</v>
      </c>
      <c r="E15" s="242" t="s">
        <v>255</v>
      </c>
      <c r="F15" s="236" t="s">
        <v>156</v>
      </c>
      <c r="G15" s="221"/>
      <c r="H15" s="249">
        <v>11.3</v>
      </c>
      <c r="I15" s="249"/>
      <c r="J15" s="247"/>
      <c r="K15" s="248">
        <f>SUM(G15:I15)</f>
        <v>11.3</v>
      </c>
      <c r="L15" s="206" t="s">
        <v>269</v>
      </c>
      <c r="M15" s="212"/>
      <c r="N15" s="213"/>
      <c r="O15" s="206" t="s">
        <v>268</v>
      </c>
      <c r="P15" s="206" t="s">
        <v>269</v>
      </c>
    </row>
    <row r="16" spans="1:17" ht="37.5" customHeight="1" x14ac:dyDescent="0.25">
      <c r="A16" s="241" t="s">
        <v>219</v>
      </c>
      <c r="B16" s="243" t="s">
        <v>270</v>
      </c>
      <c r="C16" s="240" t="s">
        <v>145</v>
      </c>
      <c r="D16" s="240">
        <v>2</v>
      </c>
      <c r="E16" s="242" t="s">
        <v>255</v>
      </c>
      <c r="F16" s="236" t="s">
        <v>156</v>
      </c>
      <c r="G16" s="221"/>
      <c r="H16" s="249">
        <v>0</v>
      </c>
      <c r="I16" s="249"/>
      <c r="J16" s="247"/>
      <c r="K16" s="250">
        <f>SUM(G16:I16)</f>
        <v>0</v>
      </c>
      <c r="L16" s="215" t="s">
        <v>265</v>
      </c>
      <c r="M16" s="212"/>
      <c r="N16" s="223"/>
      <c r="O16" s="215" t="s">
        <v>267</v>
      </c>
      <c r="P16" s="215" t="s">
        <v>265</v>
      </c>
    </row>
    <row r="17" spans="1:16" ht="37.5" customHeight="1" x14ac:dyDescent="0.25">
      <c r="A17" s="241" t="s">
        <v>220</v>
      </c>
      <c r="B17" s="243" t="s">
        <v>271</v>
      </c>
      <c r="C17" s="240" t="s">
        <v>145</v>
      </c>
      <c r="D17" s="240">
        <v>34</v>
      </c>
      <c r="E17" s="242" t="s">
        <v>255</v>
      </c>
      <c r="F17" s="236" t="s">
        <v>156</v>
      </c>
      <c r="G17" s="221"/>
      <c r="H17" s="249">
        <v>5.8</v>
      </c>
      <c r="I17" s="249"/>
      <c r="J17" s="247"/>
      <c r="K17" s="250">
        <f>SUM(G17:I17)</f>
        <v>5.8</v>
      </c>
      <c r="L17" s="215" t="s">
        <v>265</v>
      </c>
      <c r="M17" s="212"/>
      <c r="N17" s="223"/>
      <c r="O17" s="215" t="s">
        <v>267</v>
      </c>
      <c r="P17" s="215" t="s">
        <v>265</v>
      </c>
    </row>
    <row r="18" spans="1:16" ht="37.5" customHeight="1" x14ac:dyDescent="0.25">
      <c r="A18" s="241" t="s">
        <v>221</v>
      </c>
      <c r="B18" s="243" t="s">
        <v>272</v>
      </c>
      <c r="C18" s="240" t="s">
        <v>80</v>
      </c>
      <c r="D18" s="240">
        <v>2</v>
      </c>
      <c r="E18" s="242" t="s">
        <v>255</v>
      </c>
      <c r="F18" s="236" t="s">
        <v>156</v>
      </c>
      <c r="G18" s="221"/>
      <c r="H18" s="249">
        <v>0.7</v>
      </c>
      <c r="I18" s="249"/>
      <c r="J18" s="247"/>
      <c r="K18" s="250">
        <f>SUM(G18:I18)</f>
        <v>0.7</v>
      </c>
      <c r="L18" s="215" t="s">
        <v>267</v>
      </c>
      <c r="M18" s="212"/>
      <c r="N18" s="223">
        <v>0.7</v>
      </c>
      <c r="O18" s="215" t="s">
        <v>273</v>
      </c>
      <c r="P18" s="215" t="s">
        <v>267</v>
      </c>
    </row>
    <row r="19" spans="1:16" ht="15.75" x14ac:dyDescent="0.25">
      <c r="A19" s="241" t="s">
        <v>222</v>
      </c>
      <c r="B19" s="243" t="s">
        <v>274</v>
      </c>
      <c r="C19" s="240"/>
      <c r="D19" s="240"/>
      <c r="E19" s="242"/>
      <c r="F19" s="236"/>
      <c r="G19" s="221"/>
      <c r="H19" s="249"/>
      <c r="I19" s="249"/>
      <c r="J19" s="247"/>
      <c r="K19" s="250"/>
      <c r="L19" s="215"/>
      <c r="M19" s="223"/>
      <c r="N19" s="223"/>
      <c r="O19" s="215"/>
      <c r="P19" s="215"/>
    </row>
    <row r="20" spans="1:16" ht="15.75" x14ac:dyDescent="0.25">
      <c r="A20" s="239"/>
      <c r="B20" s="243" t="s">
        <v>275</v>
      </c>
      <c r="C20" s="240" t="s">
        <v>276</v>
      </c>
      <c r="D20" s="240">
        <v>14900</v>
      </c>
      <c r="E20" s="242" t="s">
        <v>255</v>
      </c>
      <c r="F20" s="236" t="s">
        <v>277</v>
      </c>
      <c r="G20" s="221"/>
      <c r="H20" s="249">
        <v>104.3</v>
      </c>
      <c r="I20" s="249"/>
      <c r="J20" s="247"/>
      <c r="K20" s="248">
        <f>SUM(G20:I20)</f>
        <v>104.3</v>
      </c>
      <c r="L20" s="215" t="s">
        <v>268</v>
      </c>
      <c r="M20" s="212"/>
      <c r="N20" s="223"/>
      <c r="O20" s="215" t="s">
        <v>265</v>
      </c>
      <c r="P20" s="215" t="s">
        <v>268</v>
      </c>
    </row>
    <row r="21" spans="1:16" ht="15.75" x14ac:dyDescent="0.25">
      <c r="A21" s="239"/>
      <c r="B21" s="243" t="s">
        <v>278</v>
      </c>
      <c r="C21" s="240" t="s">
        <v>276</v>
      </c>
      <c r="D21" s="240">
        <v>2120</v>
      </c>
      <c r="E21" s="242" t="s">
        <v>255</v>
      </c>
      <c r="F21" s="236" t="s">
        <v>277</v>
      </c>
      <c r="G21" s="221"/>
      <c r="H21" s="249">
        <v>14.8</v>
      </c>
      <c r="I21" s="249"/>
      <c r="J21" s="247"/>
      <c r="K21" s="248">
        <f>SUM(G21:I21)</f>
        <v>14.8</v>
      </c>
      <c r="L21" s="215" t="s">
        <v>268</v>
      </c>
      <c r="M21" s="212"/>
      <c r="N21" s="223"/>
      <c r="O21" s="215" t="s">
        <v>268</v>
      </c>
      <c r="P21" s="215" t="s">
        <v>268</v>
      </c>
    </row>
    <row r="22" spans="1:16" ht="15.75" x14ac:dyDescent="0.25">
      <c r="A22" s="239"/>
      <c r="B22" s="243" t="s">
        <v>279</v>
      </c>
      <c r="C22" s="240" t="s">
        <v>276</v>
      </c>
      <c r="D22" s="240">
        <v>2100</v>
      </c>
      <c r="E22" s="242" t="s">
        <v>255</v>
      </c>
      <c r="F22" s="236" t="s">
        <v>277</v>
      </c>
      <c r="G22" s="221"/>
      <c r="H22" s="249">
        <v>10.5</v>
      </c>
      <c r="I22" s="249"/>
      <c r="J22" s="247"/>
      <c r="K22" s="248">
        <f>SUM(G22:I22)</f>
        <v>10.5</v>
      </c>
      <c r="L22" s="215" t="s">
        <v>268</v>
      </c>
      <c r="M22" s="212"/>
      <c r="N22" s="223"/>
      <c r="O22" s="215" t="s">
        <v>268</v>
      </c>
      <c r="P22" s="215" t="s">
        <v>268</v>
      </c>
    </row>
    <row r="23" spans="1:16" ht="15.75" x14ac:dyDescent="0.25">
      <c r="A23" s="239"/>
      <c r="B23" s="243" t="s">
        <v>280</v>
      </c>
      <c r="C23" s="240" t="s">
        <v>276</v>
      </c>
      <c r="D23" s="240">
        <v>1230</v>
      </c>
      <c r="E23" s="242" t="s">
        <v>255</v>
      </c>
      <c r="F23" s="236" t="s">
        <v>277</v>
      </c>
      <c r="G23" s="221"/>
      <c r="H23" s="249">
        <v>8.6</v>
      </c>
      <c r="I23" s="249"/>
      <c r="J23" s="247"/>
      <c r="K23" s="248">
        <f>SUM(G23:I23)</f>
        <v>8.6</v>
      </c>
      <c r="L23" s="215" t="s">
        <v>265</v>
      </c>
      <c r="M23" s="212"/>
      <c r="N23" s="223"/>
      <c r="O23" s="215" t="s">
        <v>267</v>
      </c>
      <c r="P23" s="215" t="s">
        <v>265</v>
      </c>
    </row>
    <row r="24" spans="1:16" ht="15.75" x14ac:dyDescent="0.25">
      <c r="A24" s="239"/>
      <c r="B24" s="243" t="s">
        <v>281</v>
      </c>
      <c r="C24" s="240" t="s">
        <v>276</v>
      </c>
      <c r="D24" s="240">
        <v>3070</v>
      </c>
      <c r="E24" s="242" t="s">
        <v>255</v>
      </c>
      <c r="F24" s="236" t="s">
        <v>277</v>
      </c>
      <c r="G24" s="221"/>
      <c r="H24" s="249">
        <v>21.5</v>
      </c>
      <c r="I24" s="249"/>
      <c r="J24" s="247"/>
      <c r="K24" s="248">
        <f>SUM(G24:I24)</f>
        <v>21.5</v>
      </c>
      <c r="L24" s="215" t="s">
        <v>268</v>
      </c>
      <c r="M24" s="212"/>
      <c r="N24" s="223"/>
      <c r="O24" s="215" t="s">
        <v>268</v>
      </c>
      <c r="P24" s="215" t="s">
        <v>268</v>
      </c>
    </row>
    <row r="25" spans="1:16" ht="15.75" x14ac:dyDescent="0.25">
      <c r="A25" s="239"/>
      <c r="B25" s="243" t="s">
        <v>282</v>
      </c>
      <c r="C25" s="240" t="s">
        <v>283</v>
      </c>
      <c r="D25" s="240">
        <v>192</v>
      </c>
      <c r="E25" s="242" t="s">
        <v>255</v>
      </c>
      <c r="F25" s="236" t="s">
        <v>277</v>
      </c>
      <c r="G25" s="221"/>
      <c r="H25" s="249">
        <v>13.1</v>
      </c>
      <c r="I25" s="249"/>
      <c r="J25" s="247"/>
      <c r="K25" s="248">
        <f>SUM(G25:I25)</f>
        <v>13.1</v>
      </c>
      <c r="L25" s="215" t="s">
        <v>269</v>
      </c>
      <c r="M25" s="212"/>
      <c r="N25" s="223"/>
      <c r="O25" s="215" t="s">
        <v>268</v>
      </c>
      <c r="P25" s="215" t="s">
        <v>269</v>
      </c>
    </row>
    <row r="26" spans="1:16" s="94" customFormat="1" ht="15.75" x14ac:dyDescent="0.25">
      <c r="A26" s="232"/>
      <c r="B26" s="232" t="s">
        <v>17</v>
      </c>
      <c r="C26" s="232"/>
      <c r="D26" s="232"/>
      <c r="E26" s="232"/>
      <c r="F26" s="232"/>
      <c r="G26" s="232">
        <f>SUM(G13:G25)</f>
        <v>0</v>
      </c>
      <c r="H26" s="251">
        <f>SUM(H13:H25)</f>
        <v>195.6</v>
      </c>
      <c r="I26" s="251">
        <f>SUM(I13:I25)</f>
        <v>0.5</v>
      </c>
      <c r="J26" s="252"/>
      <c r="K26" s="251">
        <f>SUM(K13:K25)</f>
        <v>196.1</v>
      </c>
      <c r="L26" s="232"/>
      <c r="M26" s="245"/>
      <c r="N26" s="232">
        <f>SUM(N13:N25)</f>
        <v>0.7</v>
      </c>
    </row>
    <row r="27" spans="1:16" s="88" customFormat="1" ht="15.75" x14ac:dyDescent="0.25">
      <c r="A27" s="233"/>
      <c r="B27" s="234" t="s">
        <v>240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</row>
    <row r="28" spans="1:16" ht="8.25" hidden="1" customHeight="1" x14ac:dyDescent="0.25">
      <c r="A28" s="206"/>
      <c r="B28" s="222"/>
      <c r="C28" s="218"/>
      <c r="D28" s="218"/>
      <c r="E28" s="207"/>
      <c r="F28" s="209"/>
      <c r="G28" s="216"/>
      <c r="H28" s="216"/>
      <c r="I28" s="216"/>
      <c r="J28" s="210"/>
      <c r="K28" s="207"/>
      <c r="L28" s="207"/>
      <c r="M28" s="224"/>
      <c r="N28" s="213"/>
    </row>
    <row r="29" spans="1:16" ht="10.5" hidden="1" customHeight="1" x14ac:dyDescent="0.25">
      <c r="A29" s="206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6"/>
      <c r="N29" s="226"/>
    </row>
    <row r="30" spans="1:16" ht="15.75" hidden="1" x14ac:dyDescent="0.25">
      <c r="A30" s="219"/>
      <c r="B30" s="219" t="s">
        <v>17</v>
      </c>
      <c r="C30" s="219"/>
      <c r="D30" s="219"/>
      <c r="E30" s="219"/>
      <c r="F30" s="219"/>
      <c r="G30" s="219">
        <f>SUM(G28:G29)</f>
        <v>0</v>
      </c>
      <c r="H30" s="219">
        <f>SUM(H28:H29)</f>
        <v>0</v>
      </c>
      <c r="I30" s="219">
        <f>SUM(I28:I29)</f>
        <v>0</v>
      </c>
      <c r="J30" s="219">
        <f>SUM(J28:J29)</f>
        <v>0</v>
      </c>
      <c r="K30" s="219"/>
      <c r="L30" s="219"/>
      <c r="M30" s="227"/>
      <c r="N30" s="227">
        <f>N28</f>
        <v>0</v>
      </c>
    </row>
    <row r="31" spans="1:16" s="88" customFormat="1" ht="15.75" x14ac:dyDescent="0.25">
      <c r="A31" s="233"/>
      <c r="B31" s="153" t="s">
        <v>246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5"/>
    </row>
    <row r="32" spans="1:16" ht="37.5" customHeight="1" x14ac:dyDescent="0.25">
      <c r="A32" s="241" t="s">
        <v>0</v>
      </c>
      <c r="B32" s="222" t="s">
        <v>284</v>
      </c>
      <c r="C32" s="218" t="s">
        <v>285</v>
      </c>
      <c r="D32" s="218">
        <v>600</v>
      </c>
      <c r="E32" s="207" t="s">
        <v>255</v>
      </c>
      <c r="F32" s="228"/>
      <c r="G32" s="228"/>
      <c r="H32" s="253">
        <v>130</v>
      </c>
      <c r="I32" s="253"/>
      <c r="J32" s="254"/>
      <c r="K32" s="253">
        <f>SUM(G32:I32)</f>
        <v>130</v>
      </c>
      <c r="L32" s="206" t="s">
        <v>264</v>
      </c>
      <c r="M32" s="224"/>
      <c r="N32" s="226"/>
      <c r="O32" s="206" t="s">
        <v>286</v>
      </c>
      <c r="P32" s="206" t="s">
        <v>264</v>
      </c>
    </row>
    <row r="33" spans="1:17" ht="37.5" customHeight="1" x14ac:dyDescent="0.25">
      <c r="A33" s="241" t="s">
        <v>64</v>
      </c>
      <c r="B33" s="222" t="s">
        <v>287</v>
      </c>
      <c r="C33" s="218" t="s">
        <v>288</v>
      </c>
      <c r="D33" s="218">
        <v>164.7</v>
      </c>
      <c r="E33" s="207" t="s">
        <v>255</v>
      </c>
      <c r="F33" s="228"/>
      <c r="G33" s="228"/>
      <c r="H33" s="253">
        <v>1500</v>
      </c>
      <c r="I33" s="253"/>
      <c r="J33" s="254"/>
      <c r="K33" s="253">
        <f>SUM(G33:I33)</f>
        <v>1500</v>
      </c>
      <c r="L33" s="206" t="s">
        <v>264</v>
      </c>
      <c r="M33" s="224"/>
      <c r="N33" s="226"/>
      <c r="O33" s="206" t="s">
        <v>289</v>
      </c>
      <c r="P33" s="206" t="s">
        <v>264</v>
      </c>
    </row>
    <row r="34" spans="1:17" ht="37.5" customHeight="1" x14ac:dyDescent="0.25">
      <c r="A34" s="241" t="s">
        <v>67</v>
      </c>
      <c r="B34" s="222" t="s">
        <v>290</v>
      </c>
      <c r="C34" s="218" t="s">
        <v>288</v>
      </c>
      <c r="D34" s="218">
        <v>139.69999999999999</v>
      </c>
      <c r="E34" s="207" t="s">
        <v>255</v>
      </c>
      <c r="F34" s="228"/>
      <c r="G34" s="228"/>
      <c r="H34" s="253">
        <v>420</v>
      </c>
      <c r="I34" s="253"/>
      <c r="J34" s="254"/>
      <c r="K34" s="253">
        <f>SUM(G34:I34)</f>
        <v>420</v>
      </c>
      <c r="L34" s="206" t="s">
        <v>264</v>
      </c>
      <c r="M34" s="224"/>
      <c r="N34" s="226"/>
      <c r="O34" s="206" t="s">
        <v>291</v>
      </c>
      <c r="P34" s="206" t="s">
        <v>264</v>
      </c>
    </row>
    <row r="35" spans="1:17" ht="94.5" x14ac:dyDescent="0.25">
      <c r="A35" s="241" t="s">
        <v>219</v>
      </c>
      <c r="B35" s="222" t="s">
        <v>292</v>
      </c>
      <c r="C35" s="218" t="s">
        <v>293</v>
      </c>
      <c r="D35" s="218">
        <v>1</v>
      </c>
      <c r="E35" s="207" t="s">
        <v>255</v>
      </c>
      <c r="F35" s="228"/>
      <c r="G35" s="228"/>
      <c r="H35" s="253">
        <v>1100</v>
      </c>
      <c r="I35" s="253"/>
      <c r="J35" s="254"/>
      <c r="K35" s="253">
        <f>SUM(G35:I35)</f>
        <v>1100</v>
      </c>
      <c r="L35" s="206" t="s">
        <v>264</v>
      </c>
      <c r="M35" s="224"/>
      <c r="N35" s="226"/>
      <c r="O35" s="206" t="s">
        <v>286</v>
      </c>
      <c r="P35" s="206" t="s">
        <v>264</v>
      </c>
    </row>
    <row r="36" spans="1:17" ht="94.5" x14ac:dyDescent="0.25">
      <c r="A36" s="241" t="s">
        <v>220</v>
      </c>
      <c r="B36" s="222" t="s">
        <v>294</v>
      </c>
      <c r="C36" s="218" t="s">
        <v>288</v>
      </c>
      <c r="D36" s="218">
        <v>434</v>
      </c>
      <c r="E36" s="207" t="s">
        <v>255</v>
      </c>
      <c r="F36" s="228"/>
      <c r="G36" s="228"/>
      <c r="H36" s="253">
        <v>1500</v>
      </c>
      <c r="I36" s="253"/>
      <c r="J36" s="254"/>
      <c r="K36" s="253">
        <f>SUM(G36:I36)</f>
        <v>1500</v>
      </c>
      <c r="L36" s="206" t="s">
        <v>264</v>
      </c>
      <c r="M36" s="224"/>
      <c r="N36" s="226"/>
      <c r="O36" s="206" t="s">
        <v>295</v>
      </c>
      <c r="P36" s="206" t="s">
        <v>264</v>
      </c>
    </row>
    <row r="37" spans="1:17" ht="15.75" x14ac:dyDescent="0.25">
      <c r="A37" s="219"/>
      <c r="B37" s="229" t="s">
        <v>17</v>
      </c>
      <c r="C37" s="230"/>
      <c r="D37" s="230"/>
      <c r="E37" s="230"/>
      <c r="F37" s="230"/>
      <c r="G37" s="219">
        <f>SUM(G32:G32)</f>
        <v>0</v>
      </c>
      <c r="H37" s="255">
        <f>SUM(H32:H36)</f>
        <v>4650</v>
      </c>
      <c r="I37" s="255">
        <f t="shared" ref="I37:J37" si="0">SUM(I32:I36)</f>
        <v>0</v>
      </c>
      <c r="J37" s="256"/>
      <c r="K37" s="255">
        <f>SUM(K32:K36)</f>
        <v>4650</v>
      </c>
      <c r="L37" s="230"/>
      <c r="M37" s="227"/>
      <c r="N37" s="227"/>
    </row>
    <row r="38" spans="1:17" s="88" customFormat="1" ht="15.75" x14ac:dyDescent="0.25">
      <c r="A38" s="233"/>
      <c r="B38" s="257" t="s">
        <v>250</v>
      </c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</row>
    <row r="39" spans="1:17" ht="47.25" x14ac:dyDescent="0.25">
      <c r="A39" s="241" t="s">
        <v>0</v>
      </c>
      <c r="B39" s="222" t="s">
        <v>296</v>
      </c>
      <c r="C39" s="208"/>
      <c r="D39" s="214"/>
      <c r="E39" s="207" t="s">
        <v>255</v>
      </c>
      <c r="F39" s="207" t="s">
        <v>297</v>
      </c>
      <c r="G39" s="206"/>
      <c r="H39" s="206">
        <v>50</v>
      </c>
      <c r="I39" s="206"/>
      <c r="J39" s="7"/>
      <c r="K39" s="206">
        <f>SUM(G39:I39)</f>
        <v>50</v>
      </c>
      <c r="L39" s="206" t="s">
        <v>298</v>
      </c>
      <c r="M39" s="226" t="s">
        <v>299</v>
      </c>
      <c r="N39" s="226"/>
      <c r="O39" s="206" t="s">
        <v>295</v>
      </c>
      <c r="P39" s="206" t="s">
        <v>298</v>
      </c>
      <c r="Q39" s="287" t="s">
        <v>301</v>
      </c>
    </row>
    <row r="40" spans="1:17" ht="47.25" x14ac:dyDescent="0.25">
      <c r="A40" s="241" t="s">
        <v>64</v>
      </c>
      <c r="B40" s="222" t="s">
        <v>300</v>
      </c>
      <c r="C40" s="208"/>
      <c r="D40" s="214"/>
      <c r="E40" s="207" t="s">
        <v>255</v>
      </c>
      <c r="F40" s="207" t="s">
        <v>297</v>
      </c>
      <c r="G40" s="206">
        <v>45.8</v>
      </c>
      <c r="H40" s="206"/>
      <c r="I40" s="206"/>
      <c r="J40" s="7"/>
      <c r="K40" s="206">
        <f>SUM(G40:I40)</f>
        <v>45.8</v>
      </c>
      <c r="L40" s="206" t="s">
        <v>298</v>
      </c>
      <c r="M40" s="226"/>
      <c r="N40" s="226"/>
      <c r="O40" s="206" t="s">
        <v>295</v>
      </c>
      <c r="P40" s="206" t="s">
        <v>298</v>
      </c>
    </row>
    <row r="41" spans="1:17" ht="15.75" x14ac:dyDescent="0.25">
      <c r="A41" s="219"/>
      <c r="B41" s="229" t="s">
        <v>17</v>
      </c>
      <c r="C41" s="230"/>
      <c r="D41" s="230"/>
      <c r="E41" s="230"/>
      <c r="F41" s="230"/>
      <c r="G41" s="219">
        <f>SUM(G39:G40)</f>
        <v>45.8</v>
      </c>
      <c r="H41" s="219">
        <f t="shared" ref="H41:J41" si="1">SUM(H39:H40)</f>
        <v>50</v>
      </c>
      <c r="I41" s="219">
        <f t="shared" si="1"/>
        <v>0</v>
      </c>
      <c r="J41" s="261"/>
      <c r="K41" s="219">
        <f>SUM(K39:K40)</f>
        <v>95.8</v>
      </c>
      <c r="L41" s="231"/>
      <c r="M41" s="220"/>
      <c r="N41" s="220"/>
    </row>
    <row r="42" spans="1:17" s="33" customFormat="1" ht="15.75" x14ac:dyDescent="0.25">
      <c r="A42" s="259"/>
      <c r="B42" s="259" t="s">
        <v>137</v>
      </c>
      <c r="C42" s="259"/>
      <c r="D42" s="259"/>
      <c r="E42" s="259"/>
      <c r="F42" s="259"/>
      <c r="G42" s="259">
        <f>G41+G37+G30+G26+G11</f>
        <v>45.8</v>
      </c>
      <c r="H42" s="259">
        <f>H41+H37+H30+H26+H11</f>
        <v>4920.6000000000004</v>
      </c>
      <c r="I42" s="259">
        <f>I41+I37+I30+I26+I11</f>
        <v>1.5</v>
      </c>
      <c r="J42" s="39"/>
      <c r="K42" s="259">
        <f>K41+K37+J30+K26+K11</f>
        <v>4967.9000000000005</v>
      </c>
      <c r="L42" s="259"/>
      <c r="M42" s="259"/>
      <c r="N42" s="259">
        <f>N41+N37+N30+N26+N11</f>
        <v>0.7</v>
      </c>
    </row>
    <row r="43" spans="1:17" ht="18.75" x14ac:dyDescent="0.3">
      <c r="A43" s="122" t="s">
        <v>211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21"/>
      <c r="M43" s="20"/>
      <c r="N43" s="20"/>
    </row>
    <row r="44" spans="1:17" s="203" customFormat="1" ht="75.75" thickBot="1" x14ac:dyDescent="0.3">
      <c r="A44" s="241" t="s">
        <v>0</v>
      </c>
      <c r="B44" s="269" t="s">
        <v>194</v>
      </c>
      <c r="C44" s="270" t="s">
        <v>195</v>
      </c>
      <c r="D44" s="270">
        <v>15</v>
      </c>
      <c r="E44" s="270" t="s">
        <v>196</v>
      </c>
      <c r="F44" s="270" t="s">
        <v>169</v>
      </c>
      <c r="G44" s="269"/>
      <c r="H44" s="272"/>
      <c r="I44" s="272"/>
      <c r="J44" s="272"/>
      <c r="K44" s="273">
        <v>0</v>
      </c>
      <c r="L44" s="260"/>
      <c r="M44" s="260"/>
      <c r="N44" s="260"/>
      <c r="O44" s="77" t="s">
        <v>147</v>
      </c>
      <c r="P44" s="77" t="s">
        <v>43</v>
      </c>
    </row>
    <row r="45" spans="1:17" s="203" customFormat="1" ht="45.75" thickBot="1" x14ac:dyDescent="0.3">
      <c r="A45" s="241" t="s">
        <v>64</v>
      </c>
      <c r="B45" s="269" t="s">
        <v>197</v>
      </c>
      <c r="C45" s="270" t="s">
        <v>167</v>
      </c>
      <c r="D45" s="270">
        <v>4</v>
      </c>
      <c r="E45" s="270" t="s">
        <v>196</v>
      </c>
      <c r="F45" s="270" t="s">
        <v>169</v>
      </c>
      <c r="G45" s="269"/>
      <c r="H45" s="272"/>
      <c r="I45" s="272"/>
      <c r="J45" s="272"/>
      <c r="K45" s="273">
        <v>0</v>
      </c>
      <c r="L45" s="260"/>
      <c r="M45" s="260"/>
      <c r="N45" s="260"/>
      <c r="O45" s="77" t="s">
        <v>143</v>
      </c>
      <c r="P45" s="77" t="s">
        <v>43</v>
      </c>
    </row>
    <row r="46" spans="1:17" s="203" customFormat="1" ht="30.75" thickBot="1" x14ac:dyDescent="0.3">
      <c r="A46" s="241" t="s">
        <v>67</v>
      </c>
      <c r="B46" s="269" t="s">
        <v>198</v>
      </c>
      <c r="C46" s="270" t="s">
        <v>195</v>
      </c>
      <c r="D46" s="270">
        <v>15</v>
      </c>
      <c r="E46" s="270" t="s">
        <v>196</v>
      </c>
      <c r="F46" s="270" t="s">
        <v>169</v>
      </c>
      <c r="G46" s="270"/>
      <c r="H46" s="273">
        <v>1</v>
      </c>
      <c r="I46" s="272"/>
      <c r="J46" s="272"/>
      <c r="K46" s="273">
        <v>1</v>
      </c>
      <c r="L46" s="260"/>
      <c r="M46" s="260"/>
      <c r="N46" s="260"/>
      <c r="O46" s="78" t="s">
        <v>143</v>
      </c>
      <c r="P46" s="77" t="s">
        <v>147</v>
      </c>
    </row>
    <row r="47" spans="1:17" s="203" customFormat="1" ht="30.75" thickBot="1" x14ac:dyDescent="0.3">
      <c r="A47" s="241" t="s">
        <v>219</v>
      </c>
      <c r="B47" s="269" t="s">
        <v>199</v>
      </c>
      <c r="C47" s="271" t="s">
        <v>200</v>
      </c>
      <c r="D47" s="271">
        <v>5</v>
      </c>
      <c r="E47" s="270" t="s">
        <v>196</v>
      </c>
      <c r="F47" s="270" t="s">
        <v>169</v>
      </c>
      <c r="G47" s="270"/>
      <c r="H47" s="273">
        <v>0</v>
      </c>
      <c r="I47" s="272"/>
      <c r="J47" s="272"/>
      <c r="K47" s="273">
        <v>0</v>
      </c>
      <c r="L47" s="260"/>
      <c r="M47" s="260"/>
      <c r="N47" s="260"/>
      <c r="O47" s="78" t="s">
        <v>143</v>
      </c>
      <c r="P47" s="77" t="s">
        <v>147</v>
      </c>
    </row>
    <row r="48" spans="1:17" s="203" customFormat="1" ht="30.75" thickBot="1" x14ac:dyDescent="0.3">
      <c r="A48" s="241" t="s">
        <v>220</v>
      </c>
      <c r="B48" s="269" t="s">
        <v>201</v>
      </c>
      <c r="C48" s="270"/>
      <c r="D48" s="270"/>
      <c r="E48" s="270" t="s">
        <v>196</v>
      </c>
      <c r="F48" s="270" t="s">
        <v>169</v>
      </c>
      <c r="G48" s="269"/>
      <c r="H48" s="273">
        <v>0</v>
      </c>
      <c r="I48" s="272"/>
      <c r="J48" s="272"/>
      <c r="K48" s="273">
        <v>0</v>
      </c>
      <c r="L48" s="260"/>
      <c r="M48" s="260"/>
      <c r="N48" s="260"/>
      <c r="O48" s="78" t="s">
        <v>143</v>
      </c>
      <c r="P48" s="77" t="s">
        <v>43</v>
      </c>
    </row>
    <row r="49" spans="1:16" s="203" customFormat="1" ht="45.75" thickBot="1" x14ac:dyDescent="0.3">
      <c r="A49" s="241" t="s">
        <v>221</v>
      </c>
      <c r="B49" s="269" t="s">
        <v>202</v>
      </c>
      <c r="C49" s="270" t="s">
        <v>167</v>
      </c>
      <c r="D49" s="270">
        <v>35</v>
      </c>
      <c r="E49" s="270" t="s">
        <v>196</v>
      </c>
      <c r="F49" s="270" t="s">
        <v>160</v>
      </c>
      <c r="G49" s="269"/>
      <c r="H49" s="273">
        <v>5.3</v>
      </c>
      <c r="I49" s="272"/>
      <c r="J49" s="272"/>
      <c r="K49" s="273">
        <v>5.3</v>
      </c>
      <c r="L49" s="260"/>
      <c r="M49" s="260"/>
      <c r="N49" s="260"/>
      <c r="O49" s="78" t="s">
        <v>143</v>
      </c>
      <c r="P49" s="77" t="s">
        <v>43</v>
      </c>
    </row>
    <row r="50" spans="1:16" ht="63.75" thickBot="1" x14ac:dyDescent="0.3">
      <c r="A50" s="266" t="s">
        <v>222</v>
      </c>
      <c r="B50" s="267" t="s">
        <v>203</v>
      </c>
      <c r="C50" s="268" t="s">
        <v>204</v>
      </c>
      <c r="D50" s="268">
        <v>3000</v>
      </c>
      <c r="E50" s="268" t="s">
        <v>196</v>
      </c>
      <c r="F50" s="268" t="s">
        <v>142</v>
      </c>
      <c r="G50" s="267"/>
      <c r="H50" s="274"/>
      <c r="I50" s="275"/>
      <c r="J50" s="275"/>
      <c r="K50" s="275"/>
      <c r="L50" s="76">
        <v>0</v>
      </c>
      <c r="M50" s="78" t="s">
        <v>143</v>
      </c>
      <c r="N50" s="77" t="s">
        <v>43</v>
      </c>
      <c r="O50" s="78" t="s">
        <v>143</v>
      </c>
      <c r="P50" s="77" t="s">
        <v>43</v>
      </c>
    </row>
    <row r="51" spans="1:16" ht="48" thickBot="1" x14ac:dyDescent="0.3">
      <c r="A51" s="89" t="s">
        <v>223</v>
      </c>
      <c r="B51" s="82" t="s">
        <v>205</v>
      </c>
      <c r="C51" s="83"/>
      <c r="D51" s="83"/>
      <c r="E51" s="83" t="s">
        <v>196</v>
      </c>
      <c r="F51" s="83"/>
      <c r="G51" s="82"/>
      <c r="H51" s="276"/>
      <c r="I51" s="277"/>
      <c r="J51" s="277"/>
      <c r="K51" s="277"/>
      <c r="L51" s="76">
        <v>0</v>
      </c>
      <c r="M51" s="78" t="s">
        <v>143</v>
      </c>
      <c r="N51" s="77" t="s">
        <v>147</v>
      </c>
      <c r="O51" s="78" t="s">
        <v>143</v>
      </c>
      <c r="P51" s="77" t="s">
        <v>147</v>
      </c>
    </row>
    <row r="52" spans="1:16" ht="32.25" thickBot="1" x14ac:dyDescent="0.3">
      <c r="A52" s="89" t="s">
        <v>224</v>
      </c>
      <c r="B52" s="82" t="s">
        <v>206</v>
      </c>
      <c r="C52" s="83"/>
      <c r="D52" s="83"/>
      <c r="E52" s="83" t="s">
        <v>196</v>
      </c>
      <c r="F52" s="83" t="s">
        <v>169</v>
      </c>
      <c r="G52" s="82"/>
      <c r="H52" s="276"/>
      <c r="I52" s="277"/>
      <c r="J52" s="277"/>
      <c r="K52" s="277"/>
      <c r="L52" s="76">
        <v>0</v>
      </c>
      <c r="M52" s="78" t="s">
        <v>143</v>
      </c>
      <c r="N52" s="77" t="s">
        <v>147</v>
      </c>
      <c r="O52" s="78" t="s">
        <v>143</v>
      </c>
      <c r="P52" s="77" t="s">
        <v>147</v>
      </c>
    </row>
    <row r="53" spans="1:16" ht="79.5" thickBot="1" x14ac:dyDescent="0.3">
      <c r="A53" s="89" t="s">
        <v>225</v>
      </c>
      <c r="B53" s="82" t="s">
        <v>207</v>
      </c>
      <c r="C53" s="83" t="s">
        <v>154</v>
      </c>
      <c r="D53" s="83">
        <v>3</v>
      </c>
      <c r="E53" s="83" t="s">
        <v>196</v>
      </c>
      <c r="F53" s="83" t="s">
        <v>208</v>
      </c>
      <c r="G53" s="82"/>
      <c r="H53" s="276"/>
      <c r="I53" s="277"/>
      <c r="J53" s="277"/>
      <c r="K53" s="277"/>
      <c r="L53" s="76">
        <v>0</v>
      </c>
      <c r="M53" s="78" t="s">
        <v>43</v>
      </c>
      <c r="N53" s="77" t="s">
        <v>45</v>
      </c>
      <c r="O53" s="78" t="s">
        <v>43</v>
      </c>
      <c r="P53" s="77" t="s">
        <v>45</v>
      </c>
    </row>
    <row r="54" spans="1:16" s="94" customFormat="1" ht="16.5" thickBot="1" x14ac:dyDescent="0.3">
      <c r="A54" s="90" t="s">
        <v>17</v>
      </c>
      <c r="B54" s="90"/>
      <c r="C54" s="91"/>
      <c r="D54" s="91"/>
      <c r="E54" s="91"/>
      <c r="F54" s="91"/>
      <c r="G54" s="91"/>
      <c r="H54" s="278">
        <f>SUM(H44:H53)</f>
        <v>6.3</v>
      </c>
      <c r="I54" s="278"/>
      <c r="J54" s="278"/>
      <c r="K54" s="278">
        <f t="shared" ref="K54" si="2">SUM(K44:K53)</f>
        <v>6.3</v>
      </c>
      <c r="L54" s="92">
        <v>6.3</v>
      </c>
      <c r="M54" s="93"/>
      <c r="N54" s="93"/>
    </row>
    <row r="55" spans="1:16" ht="15.75" x14ac:dyDescent="0.25">
      <c r="A55" s="102" t="s">
        <v>19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96"/>
      <c r="M55" s="96"/>
      <c r="N55" s="97"/>
    </row>
    <row r="56" spans="1:16" ht="37.5" customHeight="1" thickBot="1" x14ac:dyDescent="0.3">
      <c r="A56" s="89" t="s">
        <v>1</v>
      </c>
      <c r="B56" s="82" t="s">
        <v>209</v>
      </c>
      <c r="C56" s="83" t="s">
        <v>149</v>
      </c>
      <c r="D56" s="83">
        <v>1</v>
      </c>
      <c r="E56" s="82" t="s">
        <v>196</v>
      </c>
      <c r="F56" s="82" t="s">
        <v>169</v>
      </c>
      <c r="G56" s="82"/>
      <c r="H56" s="82"/>
      <c r="I56" s="82"/>
      <c r="J56" s="82"/>
      <c r="K56" s="82"/>
      <c r="L56" s="76">
        <v>0</v>
      </c>
      <c r="M56" s="79" t="s">
        <v>143</v>
      </c>
      <c r="N56" s="80" t="s">
        <v>43</v>
      </c>
      <c r="O56" s="79" t="s">
        <v>143</v>
      </c>
      <c r="P56" s="80" t="s">
        <v>43</v>
      </c>
    </row>
    <row r="57" spans="1:16" ht="37.5" customHeight="1" thickBot="1" x14ac:dyDescent="0.3">
      <c r="A57" s="89" t="s">
        <v>26</v>
      </c>
      <c r="B57" s="82" t="s">
        <v>210</v>
      </c>
      <c r="C57" s="83" t="s">
        <v>145</v>
      </c>
      <c r="D57" s="83">
        <v>4</v>
      </c>
      <c r="E57" s="82" t="s">
        <v>196</v>
      </c>
      <c r="F57" s="82" t="s">
        <v>169</v>
      </c>
      <c r="G57" s="82"/>
      <c r="H57" s="82"/>
      <c r="I57" s="82"/>
      <c r="J57" s="82"/>
      <c r="K57" s="82"/>
      <c r="L57" s="76">
        <v>0</v>
      </c>
      <c r="M57" s="79" t="s">
        <v>143</v>
      </c>
      <c r="N57" s="80" t="s">
        <v>43</v>
      </c>
      <c r="O57" s="79" t="s">
        <v>143</v>
      </c>
      <c r="P57" s="80" t="s">
        <v>43</v>
      </c>
    </row>
    <row r="58" spans="1:16" ht="37.5" customHeight="1" thickBot="1" x14ac:dyDescent="0.3">
      <c r="A58" s="89" t="s">
        <v>27</v>
      </c>
      <c r="B58" s="82" t="s">
        <v>212</v>
      </c>
      <c r="C58" s="83" t="s">
        <v>145</v>
      </c>
      <c r="D58" s="83">
        <v>43</v>
      </c>
      <c r="E58" s="82" t="s">
        <v>196</v>
      </c>
      <c r="F58" s="82" t="s">
        <v>87</v>
      </c>
      <c r="G58" s="82"/>
      <c r="H58" s="83">
        <v>4.2</v>
      </c>
      <c r="I58" s="82"/>
      <c r="J58" s="82"/>
      <c r="K58" s="83">
        <v>4.2</v>
      </c>
      <c r="L58" s="76">
        <v>4.2</v>
      </c>
      <c r="M58" s="79" t="s">
        <v>143</v>
      </c>
      <c r="N58" s="80" t="s">
        <v>43</v>
      </c>
      <c r="O58" s="79" t="s">
        <v>143</v>
      </c>
      <c r="P58" s="80" t="s">
        <v>43</v>
      </c>
    </row>
    <row r="59" spans="1:16" ht="37.5" customHeight="1" thickBot="1" x14ac:dyDescent="0.3">
      <c r="A59" s="89" t="s">
        <v>28</v>
      </c>
      <c r="B59" s="82" t="s">
        <v>213</v>
      </c>
      <c r="C59" s="83" t="s">
        <v>145</v>
      </c>
      <c r="D59" s="83">
        <v>70</v>
      </c>
      <c r="E59" s="82" t="s">
        <v>196</v>
      </c>
      <c r="F59" s="82" t="s">
        <v>87</v>
      </c>
      <c r="G59" s="82"/>
      <c r="H59" s="83">
        <v>7</v>
      </c>
      <c r="I59" s="82"/>
      <c r="J59" s="82"/>
      <c r="K59" s="83">
        <v>7</v>
      </c>
      <c r="L59" s="76">
        <v>7</v>
      </c>
      <c r="M59" s="79" t="s">
        <v>143</v>
      </c>
      <c r="N59" s="80" t="s">
        <v>43</v>
      </c>
      <c r="O59" s="79" t="s">
        <v>143</v>
      </c>
      <c r="P59" s="80" t="s">
        <v>43</v>
      </c>
    </row>
    <row r="60" spans="1:16" ht="51" customHeight="1" thickBot="1" x14ac:dyDescent="0.3">
      <c r="A60" s="89" t="s">
        <v>29</v>
      </c>
      <c r="B60" s="82" t="s">
        <v>214</v>
      </c>
      <c r="C60" s="83" t="s">
        <v>145</v>
      </c>
      <c r="D60" s="83">
        <v>2</v>
      </c>
      <c r="E60" s="82" t="s">
        <v>196</v>
      </c>
      <c r="F60" s="82" t="s">
        <v>215</v>
      </c>
      <c r="G60" s="82"/>
      <c r="H60" s="83">
        <v>6.3</v>
      </c>
      <c r="I60" s="82"/>
      <c r="J60" s="82"/>
      <c r="K60" s="83">
        <v>6.3</v>
      </c>
      <c r="L60" s="76">
        <v>6.3</v>
      </c>
      <c r="M60" s="79" t="s">
        <v>143</v>
      </c>
      <c r="N60" s="80" t="s">
        <v>43</v>
      </c>
      <c r="O60" s="79" t="s">
        <v>143</v>
      </c>
      <c r="P60" s="80" t="s">
        <v>43</v>
      </c>
    </row>
    <row r="61" spans="1:16" s="94" customFormat="1" ht="16.5" thickBot="1" x14ac:dyDescent="0.3">
      <c r="A61" s="90" t="s">
        <v>17</v>
      </c>
      <c r="B61" s="90"/>
      <c r="C61" s="91"/>
      <c r="D61" s="91"/>
      <c r="E61" s="91"/>
      <c r="F61" s="91"/>
      <c r="G61" s="91"/>
      <c r="H61" s="129">
        <f>SUM(H56:H60)</f>
        <v>17.5</v>
      </c>
      <c r="I61" s="129"/>
      <c r="J61" s="129"/>
      <c r="K61" s="129">
        <f>SUM(K56:K60)</f>
        <v>17.5</v>
      </c>
      <c r="L61" s="92">
        <v>17.5</v>
      </c>
      <c r="M61" s="93"/>
      <c r="N61" s="93"/>
    </row>
    <row r="62" spans="1:16" ht="15.75" x14ac:dyDescent="0.25">
      <c r="A62" s="102" t="s">
        <v>20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96"/>
      <c r="M62" s="96"/>
      <c r="N62" s="97"/>
    </row>
    <row r="63" spans="1:16" ht="1.5" hidden="1" customHeight="1" x14ac:dyDescent="0.25">
      <c r="A63" s="4" t="s">
        <v>2</v>
      </c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7"/>
      <c r="N63" s="7"/>
    </row>
    <row r="64" spans="1:16" ht="1.5" hidden="1" customHeight="1" x14ac:dyDescent="0.25">
      <c r="A64" s="8" t="s">
        <v>17</v>
      </c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10"/>
      <c r="N64" s="10"/>
    </row>
    <row r="65" spans="1:16" ht="16.5" thickBot="1" x14ac:dyDescent="0.3">
      <c r="A65" s="95" t="s">
        <v>21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7"/>
    </row>
    <row r="66" spans="1:16" s="88" customFormat="1" ht="16.5" thickBot="1" x14ac:dyDescent="0.3">
      <c r="A66" s="98" t="s">
        <v>22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100"/>
      <c r="M66" s="100"/>
      <c r="N66" s="101"/>
    </row>
    <row r="67" spans="1:16" ht="37.5" customHeight="1" thickBot="1" x14ac:dyDescent="0.3">
      <c r="A67" s="81" t="s">
        <v>216</v>
      </c>
      <c r="B67" s="82" t="s">
        <v>217</v>
      </c>
      <c r="C67" s="83" t="s">
        <v>200</v>
      </c>
      <c r="D67" s="83">
        <v>70</v>
      </c>
      <c r="E67" s="83" t="s">
        <v>196</v>
      </c>
      <c r="F67" s="83" t="s">
        <v>218</v>
      </c>
      <c r="G67" s="276">
        <v>19.5</v>
      </c>
      <c r="H67" s="276">
        <v>5</v>
      </c>
      <c r="I67" s="276"/>
      <c r="J67" s="276"/>
      <c r="K67" s="276">
        <f>SUM(G67:I67)</f>
        <v>24.5</v>
      </c>
      <c r="L67" s="84">
        <v>24.5</v>
      </c>
      <c r="M67" s="85" t="s">
        <v>143</v>
      </c>
      <c r="N67" s="85" t="s">
        <v>45</v>
      </c>
      <c r="O67" s="78" t="s">
        <v>143</v>
      </c>
      <c r="P67" s="78" t="s">
        <v>45</v>
      </c>
    </row>
    <row r="68" spans="1:16" x14ac:dyDescent="0.25">
      <c r="A68" s="8" t="s">
        <v>17</v>
      </c>
      <c r="B68" s="8"/>
      <c r="C68" s="9"/>
      <c r="D68" s="9"/>
      <c r="E68" s="9"/>
      <c r="F68" s="9"/>
      <c r="G68" s="195">
        <f>SUM(G65:G67)</f>
        <v>19.5</v>
      </c>
      <c r="H68" s="195">
        <f>SUM(H65:H67)</f>
        <v>5</v>
      </c>
      <c r="I68" s="279"/>
      <c r="J68" s="279"/>
      <c r="K68" s="280">
        <f t="shared" ref="K68" si="3">SUM(K65:K67)</f>
        <v>24.5</v>
      </c>
      <c r="L68" s="9"/>
      <c r="M68" s="10"/>
      <c r="N68" s="10"/>
    </row>
    <row r="69" spans="1:16" s="39" customFormat="1" x14ac:dyDescent="0.25">
      <c r="B69" s="40" t="s">
        <v>137</v>
      </c>
      <c r="C69" s="41"/>
      <c r="D69" s="42"/>
      <c r="E69" s="42"/>
      <c r="F69" s="42"/>
      <c r="G69" s="281">
        <f>G68+G61+G54</f>
        <v>19.5</v>
      </c>
      <c r="H69" s="281">
        <f>H68+H61+H54</f>
        <v>28.8</v>
      </c>
      <c r="I69" s="281"/>
      <c r="J69" s="281"/>
      <c r="K69" s="281">
        <f t="shared" ref="K69" si="4">K68+K61+K54</f>
        <v>48.3</v>
      </c>
      <c r="L69" s="43"/>
    </row>
    <row r="70" spans="1:16" ht="18.75" x14ac:dyDescent="0.3">
      <c r="A70" s="122" t="s">
        <v>52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21"/>
      <c r="M70" s="20"/>
      <c r="N70" s="20"/>
    </row>
    <row r="71" spans="1:16" ht="15.75" x14ac:dyDescent="0.25">
      <c r="A71" s="95" t="s">
        <v>18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7"/>
    </row>
    <row r="72" spans="1:16" ht="30.75" customHeight="1" x14ac:dyDescent="0.25">
      <c r="A72" s="4" t="s">
        <v>0</v>
      </c>
      <c r="B72" s="12" t="s">
        <v>24</v>
      </c>
      <c r="C72" s="2"/>
      <c r="D72" s="2"/>
      <c r="E72" s="13" t="s">
        <v>52</v>
      </c>
      <c r="F72" s="13" t="s">
        <v>25</v>
      </c>
      <c r="G72" s="175"/>
      <c r="H72" s="175"/>
      <c r="I72" s="175"/>
      <c r="J72" s="175"/>
      <c r="K72" s="175"/>
      <c r="L72" s="2"/>
      <c r="M72" s="7"/>
      <c r="N72" s="7"/>
    </row>
    <row r="73" spans="1:16" ht="32.25" customHeight="1" x14ac:dyDescent="0.25">
      <c r="A73" s="4" t="s">
        <v>64</v>
      </c>
      <c r="B73" s="12" t="s">
        <v>65</v>
      </c>
      <c r="C73" s="2"/>
      <c r="D73" s="2"/>
      <c r="E73" s="13" t="s">
        <v>52</v>
      </c>
      <c r="F73" s="13"/>
      <c r="G73" s="175">
        <v>15</v>
      </c>
      <c r="H73" s="175"/>
      <c r="I73" s="175"/>
      <c r="J73" s="175"/>
      <c r="K73" s="175">
        <f t="shared" ref="K73:K74" si="5">H73+G73</f>
        <v>15</v>
      </c>
      <c r="L73" s="2"/>
      <c r="M73" s="7"/>
      <c r="N73" s="7"/>
    </row>
    <row r="74" spans="1:16" ht="45" customHeight="1" x14ac:dyDescent="0.25">
      <c r="A74" s="4" t="s">
        <v>67</v>
      </c>
      <c r="B74" s="12" t="s">
        <v>66</v>
      </c>
      <c r="C74" s="2"/>
      <c r="D74" s="2"/>
      <c r="E74" s="13" t="s">
        <v>52</v>
      </c>
      <c r="F74" s="13"/>
      <c r="G74" s="175">
        <v>35</v>
      </c>
      <c r="H74" s="175"/>
      <c r="I74" s="175"/>
      <c r="J74" s="175"/>
      <c r="K74" s="175">
        <f t="shared" si="5"/>
        <v>35</v>
      </c>
      <c r="L74" s="2"/>
      <c r="M74" s="7"/>
      <c r="N74" s="7"/>
    </row>
    <row r="75" spans="1:16" x14ac:dyDescent="0.25">
      <c r="A75" s="8" t="s">
        <v>17</v>
      </c>
      <c r="B75" s="8"/>
      <c r="C75" s="9"/>
      <c r="D75" s="9"/>
      <c r="E75" s="9"/>
      <c r="F75" s="9"/>
      <c r="G75" s="195">
        <f>SUM(G72:G74)</f>
        <v>50</v>
      </c>
      <c r="H75" s="195"/>
      <c r="I75" s="195"/>
      <c r="J75" s="195"/>
      <c r="K75" s="195">
        <f t="shared" ref="K75" si="6">SUM(K72:K74)</f>
        <v>50</v>
      </c>
      <c r="L75" s="9"/>
      <c r="M75" s="10"/>
      <c r="N75" s="10"/>
    </row>
    <row r="76" spans="1:16" ht="15.75" x14ac:dyDescent="0.25">
      <c r="A76" s="95" t="s">
        <v>19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7"/>
    </row>
    <row r="77" spans="1:16" ht="31.5" customHeight="1" x14ac:dyDescent="0.25">
      <c r="A77" s="4" t="s">
        <v>1</v>
      </c>
      <c r="B77" s="14" t="s">
        <v>34</v>
      </c>
      <c r="C77" s="2"/>
      <c r="D77" s="2"/>
      <c r="E77" s="13" t="s">
        <v>52</v>
      </c>
      <c r="F77" s="2"/>
      <c r="G77" s="175">
        <v>30</v>
      </c>
      <c r="H77" s="282"/>
      <c r="I77" s="175"/>
      <c r="J77" s="175"/>
      <c r="K77" s="175">
        <f>SUM(G77:I77)</f>
        <v>30</v>
      </c>
      <c r="L77" s="18"/>
      <c r="M77" s="2" t="s">
        <v>43</v>
      </c>
      <c r="N77" s="2" t="s">
        <v>45</v>
      </c>
    </row>
    <row r="78" spans="1:16" ht="20.25" customHeight="1" x14ac:dyDescent="0.25">
      <c r="A78" s="4" t="s">
        <v>26</v>
      </c>
      <c r="B78" s="14" t="s">
        <v>35</v>
      </c>
      <c r="C78" s="2"/>
      <c r="D78" s="2"/>
      <c r="E78" s="13" t="s">
        <v>52</v>
      </c>
      <c r="F78" s="2"/>
      <c r="G78" s="175"/>
      <c r="H78" s="283">
        <v>26.7</v>
      </c>
      <c r="I78" s="175"/>
      <c r="J78" s="175"/>
      <c r="K78" s="175">
        <f t="shared" ref="K78:K85" si="7">SUM(G78:I78)</f>
        <v>26.7</v>
      </c>
      <c r="L78" s="18"/>
      <c r="M78" s="2" t="s">
        <v>42</v>
      </c>
      <c r="N78" s="2"/>
    </row>
    <row r="79" spans="1:16" ht="30.75" customHeight="1" x14ac:dyDescent="0.25">
      <c r="A79" s="4" t="s">
        <v>27</v>
      </c>
      <c r="B79" s="14" t="s">
        <v>36</v>
      </c>
      <c r="C79" s="2"/>
      <c r="D79" s="2"/>
      <c r="E79" s="13" t="s">
        <v>52</v>
      </c>
      <c r="F79" s="2"/>
      <c r="G79" s="175">
        <v>10</v>
      </c>
      <c r="H79" s="282"/>
      <c r="I79" s="175"/>
      <c r="J79" s="175"/>
      <c r="K79" s="175">
        <f t="shared" si="7"/>
        <v>10</v>
      </c>
      <c r="L79" s="18"/>
      <c r="M79" s="2" t="s">
        <v>45</v>
      </c>
      <c r="N79" s="2" t="s">
        <v>47</v>
      </c>
    </row>
    <row r="80" spans="1:16" ht="27" customHeight="1" x14ac:dyDescent="0.25">
      <c r="A80" s="4" t="s">
        <v>28</v>
      </c>
      <c r="B80" s="14" t="s">
        <v>37</v>
      </c>
      <c r="C80" s="2"/>
      <c r="D80" s="2"/>
      <c r="E80" s="13" t="s">
        <v>52</v>
      </c>
      <c r="F80" s="15" t="s">
        <v>25</v>
      </c>
      <c r="G80" s="175"/>
      <c r="H80" s="283"/>
      <c r="I80" s="175"/>
      <c r="J80" s="175"/>
      <c r="K80" s="175">
        <f t="shared" si="7"/>
        <v>0</v>
      </c>
      <c r="L80" s="18"/>
      <c r="M80" s="2" t="s">
        <v>48</v>
      </c>
      <c r="N80" s="2" t="s">
        <v>45</v>
      </c>
    </row>
    <row r="81" spans="1:14" ht="22.5" customHeight="1" x14ac:dyDescent="0.25">
      <c r="A81" s="4" t="s">
        <v>29</v>
      </c>
      <c r="B81" s="14" t="s">
        <v>38</v>
      </c>
      <c r="C81" s="2"/>
      <c r="D81" s="2"/>
      <c r="E81" s="13" t="s">
        <v>52</v>
      </c>
      <c r="F81" s="2"/>
      <c r="G81" s="175">
        <v>1.2</v>
      </c>
      <c r="H81" s="283">
        <v>1.5</v>
      </c>
      <c r="I81" s="175"/>
      <c r="J81" s="175"/>
      <c r="K81" s="175">
        <f t="shared" si="7"/>
        <v>2.7</v>
      </c>
      <c r="L81" s="19"/>
      <c r="M81" s="2" t="s">
        <v>48</v>
      </c>
      <c r="N81" s="2" t="s">
        <v>45</v>
      </c>
    </row>
    <row r="82" spans="1:14" ht="18.75" customHeight="1" x14ac:dyDescent="0.25">
      <c r="A82" s="4" t="s">
        <v>30</v>
      </c>
      <c r="B82" s="14" t="s">
        <v>51</v>
      </c>
      <c r="C82" s="2"/>
      <c r="D82" s="2"/>
      <c r="E82" s="13" t="s">
        <v>52</v>
      </c>
      <c r="F82" s="2"/>
      <c r="G82" s="175">
        <v>8.1999999999999993</v>
      </c>
      <c r="H82" s="283"/>
      <c r="I82" s="175"/>
      <c r="J82" s="175"/>
      <c r="K82" s="175">
        <f t="shared" si="7"/>
        <v>8.1999999999999993</v>
      </c>
      <c r="L82" s="19"/>
      <c r="M82" s="2" t="s">
        <v>48</v>
      </c>
      <c r="N82" s="2" t="s">
        <v>45</v>
      </c>
    </row>
    <row r="83" spans="1:14" ht="21.75" customHeight="1" x14ac:dyDescent="0.25">
      <c r="A83" s="4" t="s">
        <v>31</v>
      </c>
      <c r="B83" s="14" t="s">
        <v>39</v>
      </c>
      <c r="C83" s="2"/>
      <c r="D83" s="2"/>
      <c r="E83" s="13" t="s">
        <v>52</v>
      </c>
      <c r="F83" s="15" t="s">
        <v>25</v>
      </c>
      <c r="G83" s="175"/>
      <c r="H83" s="283"/>
      <c r="I83" s="175"/>
      <c r="J83" s="175"/>
      <c r="K83" s="175">
        <f t="shared" si="7"/>
        <v>0</v>
      </c>
      <c r="L83" s="18"/>
      <c r="M83" s="2" t="s">
        <v>42</v>
      </c>
      <c r="N83" s="2"/>
    </row>
    <row r="84" spans="1:14" ht="30" customHeight="1" x14ac:dyDescent="0.25">
      <c r="A84" s="4" t="s">
        <v>32</v>
      </c>
      <c r="B84" s="14" t="s">
        <v>40</v>
      </c>
      <c r="C84" s="2"/>
      <c r="D84" s="2"/>
      <c r="E84" s="13" t="s">
        <v>52</v>
      </c>
      <c r="F84" s="2"/>
      <c r="G84" s="175">
        <v>2.4</v>
      </c>
      <c r="H84" s="283">
        <v>6.9</v>
      </c>
      <c r="I84" s="175"/>
      <c r="J84" s="175"/>
      <c r="K84" s="175">
        <f t="shared" si="7"/>
        <v>9.3000000000000007</v>
      </c>
      <c r="L84" s="18"/>
      <c r="M84" s="2" t="s">
        <v>42</v>
      </c>
      <c r="N84" s="2"/>
    </row>
    <row r="85" spans="1:14" ht="21" customHeight="1" x14ac:dyDescent="0.25">
      <c r="A85" s="4" t="s">
        <v>33</v>
      </c>
      <c r="B85" s="14" t="s">
        <v>41</v>
      </c>
      <c r="C85" s="2" t="s">
        <v>46</v>
      </c>
      <c r="D85" s="2">
        <v>25700</v>
      </c>
      <c r="E85" s="13" t="s">
        <v>52</v>
      </c>
      <c r="F85" s="2"/>
      <c r="G85" s="175"/>
      <c r="H85" s="283">
        <v>286.3</v>
      </c>
      <c r="I85" s="175"/>
      <c r="J85" s="175"/>
      <c r="K85" s="175">
        <f t="shared" si="7"/>
        <v>286.3</v>
      </c>
      <c r="L85" s="18"/>
      <c r="M85" s="2" t="s">
        <v>43</v>
      </c>
      <c r="N85" s="2" t="s">
        <v>44</v>
      </c>
    </row>
    <row r="86" spans="1:14" x14ac:dyDescent="0.25">
      <c r="A86" s="8" t="s">
        <v>17</v>
      </c>
      <c r="B86" s="8"/>
      <c r="C86" s="9"/>
      <c r="D86" s="9"/>
      <c r="E86" s="9"/>
      <c r="F86" s="9"/>
      <c r="G86" s="195">
        <f>SUM(G77:G85)</f>
        <v>51.800000000000004</v>
      </c>
      <c r="H86" s="195">
        <f>SUM(H77:H85)</f>
        <v>321.40000000000003</v>
      </c>
      <c r="I86" s="284"/>
      <c r="J86" s="284"/>
      <c r="K86" s="195">
        <f>SUM(K77:K85)</f>
        <v>373.20000000000005</v>
      </c>
      <c r="L86" s="17"/>
      <c r="M86" s="10"/>
      <c r="N86" s="10"/>
    </row>
    <row r="87" spans="1:14" ht="15.75" x14ac:dyDescent="0.25">
      <c r="A87" s="95" t="s">
        <v>20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7"/>
    </row>
    <row r="88" spans="1:14" ht="1.5" hidden="1" customHeight="1" x14ac:dyDescent="0.25">
      <c r="A88" s="4" t="s">
        <v>2</v>
      </c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7"/>
      <c r="N88" s="7"/>
    </row>
    <row r="89" spans="1:14" ht="1.5" hidden="1" customHeight="1" x14ac:dyDescent="0.25">
      <c r="A89" s="8" t="s">
        <v>17</v>
      </c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10"/>
      <c r="N89" s="10"/>
    </row>
    <row r="90" spans="1:14" ht="15.75" x14ac:dyDescent="0.25">
      <c r="A90" s="95" t="s">
        <v>21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7"/>
    </row>
    <row r="91" spans="1:14" ht="29.25" customHeight="1" x14ac:dyDescent="0.25">
      <c r="A91" s="4" t="s">
        <v>3</v>
      </c>
      <c r="B91" s="12" t="s">
        <v>54</v>
      </c>
      <c r="C91" s="2"/>
      <c r="D91" s="2"/>
      <c r="E91" s="13" t="s">
        <v>52</v>
      </c>
      <c r="F91" s="2"/>
      <c r="G91" s="2"/>
      <c r="H91" s="285">
        <v>1000</v>
      </c>
      <c r="I91" s="286"/>
      <c r="J91" s="286"/>
      <c r="K91" s="286">
        <f>H91</f>
        <v>1000</v>
      </c>
      <c r="L91" s="2"/>
      <c r="M91" s="2" t="s">
        <v>49</v>
      </c>
      <c r="N91" s="7"/>
    </row>
    <row r="92" spans="1:14" ht="35.25" customHeight="1" x14ac:dyDescent="0.25">
      <c r="A92" s="4"/>
      <c r="B92" s="12" t="s">
        <v>55</v>
      </c>
      <c r="C92" s="2"/>
      <c r="D92" s="2"/>
      <c r="E92" s="13" t="s">
        <v>52</v>
      </c>
      <c r="F92" s="2"/>
      <c r="G92" s="2"/>
      <c r="H92" s="285">
        <v>246.3</v>
      </c>
      <c r="I92" s="286"/>
      <c r="J92" s="286"/>
      <c r="K92" s="286">
        <f t="shared" ref="K92:K99" si="8">H92</f>
        <v>246.3</v>
      </c>
      <c r="L92" s="2"/>
      <c r="M92" s="2" t="s">
        <v>53</v>
      </c>
      <c r="N92" s="7"/>
    </row>
    <row r="93" spans="1:14" ht="33" customHeight="1" x14ac:dyDescent="0.25">
      <c r="A93" s="4"/>
      <c r="B93" s="12" t="s">
        <v>56</v>
      </c>
      <c r="C93" s="2"/>
      <c r="D93" s="2"/>
      <c r="E93" s="13" t="s">
        <v>52</v>
      </c>
      <c r="F93" s="2"/>
      <c r="G93" s="2"/>
      <c r="H93" s="285">
        <v>1450</v>
      </c>
      <c r="I93" s="286"/>
      <c r="J93" s="286"/>
      <c r="K93" s="286">
        <f t="shared" si="8"/>
        <v>1450</v>
      </c>
      <c r="L93" s="2"/>
      <c r="M93" s="2"/>
      <c r="N93" s="7"/>
    </row>
    <row r="94" spans="1:14" ht="21.75" customHeight="1" x14ac:dyDescent="0.25">
      <c r="A94" s="4"/>
      <c r="B94" s="12" t="s">
        <v>57</v>
      </c>
      <c r="C94" s="2"/>
      <c r="D94" s="2"/>
      <c r="E94" s="13" t="s">
        <v>52</v>
      </c>
      <c r="F94" s="2"/>
      <c r="G94" s="2"/>
      <c r="H94" s="285">
        <v>238.2</v>
      </c>
      <c r="I94" s="286"/>
      <c r="J94" s="286"/>
      <c r="K94" s="286">
        <f t="shared" si="8"/>
        <v>238.2</v>
      </c>
      <c r="L94" s="2"/>
      <c r="M94" s="2"/>
      <c r="N94" s="7"/>
    </row>
    <row r="95" spans="1:14" ht="29.25" customHeight="1" x14ac:dyDescent="0.25">
      <c r="A95" s="4"/>
      <c r="B95" s="12" t="s">
        <v>58</v>
      </c>
      <c r="C95" s="2"/>
      <c r="D95" s="2"/>
      <c r="E95" s="13" t="s">
        <v>52</v>
      </c>
      <c r="F95" s="2"/>
      <c r="G95" s="2"/>
      <c r="H95" s="285">
        <v>408.3</v>
      </c>
      <c r="I95" s="286"/>
      <c r="J95" s="286"/>
      <c r="K95" s="286">
        <f t="shared" si="8"/>
        <v>408.3</v>
      </c>
      <c r="L95" s="2"/>
      <c r="M95" s="2"/>
      <c r="N95" s="7"/>
    </row>
    <row r="96" spans="1:14" ht="19.5" customHeight="1" x14ac:dyDescent="0.25">
      <c r="A96" s="4"/>
      <c r="B96" s="12" t="s">
        <v>59</v>
      </c>
      <c r="C96" s="2"/>
      <c r="D96" s="2"/>
      <c r="E96" s="13" t="s">
        <v>52</v>
      </c>
      <c r="F96" s="2"/>
      <c r="G96" s="2"/>
      <c r="H96" s="285">
        <v>479.1</v>
      </c>
      <c r="I96" s="286"/>
      <c r="J96" s="286"/>
      <c r="K96" s="286">
        <f t="shared" si="8"/>
        <v>479.1</v>
      </c>
      <c r="L96" s="2"/>
      <c r="M96" s="2"/>
      <c r="N96" s="7"/>
    </row>
    <row r="97" spans="1:14" ht="18" customHeight="1" x14ac:dyDescent="0.25">
      <c r="A97" s="4"/>
      <c r="B97" s="12" t="s">
        <v>60</v>
      </c>
      <c r="C97" s="2"/>
      <c r="D97" s="2"/>
      <c r="E97" s="13" t="s">
        <v>52</v>
      </c>
      <c r="F97" s="2"/>
      <c r="G97" s="2"/>
      <c r="H97" s="285">
        <v>178.3</v>
      </c>
      <c r="I97" s="286"/>
      <c r="J97" s="286"/>
      <c r="K97" s="286">
        <f t="shared" si="8"/>
        <v>178.3</v>
      </c>
      <c r="L97" s="2"/>
      <c r="M97" s="2"/>
      <c r="N97" s="7"/>
    </row>
    <row r="98" spans="1:14" ht="48.75" customHeight="1" x14ac:dyDescent="0.25">
      <c r="A98" s="4"/>
      <c r="B98" s="12" t="s">
        <v>61</v>
      </c>
      <c r="C98" s="2"/>
      <c r="D98" s="2"/>
      <c r="E98" s="13" t="s">
        <v>52</v>
      </c>
      <c r="F98" s="2"/>
      <c r="G98" s="2"/>
      <c r="H98" s="285">
        <v>1448.5</v>
      </c>
      <c r="I98" s="286"/>
      <c r="J98" s="286"/>
      <c r="K98" s="286">
        <f t="shared" si="8"/>
        <v>1448.5</v>
      </c>
      <c r="L98" s="2"/>
      <c r="M98" s="2"/>
      <c r="N98" s="7"/>
    </row>
    <row r="99" spans="1:14" ht="51" customHeight="1" x14ac:dyDescent="0.25">
      <c r="A99" s="4"/>
      <c r="B99" s="12" t="s">
        <v>62</v>
      </c>
      <c r="C99" s="2"/>
      <c r="D99" s="2"/>
      <c r="E99" s="13" t="s">
        <v>52</v>
      </c>
      <c r="F99" s="2"/>
      <c r="G99" s="2"/>
      <c r="H99" s="285">
        <v>1481.6</v>
      </c>
      <c r="I99" s="286"/>
      <c r="J99" s="286"/>
      <c r="K99" s="286">
        <f t="shared" si="8"/>
        <v>1481.6</v>
      </c>
      <c r="L99" s="2"/>
      <c r="M99" s="2"/>
      <c r="N99" s="7"/>
    </row>
    <row r="100" spans="1:14" x14ac:dyDescent="0.25">
      <c r="A100" s="8" t="s">
        <v>17</v>
      </c>
      <c r="B100" s="8"/>
      <c r="C100" s="9"/>
      <c r="D100" s="9"/>
      <c r="E100" s="9"/>
      <c r="F100" s="9"/>
      <c r="G100" s="9"/>
      <c r="H100" s="279">
        <f>SUM(H91:H99)</f>
        <v>6930.3000000000011</v>
      </c>
      <c r="I100" s="279"/>
      <c r="J100" s="279"/>
      <c r="K100" s="279">
        <f t="shared" ref="K100" si="9">SUM(K91:K99)</f>
        <v>6930.3000000000011</v>
      </c>
      <c r="L100" s="9"/>
      <c r="M100" s="10"/>
      <c r="N100" s="10"/>
    </row>
    <row r="101" spans="1:14" ht="15.75" x14ac:dyDescent="0.25">
      <c r="A101" s="95" t="s">
        <v>22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7"/>
    </row>
    <row r="102" spans="1:14" ht="30" customHeight="1" x14ac:dyDescent="0.25">
      <c r="A102" s="4" t="s">
        <v>4</v>
      </c>
      <c r="B102" s="5" t="s">
        <v>63</v>
      </c>
      <c r="C102" s="2"/>
      <c r="D102" s="2"/>
      <c r="E102" s="13" t="s">
        <v>52</v>
      </c>
      <c r="F102" s="2"/>
      <c r="G102" s="132"/>
      <c r="H102" s="133">
        <v>75</v>
      </c>
      <c r="I102" s="132"/>
      <c r="J102" s="132"/>
      <c r="K102" s="133">
        <f>H102</f>
        <v>75</v>
      </c>
      <c r="L102" s="16"/>
      <c r="M102" s="2" t="s">
        <v>49</v>
      </c>
      <c r="N102" s="7"/>
    </row>
    <row r="103" spans="1:14" x14ac:dyDescent="0.25">
      <c r="A103" s="34" t="s">
        <v>17</v>
      </c>
      <c r="B103" s="34"/>
      <c r="C103" s="35"/>
      <c r="D103" s="36"/>
      <c r="E103" s="36"/>
      <c r="F103" s="36"/>
      <c r="G103" s="135"/>
      <c r="H103" s="136">
        <f>H102</f>
        <v>75</v>
      </c>
      <c r="I103" s="137"/>
      <c r="J103" s="137"/>
      <c r="K103" s="136">
        <f>H103</f>
        <v>75</v>
      </c>
      <c r="L103" s="37">
        <f>L86+L91+L102</f>
        <v>0</v>
      </c>
      <c r="M103" s="38"/>
      <c r="N103" s="38"/>
    </row>
    <row r="104" spans="1:14" s="39" customFormat="1" x14ac:dyDescent="0.25">
      <c r="B104" s="40" t="s">
        <v>137</v>
      </c>
      <c r="C104" s="41"/>
      <c r="D104" s="42"/>
      <c r="E104" s="42"/>
      <c r="F104" s="42"/>
      <c r="G104" s="87">
        <f>G103+G100+G86+G75</f>
        <v>101.80000000000001</v>
      </c>
      <c r="H104" s="87">
        <f>H103+H100+H86+H75</f>
        <v>7326.7000000000007</v>
      </c>
      <c r="I104" s="87"/>
      <c r="J104" s="87"/>
      <c r="K104" s="87">
        <f t="shared" ref="K104" si="10">K103+K100+K86+K75</f>
        <v>7428.5000000000009</v>
      </c>
      <c r="L104" s="43"/>
    </row>
    <row r="105" spans="1:14" s="1" customFormat="1" ht="18.75" x14ac:dyDescent="0.3">
      <c r="A105" s="122" t="s">
        <v>136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6"/>
    </row>
    <row r="106" spans="1:14" ht="15.75" x14ac:dyDescent="0.25">
      <c r="A106" s="126" t="s">
        <v>18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</row>
    <row r="107" spans="1:14" ht="45" x14ac:dyDescent="0.25">
      <c r="A107" s="4" t="s">
        <v>0</v>
      </c>
      <c r="B107" s="22" t="s">
        <v>68</v>
      </c>
      <c r="C107" s="23" t="s">
        <v>69</v>
      </c>
      <c r="D107" s="23">
        <v>1</v>
      </c>
      <c r="E107" s="24" t="s">
        <v>70</v>
      </c>
      <c r="F107" s="15" t="s">
        <v>71</v>
      </c>
      <c r="G107" s="2"/>
      <c r="H107" s="133">
        <v>115.5</v>
      </c>
      <c r="I107" s="132"/>
      <c r="J107" s="132"/>
      <c r="K107" s="133">
        <f>SUM(G107:I107)</f>
        <v>115.5</v>
      </c>
    </row>
    <row r="108" spans="1:14" ht="30" x14ac:dyDescent="0.25">
      <c r="A108" s="4" t="s">
        <v>64</v>
      </c>
      <c r="B108" s="15" t="s">
        <v>72</v>
      </c>
      <c r="C108" s="23" t="s">
        <v>69</v>
      </c>
      <c r="D108" s="23">
        <v>2</v>
      </c>
      <c r="E108" s="24" t="s">
        <v>70</v>
      </c>
      <c r="F108" s="2" t="s">
        <v>73</v>
      </c>
      <c r="G108" s="2"/>
      <c r="H108" s="133">
        <v>17.920000000000002</v>
      </c>
      <c r="I108" s="132"/>
      <c r="J108" s="132"/>
      <c r="K108" s="133">
        <f>SUM(G108:I108)</f>
        <v>17.920000000000002</v>
      </c>
    </row>
    <row r="109" spans="1:14" x14ac:dyDescent="0.25">
      <c r="A109" s="8" t="s">
        <v>17</v>
      </c>
      <c r="B109" s="8"/>
      <c r="C109" s="9"/>
      <c r="D109" s="9"/>
      <c r="E109" s="9"/>
      <c r="F109" s="9"/>
      <c r="G109" s="9"/>
      <c r="H109" s="86">
        <f>SUM(H107:H108)</f>
        <v>133.42000000000002</v>
      </c>
      <c r="I109" s="86"/>
      <c r="J109" s="86"/>
      <c r="K109" s="86">
        <f>SUM(K107:K108)</f>
        <v>133.42000000000002</v>
      </c>
    </row>
    <row r="110" spans="1:14" ht="15.75" x14ac:dyDescent="0.25">
      <c r="A110" s="121" t="s">
        <v>19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</row>
    <row r="111" spans="1:14" ht="45" x14ac:dyDescent="0.25">
      <c r="A111" s="4" t="s">
        <v>1</v>
      </c>
      <c r="B111" s="15" t="s">
        <v>75</v>
      </c>
      <c r="C111" s="2" t="s">
        <v>76</v>
      </c>
      <c r="D111" s="2">
        <v>6</v>
      </c>
      <c r="E111" s="15" t="s">
        <v>70</v>
      </c>
      <c r="F111" s="15" t="s">
        <v>71</v>
      </c>
      <c r="G111" s="2"/>
      <c r="H111" s="133">
        <v>46.2</v>
      </c>
      <c r="I111" s="132"/>
      <c r="J111" s="132"/>
      <c r="K111" s="133">
        <f>SUM(G111:I111)</f>
        <v>46.2</v>
      </c>
    </row>
    <row r="112" spans="1:14" ht="60.75" customHeight="1" x14ac:dyDescent="0.25">
      <c r="A112" s="4" t="s">
        <v>26</v>
      </c>
      <c r="B112" s="15" t="s">
        <v>77</v>
      </c>
      <c r="C112" s="2" t="s">
        <v>69</v>
      </c>
      <c r="D112" s="2">
        <v>2</v>
      </c>
      <c r="E112" s="15" t="s">
        <v>70</v>
      </c>
      <c r="F112" s="15" t="s">
        <v>78</v>
      </c>
      <c r="G112" s="2"/>
      <c r="H112" s="133">
        <v>13</v>
      </c>
      <c r="I112" s="132"/>
      <c r="J112" s="132"/>
      <c r="K112" s="133">
        <f>SUM(G112:I112)</f>
        <v>13</v>
      </c>
    </row>
    <row r="113" spans="1:11" ht="30" x14ac:dyDescent="0.25">
      <c r="A113" s="4" t="s">
        <v>27</v>
      </c>
      <c r="B113" s="15" t="s">
        <v>79</v>
      </c>
      <c r="C113" s="2" t="s">
        <v>80</v>
      </c>
      <c r="D113" s="2">
        <v>8</v>
      </c>
      <c r="E113" s="15" t="s">
        <v>70</v>
      </c>
      <c r="F113" s="15" t="s">
        <v>81</v>
      </c>
      <c r="G113" s="2"/>
      <c r="H113" s="133">
        <v>1.47</v>
      </c>
      <c r="I113" s="132"/>
      <c r="J113" s="132"/>
      <c r="K113" s="133">
        <f>SUM(G113:I113)</f>
        <v>1.47</v>
      </c>
    </row>
    <row r="114" spans="1:11" ht="45" x14ac:dyDescent="0.25">
      <c r="A114" s="4" t="s">
        <v>28</v>
      </c>
      <c r="B114" s="15" t="s">
        <v>82</v>
      </c>
      <c r="C114" s="2" t="s">
        <v>69</v>
      </c>
      <c r="D114" s="2">
        <v>1</v>
      </c>
      <c r="E114" s="15" t="s">
        <v>70</v>
      </c>
      <c r="F114" s="15" t="s">
        <v>71</v>
      </c>
      <c r="G114" s="2"/>
      <c r="H114" s="133">
        <v>8.5</v>
      </c>
      <c r="I114" s="132"/>
      <c r="J114" s="132"/>
      <c r="K114" s="133">
        <f>SUM(G114:I114)</f>
        <v>8.5</v>
      </c>
    </row>
    <row r="115" spans="1:11" ht="45" x14ac:dyDescent="0.25">
      <c r="A115" s="4" t="s">
        <v>29</v>
      </c>
      <c r="B115" s="15" t="s">
        <v>83</v>
      </c>
      <c r="C115" s="2" t="s">
        <v>69</v>
      </c>
      <c r="D115" s="2">
        <v>2</v>
      </c>
      <c r="E115" s="15" t="s">
        <v>70</v>
      </c>
      <c r="F115" s="15" t="s">
        <v>71</v>
      </c>
      <c r="G115" s="2"/>
      <c r="H115" s="133">
        <v>55.2</v>
      </c>
      <c r="I115" s="132"/>
      <c r="J115" s="132"/>
      <c r="K115" s="133">
        <f>SUM(G115:I115)</f>
        <v>55.2</v>
      </c>
    </row>
    <row r="116" spans="1:11" ht="45" x14ac:dyDescent="0.25">
      <c r="A116" s="4" t="s">
        <v>31</v>
      </c>
      <c r="B116" s="15" t="s">
        <v>84</v>
      </c>
      <c r="C116" s="2" t="s">
        <v>69</v>
      </c>
      <c r="D116" s="2">
        <v>1</v>
      </c>
      <c r="E116" s="15" t="s">
        <v>70</v>
      </c>
      <c r="F116" s="15" t="s">
        <v>71</v>
      </c>
      <c r="G116" s="2"/>
      <c r="H116" s="133">
        <v>100</v>
      </c>
      <c r="I116" s="132"/>
      <c r="J116" s="132"/>
      <c r="K116" s="133">
        <f>SUM(G116:I116)</f>
        <v>100</v>
      </c>
    </row>
    <row r="117" spans="1:11" ht="45" x14ac:dyDescent="0.25">
      <c r="A117" s="4" t="s">
        <v>32</v>
      </c>
      <c r="B117" s="15" t="s">
        <v>85</v>
      </c>
      <c r="C117" s="2" t="s">
        <v>69</v>
      </c>
      <c r="D117" s="2">
        <v>1</v>
      </c>
      <c r="E117" s="15" t="s">
        <v>70</v>
      </c>
      <c r="F117" s="15" t="s">
        <v>71</v>
      </c>
      <c r="G117" s="2"/>
      <c r="H117" s="133">
        <v>83</v>
      </c>
      <c r="I117" s="132"/>
      <c r="J117" s="132"/>
      <c r="K117" s="133">
        <f>SUM(G117:I117)</f>
        <v>83</v>
      </c>
    </row>
    <row r="118" spans="1:11" ht="30" x14ac:dyDescent="0.25">
      <c r="A118" s="4" t="s">
        <v>33</v>
      </c>
      <c r="B118" s="15" t="s">
        <v>86</v>
      </c>
      <c r="C118" s="2" t="s">
        <v>69</v>
      </c>
      <c r="D118" s="2">
        <v>1</v>
      </c>
      <c r="E118" s="15" t="s">
        <v>70</v>
      </c>
      <c r="F118" s="15" t="s">
        <v>87</v>
      </c>
      <c r="G118" s="2"/>
      <c r="H118" s="133">
        <v>12.5</v>
      </c>
      <c r="I118" s="132"/>
      <c r="J118" s="132"/>
      <c r="K118" s="133">
        <f>SUM(G118:I118)</f>
        <v>12.5</v>
      </c>
    </row>
    <row r="119" spans="1:11" ht="45" x14ac:dyDescent="0.25">
      <c r="A119" s="4" t="s">
        <v>88</v>
      </c>
      <c r="B119" s="15" t="s">
        <v>89</v>
      </c>
      <c r="C119" s="2" t="s">
        <v>90</v>
      </c>
      <c r="D119" s="2"/>
      <c r="E119" s="15" t="s">
        <v>70</v>
      </c>
      <c r="F119" s="15" t="s">
        <v>71</v>
      </c>
      <c r="G119" s="2"/>
      <c r="H119" s="133">
        <v>95.98</v>
      </c>
      <c r="I119" s="132"/>
      <c r="J119" s="132"/>
      <c r="K119" s="133">
        <f>SUM(G119:I119)</f>
        <v>95.98</v>
      </c>
    </row>
    <row r="120" spans="1:11" ht="60" x14ac:dyDescent="0.25">
      <c r="A120" s="4" t="s">
        <v>91</v>
      </c>
      <c r="B120" s="15" t="s">
        <v>92</v>
      </c>
      <c r="C120" s="2" t="s">
        <v>69</v>
      </c>
      <c r="D120" s="2">
        <v>12</v>
      </c>
      <c r="E120" s="15" t="s">
        <v>70</v>
      </c>
      <c r="F120" s="15" t="s">
        <v>93</v>
      </c>
      <c r="G120" s="2"/>
      <c r="H120" s="133">
        <v>9</v>
      </c>
      <c r="I120" s="132"/>
      <c r="J120" s="132"/>
      <c r="K120" s="133">
        <f>SUM(G120:I120)</f>
        <v>9</v>
      </c>
    </row>
    <row r="121" spans="1:11" ht="75" x14ac:dyDescent="0.25">
      <c r="A121" s="4" t="s">
        <v>94</v>
      </c>
      <c r="B121" s="15" t="s">
        <v>95</v>
      </c>
      <c r="C121" s="2" t="s">
        <v>69</v>
      </c>
      <c r="D121" s="2">
        <v>1</v>
      </c>
      <c r="E121" s="15" t="s">
        <v>70</v>
      </c>
      <c r="F121" s="15" t="s">
        <v>96</v>
      </c>
      <c r="G121" s="2"/>
      <c r="H121" s="133">
        <v>88.1</v>
      </c>
      <c r="I121" s="132"/>
      <c r="J121" s="132"/>
      <c r="K121" s="133">
        <f>SUM(G121:I121)</f>
        <v>88.1</v>
      </c>
    </row>
    <row r="122" spans="1:11" ht="45" x14ac:dyDescent="0.25">
      <c r="A122" s="4" t="s">
        <v>97</v>
      </c>
      <c r="B122" s="15" t="s">
        <v>98</v>
      </c>
      <c r="C122" s="2" t="s">
        <v>69</v>
      </c>
      <c r="D122" s="2">
        <v>1</v>
      </c>
      <c r="E122" s="15" t="s">
        <v>70</v>
      </c>
      <c r="F122" s="15" t="s">
        <v>71</v>
      </c>
      <c r="G122" s="2"/>
      <c r="H122" s="133">
        <v>87.7</v>
      </c>
      <c r="I122" s="132"/>
      <c r="J122" s="132"/>
      <c r="K122" s="133">
        <f>SUM(G122:I122)</f>
        <v>87.7</v>
      </c>
    </row>
    <row r="123" spans="1:11" ht="30" x14ac:dyDescent="0.25">
      <c r="A123" s="4" t="s">
        <v>99</v>
      </c>
      <c r="B123" s="15" t="s">
        <v>100</v>
      </c>
      <c r="C123" s="2" t="s">
        <v>69</v>
      </c>
      <c r="D123" s="2">
        <v>1</v>
      </c>
      <c r="E123" s="15" t="s">
        <v>70</v>
      </c>
      <c r="F123" s="15" t="s">
        <v>101</v>
      </c>
      <c r="G123" s="2"/>
      <c r="H123" s="133">
        <v>7.2</v>
      </c>
      <c r="I123" s="132"/>
      <c r="J123" s="132"/>
      <c r="K123" s="133">
        <f>SUM(G123:I123)</f>
        <v>7.2</v>
      </c>
    </row>
    <row r="124" spans="1:11" ht="30" x14ac:dyDescent="0.25">
      <c r="A124" s="4" t="s">
        <v>102</v>
      </c>
      <c r="B124" s="15" t="s">
        <v>103</v>
      </c>
      <c r="C124" s="2" t="s">
        <v>69</v>
      </c>
      <c r="D124" s="2">
        <v>2</v>
      </c>
      <c r="E124" s="15" t="s">
        <v>70</v>
      </c>
      <c r="F124" s="15" t="s">
        <v>104</v>
      </c>
      <c r="G124" s="2"/>
      <c r="H124" s="133">
        <v>1.3</v>
      </c>
      <c r="I124" s="132"/>
      <c r="J124" s="132"/>
      <c r="K124" s="133">
        <f>SUM(G124:I124)</f>
        <v>1.3</v>
      </c>
    </row>
    <row r="125" spans="1:11" x14ac:dyDescent="0.25">
      <c r="A125" s="8" t="s">
        <v>17</v>
      </c>
      <c r="B125" s="8"/>
      <c r="C125" s="9"/>
      <c r="D125" s="9"/>
      <c r="E125" s="9"/>
      <c r="F125" s="9"/>
      <c r="G125" s="9"/>
      <c r="H125" s="86">
        <f>SUM(H111:H124)</f>
        <v>609.15000000000009</v>
      </c>
      <c r="I125" s="134"/>
      <c r="J125" s="134"/>
      <c r="K125" s="86">
        <f>SUM(K111:K124)</f>
        <v>609.15000000000009</v>
      </c>
    </row>
    <row r="126" spans="1:11" ht="15.75" x14ac:dyDescent="0.25">
      <c r="A126" s="121" t="s">
        <v>20</v>
      </c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</row>
    <row r="127" spans="1:11" ht="75" x14ac:dyDescent="0.25">
      <c r="A127" s="4" t="s">
        <v>2</v>
      </c>
      <c r="B127" s="26" t="s">
        <v>105</v>
      </c>
      <c r="C127" s="2" t="s">
        <v>106</v>
      </c>
      <c r="D127" s="2">
        <v>457.81</v>
      </c>
      <c r="E127" s="15" t="s">
        <v>70</v>
      </c>
      <c r="F127" s="15" t="s">
        <v>107</v>
      </c>
      <c r="G127" s="2"/>
      <c r="H127" s="132">
        <v>1188.22</v>
      </c>
      <c r="I127" s="132"/>
      <c r="J127" s="132"/>
      <c r="K127" s="132">
        <f>SUM(G127:I127)</f>
        <v>1188.22</v>
      </c>
    </row>
    <row r="128" spans="1:11" ht="75" x14ac:dyDescent="0.25">
      <c r="A128" s="4" t="s">
        <v>108</v>
      </c>
      <c r="B128" s="26" t="s">
        <v>109</v>
      </c>
      <c r="C128" s="2" t="s">
        <v>106</v>
      </c>
      <c r="D128" s="2">
        <v>35</v>
      </c>
      <c r="E128" s="15" t="s">
        <v>70</v>
      </c>
      <c r="F128" s="15" t="s">
        <v>71</v>
      </c>
      <c r="G128" s="2"/>
      <c r="H128" s="132">
        <v>450</v>
      </c>
      <c r="I128" s="132"/>
      <c r="J128" s="132"/>
      <c r="K128" s="132">
        <f t="shared" ref="K128:K132" si="11">SUM(G128:I128)</f>
        <v>450</v>
      </c>
    </row>
    <row r="129" spans="1:11" ht="60" x14ac:dyDescent="0.25">
      <c r="A129" s="4" t="s">
        <v>110</v>
      </c>
      <c r="B129" s="26" t="s">
        <v>111</v>
      </c>
      <c r="C129" s="2" t="s">
        <v>112</v>
      </c>
      <c r="D129" s="2">
        <v>1</v>
      </c>
      <c r="E129" s="15" t="s">
        <v>70</v>
      </c>
      <c r="F129" s="15" t="s">
        <v>71</v>
      </c>
      <c r="G129" s="2"/>
      <c r="H129" s="132">
        <v>500</v>
      </c>
      <c r="I129" s="132"/>
      <c r="J129" s="132"/>
      <c r="K129" s="132">
        <f t="shared" si="11"/>
        <v>500</v>
      </c>
    </row>
    <row r="130" spans="1:11" ht="75" x14ac:dyDescent="0.25">
      <c r="A130" s="4" t="s">
        <v>113</v>
      </c>
      <c r="B130" s="26" t="s">
        <v>114</v>
      </c>
      <c r="C130" s="2" t="s">
        <v>106</v>
      </c>
      <c r="D130" s="2">
        <v>66</v>
      </c>
      <c r="E130" s="15" t="s">
        <v>70</v>
      </c>
      <c r="F130" s="15" t="s">
        <v>115</v>
      </c>
      <c r="G130" s="2"/>
      <c r="H130" s="132">
        <v>1200</v>
      </c>
      <c r="I130" s="132"/>
      <c r="J130" s="132"/>
      <c r="K130" s="132">
        <f t="shared" si="11"/>
        <v>1200</v>
      </c>
    </row>
    <row r="131" spans="1:11" ht="90" x14ac:dyDescent="0.25">
      <c r="A131" s="4" t="s">
        <v>116</v>
      </c>
      <c r="B131" s="26" t="s">
        <v>117</v>
      </c>
      <c r="C131" s="2" t="s">
        <v>69</v>
      </c>
      <c r="D131" s="2">
        <v>2</v>
      </c>
      <c r="E131" s="15" t="s">
        <v>70</v>
      </c>
      <c r="F131" s="15" t="s">
        <v>71</v>
      </c>
      <c r="G131" s="2"/>
      <c r="H131" s="132">
        <v>21.5</v>
      </c>
      <c r="I131" s="132"/>
      <c r="J131" s="132"/>
      <c r="K131" s="132">
        <f t="shared" si="11"/>
        <v>21.5</v>
      </c>
    </row>
    <row r="132" spans="1:11" ht="75" x14ac:dyDescent="0.25">
      <c r="A132" s="4" t="s">
        <v>118</v>
      </c>
      <c r="B132" s="26" t="s">
        <v>119</v>
      </c>
      <c r="C132" s="2" t="s">
        <v>112</v>
      </c>
      <c r="D132" s="2">
        <v>1</v>
      </c>
      <c r="E132" s="15" t="s">
        <v>70</v>
      </c>
      <c r="F132" s="15" t="s">
        <v>71</v>
      </c>
      <c r="G132" s="2"/>
      <c r="H132" s="138">
        <v>3909.6039999999998</v>
      </c>
      <c r="I132" s="138">
        <v>14714.7</v>
      </c>
      <c r="J132" s="138"/>
      <c r="K132" s="132">
        <f t="shared" si="11"/>
        <v>18624.304</v>
      </c>
    </row>
    <row r="133" spans="1:11" x14ac:dyDescent="0.25">
      <c r="A133" s="8" t="s">
        <v>17</v>
      </c>
      <c r="B133" s="8"/>
      <c r="C133" s="9"/>
      <c r="D133" s="9"/>
      <c r="E133" s="9"/>
      <c r="F133" s="9"/>
      <c r="G133" s="9">
        <f>SUM(G127:G131)</f>
        <v>0</v>
      </c>
      <c r="H133" s="11">
        <f>SUM(H127:H132)</f>
        <v>7269.3240000000005</v>
      </c>
      <c r="I133" s="11">
        <f>SUM(I127:I132)</f>
        <v>14714.7</v>
      </c>
      <c r="J133" s="11"/>
      <c r="K133" s="11">
        <f>SUM(K127:K132)</f>
        <v>21984.024000000001</v>
      </c>
    </row>
    <row r="134" spans="1:11" ht="15.75" x14ac:dyDescent="0.25">
      <c r="A134" s="121" t="s">
        <v>21</v>
      </c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</row>
    <row r="135" spans="1:11" ht="45" x14ac:dyDescent="0.25">
      <c r="A135" s="4" t="s">
        <v>3</v>
      </c>
      <c r="B135" s="27" t="s">
        <v>120</v>
      </c>
      <c r="C135" s="28" t="s">
        <v>106</v>
      </c>
      <c r="D135" s="29">
        <v>157.41</v>
      </c>
      <c r="E135" s="15" t="s">
        <v>70</v>
      </c>
      <c r="F135" s="15" t="s">
        <v>121</v>
      </c>
      <c r="G135" s="2"/>
      <c r="H135" s="141">
        <v>3000</v>
      </c>
      <c r="I135" s="132"/>
      <c r="J135" s="132"/>
      <c r="K135" s="132">
        <f t="shared" ref="K135" si="12">SUM(G135:I135)</f>
        <v>3000</v>
      </c>
    </row>
    <row r="136" spans="1:11" x14ac:dyDescent="0.25">
      <c r="A136" s="8" t="s">
        <v>17</v>
      </c>
      <c r="B136" s="8"/>
      <c r="C136" s="9"/>
      <c r="D136" s="9"/>
      <c r="E136" s="9"/>
      <c r="F136" s="9"/>
      <c r="G136" s="9"/>
      <c r="H136" s="195">
        <f>SUM(H135:H135)</f>
        <v>3000</v>
      </c>
      <c r="I136" s="195"/>
      <c r="J136" s="195"/>
      <c r="K136" s="195">
        <f>SUM(K135:K135)</f>
        <v>3000</v>
      </c>
    </row>
    <row r="137" spans="1:11" ht="15.75" x14ac:dyDescent="0.25">
      <c r="A137" s="121" t="s">
        <v>22</v>
      </c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</row>
    <row r="138" spans="1:11" ht="30" x14ac:dyDescent="0.25">
      <c r="A138" s="4" t="s">
        <v>4</v>
      </c>
      <c r="B138" s="22" t="s">
        <v>122</v>
      </c>
      <c r="C138" s="2" t="s">
        <v>106</v>
      </c>
      <c r="D138" s="2">
        <v>103.7</v>
      </c>
      <c r="E138" s="15" t="s">
        <v>70</v>
      </c>
      <c r="F138" s="30" t="s">
        <v>115</v>
      </c>
      <c r="G138" s="2"/>
      <c r="H138" s="2">
        <v>521.9</v>
      </c>
      <c r="I138" s="2"/>
      <c r="J138" s="2"/>
      <c r="K138" s="2">
        <f>SUM(H138:I138)</f>
        <v>521.9</v>
      </c>
    </row>
    <row r="139" spans="1:11" ht="45" x14ac:dyDescent="0.25">
      <c r="A139" s="4" t="s">
        <v>123</v>
      </c>
      <c r="B139" s="31" t="s">
        <v>124</v>
      </c>
      <c r="C139" s="2" t="s">
        <v>106</v>
      </c>
      <c r="D139" s="2">
        <v>49.46</v>
      </c>
      <c r="E139" s="15" t="s">
        <v>70</v>
      </c>
      <c r="F139" s="31" t="s">
        <v>125</v>
      </c>
      <c r="G139" s="2"/>
      <c r="H139" s="2">
        <v>75.709999999999994</v>
      </c>
      <c r="I139" s="2"/>
      <c r="J139" s="2"/>
      <c r="K139" s="2">
        <f t="shared" ref="K139:K143" si="13">SUM(G139:I139)</f>
        <v>75.709999999999994</v>
      </c>
    </row>
    <row r="140" spans="1:11" ht="45" x14ac:dyDescent="0.25">
      <c r="A140" s="4" t="s">
        <v>126</v>
      </c>
      <c r="B140" s="31" t="s">
        <v>127</v>
      </c>
      <c r="C140" s="2" t="s">
        <v>106</v>
      </c>
      <c r="D140" s="2">
        <v>46.3</v>
      </c>
      <c r="E140" s="15" t="s">
        <v>70</v>
      </c>
      <c r="F140" s="31" t="s">
        <v>128</v>
      </c>
      <c r="G140" s="2"/>
      <c r="H140" s="32">
        <v>49.85</v>
      </c>
      <c r="I140" s="2"/>
      <c r="J140" s="2"/>
      <c r="K140" s="2">
        <f t="shared" si="13"/>
        <v>49.85</v>
      </c>
    </row>
    <row r="141" spans="1:11" ht="45" x14ac:dyDescent="0.25">
      <c r="A141" s="4" t="s">
        <v>129</v>
      </c>
      <c r="B141" s="31" t="s">
        <v>130</v>
      </c>
      <c r="C141" s="2" t="s">
        <v>106</v>
      </c>
      <c r="D141" s="2">
        <v>15</v>
      </c>
      <c r="E141" s="15" t="s">
        <v>70</v>
      </c>
      <c r="F141" s="15" t="s">
        <v>71</v>
      </c>
      <c r="G141" s="2"/>
      <c r="H141" s="32">
        <v>17.32</v>
      </c>
      <c r="I141" s="2"/>
      <c r="J141" s="2"/>
      <c r="K141" s="2">
        <f t="shared" si="13"/>
        <v>17.32</v>
      </c>
    </row>
    <row r="142" spans="1:11" ht="30" x14ac:dyDescent="0.25">
      <c r="A142" s="4" t="s">
        <v>131</v>
      </c>
      <c r="B142" s="31" t="s">
        <v>132</v>
      </c>
      <c r="C142" s="2" t="s">
        <v>133</v>
      </c>
      <c r="D142" s="2">
        <v>16.2</v>
      </c>
      <c r="E142" s="15" t="s">
        <v>70</v>
      </c>
      <c r="F142" s="31" t="s">
        <v>125</v>
      </c>
      <c r="G142" s="2"/>
      <c r="H142" s="32">
        <v>9.3000000000000007</v>
      </c>
      <c r="I142" s="2"/>
      <c r="J142" s="2"/>
      <c r="K142" s="2">
        <f t="shared" si="13"/>
        <v>9.3000000000000007</v>
      </c>
    </row>
    <row r="143" spans="1:11" ht="45" x14ac:dyDescent="0.25">
      <c r="A143" s="4" t="s">
        <v>134</v>
      </c>
      <c r="B143" s="31" t="s">
        <v>135</v>
      </c>
      <c r="C143" s="2" t="s">
        <v>69</v>
      </c>
      <c r="D143" s="2">
        <v>1</v>
      </c>
      <c r="E143" s="15" t="s">
        <v>70</v>
      </c>
      <c r="F143" s="15" t="s">
        <v>71</v>
      </c>
      <c r="G143" s="2"/>
      <c r="H143" s="32">
        <v>40</v>
      </c>
      <c r="I143" s="2"/>
      <c r="J143" s="2"/>
      <c r="K143" s="2">
        <f t="shared" si="13"/>
        <v>40</v>
      </c>
    </row>
    <row r="144" spans="1:11" x14ac:dyDescent="0.25">
      <c r="A144" s="34" t="s">
        <v>17</v>
      </c>
      <c r="B144" s="34"/>
      <c r="C144" s="35"/>
      <c r="D144" s="36"/>
      <c r="E144" s="36"/>
      <c r="F144" s="36"/>
      <c r="G144" s="36">
        <f>SUM(G138:G143)</f>
        <v>0</v>
      </c>
      <c r="H144" s="36">
        <f>SUM(H138:H143)</f>
        <v>714.08</v>
      </c>
      <c r="I144" s="36">
        <f>SUM(I138:I143)</f>
        <v>0</v>
      </c>
      <c r="J144" s="36"/>
      <c r="K144" s="36">
        <f>SUM(K138:K143)</f>
        <v>714.08</v>
      </c>
    </row>
    <row r="145" spans="1:11" s="39" customFormat="1" x14ac:dyDescent="0.25">
      <c r="B145" s="42" t="s">
        <v>137</v>
      </c>
      <c r="G145" s="142">
        <f>G144+G136+G133+G125+G109</f>
        <v>0</v>
      </c>
      <c r="H145" s="42">
        <f>H144+H136+H133+H125+H109</f>
        <v>11725.974</v>
      </c>
      <c r="I145" s="42">
        <f>I144+I136+I133+I125+I109</f>
        <v>14714.7</v>
      </c>
      <c r="J145" s="42"/>
      <c r="K145" s="42">
        <f>K144+K136+K133+K125+K109</f>
        <v>26440.673999999999</v>
      </c>
    </row>
    <row r="146" spans="1:11" s="44" customFormat="1" ht="18.75" x14ac:dyDescent="0.3">
      <c r="A146" s="124" t="s">
        <v>138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25"/>
    </row>
    <row r="147" spans="1:11" ht="15.75" x14ac:dyDescent="0.25">
      <c r="A147" s="95" t="s">
        <v>18</v>
      </c>
      <c r="B147" s="96"/>
      <c r="C147" s="96"/>
      <c r="D147" s="96"/>
      <c r="E147" s="96"/>
      <c r="F147" s="96"/>
      <c r="G147" s="96"/>
      <c r="H147" s="96"/>
      <c r="I147" s="96"/>
      <c r="J147" s="96"/>
      <c r="K147" s="261"/>
    </row>
    <row r="148" spans="1:11" ht="47.25" x14ac:dyDescent="0.25">
      <c r="A148" s="288" t="s">
        <v>302</v>
      </c>
      <c r="B148" s="289" t="s">
        <v>303</v>
      </c>
      <c r="C148" s="290" t="s">
        <v>304</v>
      </c>
      <c r="D148" s="290">
        <v>4200</v>
      </c>
      <c r="E148" s="291" t="s">
        <v>305</v>
      </c>
      <c r="F148" s="291" t="s">
        <v>306</v>
      </c>
      <c r="G148" s="292">
        <v>0</v>
      </c>
      <c r="H148" s="304">
        <v>28.8</v>
      </c>
      <c r="I148" s="304">
        <v>0</v>
      </c>
      <c r="J148" s="307"/>
      <c r="K148" s="305">
        <f>G148+H148+I148</f>
        <v>28.8</v>
      </c>
    </row>
    <row r="149" spans="1:11" ht="47.25" x14ac:dyDescent="0.25">
      <c r="A149" s="288" t="s">
        <v>307</v>
      </c>
      <c r="B149" s="294" t="s">
        <v>308</v>
      </c>
      <c r="C149" s="295" t="s">
        <v>149</v>
      </c>
      <c r="D149" s="295">
        <v>7</v>
      </c>
      <c r="E149" s="291" t="s">
        <v>305</v>
      </c>
      <c r="F149" s="291" t="s">
        <v>306</v>
      </c>
      <c r="G149" s="294"/>
      <c r="H149" s="304">
        <v>20</v>
      </c>
      <c r="I149" s="306"/>
      <c r="J149" s="307"/>
      <c r="K149" s="305">
        <f>G149+H149+I149</f>
        <v>20</v>
      </c>
    </row>
    <row r="150" spans="1:11" ht="47.25" x14ac:dyDescent="0.25">
      <c r="A150" s="288" t="s">
        <v>309</v>
      </c>
      <c r="B150" s="296" t="s">
        <v>310</v>
      </c>
      <c r="C150" s="295" t="s">
        <v>149</v>
      </c>
      <c r="D150" s="295">
        <v>1</v>
      </c>
      <c r="E150" s="291" t="s">
        <v>305</v>
      </c>
      <c r="F150" s="291" t="s">
        <v>306</v>
      </c>
      <c r="G150" s="294"/>
      <c r="H150" s="306">
        <v>7.5</v>
      </c>
      <c r="I150" s="306"/>
      <c r="J150" s="307"/>
      <c r="K150" s="305">
        <f>G150+H150+I150</f>
        <v>7.5</v>
      </c>
    </row>
    <row r="151" spans="1:11" x14ac:dyDescent="0.25">
      <c r="A151" s="8" t="s">
        <v>17</v>
      </c>
      <c r="B151" s="8"/>
      <c r="C151" s="140"/>
      <c r="D151" s="140"/>
      <c r="E151" s="140"/>
      <c r="F151" s="140"/>
      <c r="G151" s="140"/>
      <c r="H151" s="310">
        <f>SUM(H148:H150)</f>
        <v>56.3</v>
      </c>
      <c r="I151" s="86"/>
      <c r="J151" s="311"/>
      <c r="K151" s="310">
        <f>SUM(K148:K150)</f>
        <v>56.3</v>
      </c>
    </row>
    <row r="152" spans="1:11" ht="15.75" x14ac:dyDescent="0.25">
      <c r="A152" s="297" t="s">
        <v>19</v>
      </c>
      <c r="B152" s="298"/>
      <c r="C152" s="298"/>
      <c r="D152" s="298"/>
      <c r="E152" s="298"/>
      <c r="F152" s="298"/>
      <c r="G152" s="298"/>
      <c r="H152" s="298"/>
      <c r="I152" s="298"/>
      <c r="J152" s="298"/>
      <c r="K152" s="261"/>
    </row>
    <row r="153" spans="1:11" ht="31.5" x14ac:dyDescent="0.25">
      <c r="A153" s="130" t="s">
        <v>311</v>
      </c>
      <c r="B153" s="299" t="s">
        <v>312</v>
      </c>
      <c r="C153" s="295" t="s">
        <v>149</v>
      </c>
      <c r="D153" s="130">
        <v>39</v>
      </c>
      <c r="E153" s="291" t="s">
        <v>305</v>
      </c>
      <c r="F153" s="15" t="s">
        <v>313</v>
      </c>
      <c r="G153" s="139"/>
      <c r="H153" s="132">
        <v>1.4</v>
      </c>
      <c r="I153" s="132"/>
      <c r="J153" s="307"/>
      <c r="K153" s="305">
        <f>G153+H153+I153</f>
        <v>1.4</v>
      </c>
    </row>
    <row r="154" spans="1:11" x14ac:dyDescent="0.25">
      <c r="A154" s="8" t="s">
        <v>17</v>
      </c>
      <c r="B154" s="8"/>
      <c r="C154" s="140"/>
      <c r="D154" s="140"/>
      <c r="E154" s="140"/>
      <c r="F154" s="140"/>
      <c r="G154" s="140"/>
      <c r="H154" s="310">
        <f>SUM(H153:H153)</f>
        <v>1.4</v>
      </c>
      <c r="I154" s="86"/>
      <c r="J154" s="311"/>
      <c r="K154" s="310">
        <f>SUM(K153:K153)</f>
        <v>1.4</v>
      </c>
    </row>
    <row r="155" spans="1:11" ht="15.75" x14ac:dyDescent="0.25">
      <c r="A155" s="297" t="s">
        <v>20</v>
      </c>
      <c r="B155" s="298"/>
      <c r="C155" s="298"/>
      <c r="D155" s="298"/>
      <c r="E155" s="298"/>
      <c r="F155" s="298"/>
      <c r="G155" s="298"/>
      <c r="H155" s="298"/>
      <c r="I155" s="298"/>
      <c r="J155" s="298"/>
      <c r="K155" s="261"/>
    </row>
    <row r="156" spans="1:11" hidden="1" x14ac:dyDescent="0.25">
      <c r="A156" s="4" t="s">
        <v>2</v>
      </c>
      <c r="B156" s="3"/>
      <c r="C156" s="139"/>
      <c r="D156" s="139"/>
      <c r="E156" s="139"/>
      <c r="F156" s="139"/>
      <c r="G156" s="139"/>
      <c r="H156" s="139"/>
      <c r="I156" s="139"/>
      <c r="J156" s="308"/>
      <c r="K156" s="7"/>
    </row>
    <row r="157" spans="1:11" hidden="1" x14ac:dyDescent="0.25">
      <c r="A157" s="3" t="s">
        <v>74</v>
      </c>
      <c r="B157" s="3"/>
      <c r="C157" s="139"/>
      <c r="D157" s="139"/>
      <c r="E157" s="139"/>
      <c r="F157" s="139"/>
      <c r="G157" s="139"/>
      <c r="H157" s="139"/>
      <c r="I157" s="139"/>
      <c r="J157" s="308"/>
      <c r="K157" s="7"/>
    </row>
    <row r="158" spans="1:11" hidden="1" x14ac:dyDescent="0.25">
      <c r="A158" s="8" t="s">
        <v>17</v>
      </c>
      <c r="B158" s="8"/>
      <c r="C158" s="140"/>
      <c r="D158" s="140"/>
      <c r="E158" s="140"/>
      <c r="F158" s="140"/>
      <c r="G158" s="140"/>
      <c r="H158" s="140"/>
      <c r="I158" s="140"/>
      <c r="J158" s="309"/>
      <c r="K158" s="7"/>
    </row>
    <row r="159" spans="1:11" ht="15.75" x14ac:dyDescent="0.25">
      <c r="A159" s="297" t="s">
        <v>21</v>
      </c>
      <c r="B159" s="298"/>
      <c r="C159" s="298"/>
      <c r="D159" s="298"/>
      <c r="E159" s="298"/>
      <c r="F159" s="298"/>
      <c r="G159" s="298"/>
      <c r="H159" s="298"/>
      <c r="I159" s="298"/>
      <c r="J159" s="298"/>
      <c r="K159" s="261"/>
    </row>
    <row r="160" spans="1:11" ht="31.5" x14ac:dyDescent="0.25">
      <c r="A160" s="4" t="s">
        <v>314</v>
      </c>
      <c r="B160" s="300" t="s">
        <v>315</v>
      </c>
      <c r="C160" s="301" t="s">
        <v>304</v>
      </c>
      <c r="D160" s="302">
        <v>368</v>
      </c>
      <c r="E160" s="291" t="s">
        <v>305</v>
      </c>
      <c r="F160" s="291" t="s">
        <v>316</v>
      </c>
      <c r="G160" s="139"/>
      <c r="H160" s="130">
        <v>665.3</v>
      </c>
      <c r="I160" s="130"/>
      <c r="J160" s="7"/>
      <c r="K160" s="293">
        <f>G160+H160+I160</f>
        <v>665.3</v>
      </c>
    </row>
    <row r="161" spans="1:13" ht="31.5" x14ac:dyDescent="0.25">
      <c r="A161" s="130" t="s">
        <v>317</v>
      </c>
      <c r="B161" s="300" t="s">
        <v>318</v>
      </c>
      <c r="C161" s="301" t="s">
        <v>304</v>
      </c>
      <c r="D161" s="302">
        <v>1312</v>
      </c>
      <c r="E161" s="291" t="s">
        <v>305</v>
      </c>
      <c r="F161" s="291" t="s">
        <v>316</v>
      </c>
      <c r="G161" s="139"/>
      <c r="H161" s="131">
        <v>1057.9000000000001</v>
      </c>
      <c r="I161" s="130"/>
      <c r="J161" s="7"/>
      <c r="K161" s="293">
        <f>G161+H161+I161</f>
        <v>1057.9000000000001</v>
      </c>
    </row>
    <row r="162" spans="1:13" x14ac:dyDescent="0.25">
      <c r="A162" s="8" t="s">
        <v>17</v>
      </c>
      <c r="B162" s="8"/>
      <c r="C162" s="140"/>
      <c r="D162" s="140"/>
      <c r="E162" s="140"/>
      <c r="F162" s="140"/>
      <c r="G162" s="140"/>
      <c r="H162" s="312">
        <f>SUM(H160:H161)</f>
        <v>1723.2</v>
      </c>
      <c r="I162" s="8"/>
      <c r="J162" s="313"/>
      <c r="K162" s="312">
        <f>SUM(K160:K161)</f>
        <v>1723.2</v>
      </c>
    </row>
    <row r="163" spans="1:13" ht="15.75" x14ac:dyDescent="0.25">
      <c r="A163" s="297" t="s">
        <v>22</v>
      </c>
      <c r="B163" s="298"/>
      <c r="C163" s="298"/>
      <c r="D163" s="298"/>
      <c r="E163" s="298"/>
      <c r="F163" s="298"/>
      <c r="G163" s="298"/>
      <c r="H163" s="298"/>
      <c r="I163" s="298"/>
      <c r="J163" s="298"/>
      <c r="K163" s="88"/>
    </row>
    <row r="164" spans="1:13" hidden="1" x14ac:dyDescent="0.25">
      <c r="A164" s="4" t="s">
        <v>4</v>
      </c>
      <c r="B164" s="26"/>
      <c r="C164" s="139"/>
      <c r="D164" s="139"/>
      <c r="E164" s="139"/>
      <c r="F164" s="139"/>
      <c r="G164" s="139"/>
      <c r="H164" s="139"/>
      <c r="I164" s="139"/>
      <c r="J164" s="139"/>
    </row>
    <row r="165" spans="1:13" hidden="1" x14ac:dyDescent="0.25">
      <c r="A165" s="4" t="s">
        <v>74</v>
      </c>
      <c r="B165" s="26"/>
      <c r="C165" s="139"/>
      <c r="D165" s="139"/>
      <c r="E165" s="139"/>
      <c r="F165" s="139"/>
      <c r="G165" s="139"/>
      <c r="H165" s="139"/>
      <c r="I165" s="139"/>
      <c r="J165" s="139"/>
    </row>
    <row r="166" spans="1:13" hidden="1" x14ac:dyDescent="0.25">
      <c r="A166" s="8" t="s">
        <v>17</v>
      </c>
      <c r="B166" s="8"/>
      <c r="C166" s="140"/>
      <c r="D166" s="303"/>
      <c r="E166" s="303"/>
      <c r="F166" s="303"/>
      <c r="G166" s="303"/>
      <c r="H166" s="303"/>
      <c r="I166" s="140"/>
      <c r="J166" s="140"/>
    </row>
    <row r="167" spans="1:13" x14ac:dyDescent="0.25">
      <c r="A167" s="39"/>
      <c r="B167" s="42" t="s">
        <v>137</v>
      </c>
      <c r="C167" s="39"/>
      <c r="D167" s="39"/>
      <c r="E167" s="39"/>
      <c r="F167" s="39"/>
      <c r="G167" s="142">
        <f>G166+G158+G155+G147+G131</f>
        <v>0</v>
      </c>
      <c r="H167" s="314">
        <f>H162+H154+H151</f>
        <v>1780.9</v>
      </c>
      <c r="I167" s="314">
        <f t="shared" ref="I167:K167" si="14">I162+I154+I151</f>
        <v>0</v>
      </c>
      <c r="J167" s="314">
        <f t="shared" si="14"/>
        <v>0</v>
      </c>
      <c r="K167" s="314">
        <f t="shared" si="14"/>
        <v>1780.9</v>
      </c>
    </row>
    <row r="168" spans="1:13" s="45" customFormat="1" ht="18.75" x14ac:dyDescent="0.3">
      <c r="A168" s="124" t="s">
        <v>150</v>
      </c>
      <c r="B168" s="104"/>
      <c r="C168" s="104"/>
      <c r="D168" s="104"/>
      <c r="E168" s="104"/>
      <c r="F168" s="104"/>
      <c r="G168" s="104"/>
      <c r="H168" s="104"/>
      <c r="I168" s="104"/>
      <c r="J168" s="104"/>
      <c r="K168" s="125"/>
    </row>
    <row r="169" spans="1:13" ht="15" customHeight="1" x14ac:dyDescent="0.25">
      <c r="A169" s="95" t="s">
        <v>18</v>
      </c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7"/>
    </row>
    <row r="170" spans="1:13" ht="0.75" hidden="1" customHeight="1" x14ac:dyDescent="0.25">
      <c r="A170" s="4" t="s">
        <v>0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7"/>
      <c r="M170" s="7"/>
    </row>
    <row r="171" spans="1:13" hidden="1" x14ac:dyDescent="0.25">
      <c r="A171" s="3" t="s">
        <v>74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7"/>
      <c r="M171" s="7"/>
    </row>
    <row r="172" spans="1:13" hidden="1" x14ac:dyDescent="0.25">
      <c r="A172" s="8" t="s">
        <v>17</v>
      </c>
      <c r="B172" s="8"/>
      <c r="C172" s="9"/>
      <c r="D172" s="9"/>
      <c r="E172" s="9"/>
      <c r="F172" s="9"/>
      <c r="G172" s="9"/>
      <c r="H172" s="9"/>
      <c r="I172" s="9"/>
      <c r="J172" s="9"/>
      <c r="K172" s="9"/>
      <c r="L172" s="10"/>
      <c r="M172" s="10"/>
    </row>
    <row r="173" spans="1:13" ht="15.75" x14ac:dyDescent="0.25">
      <c r="A173" s="95" t="s">
        <v>19</v>
      </c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7"/>
    </row>
    <row r="174" spans="1:13" ht="45" x14ac:dyDescent="0.25">
      <c r="A174" s="4" t="s">
        <v>1</v>
      </c>
      <c r="B174" s="15" t="s">
        <v>139</v>
      </c>
      <c r="C174" s="2" t="s">
        <v>140</v>
      </c>
      <c r="D174" s="2">
        <v>400</v>
      </c>
      <c r="E174" s="15" t="s">
        <v>141</v>
      </c>
      <c r="F174" s="15" t="s">
        <v>142</v>
      </c>
      <c r="G174" s="175">
        <v>2</v>
      </c>
      <c r="H174" s="175">
        <v>5</v>
      </c>
      <c r="I174" s="175"/>
      <c r="J174" s="175"/>
      <c r="K174" s="175">
        <f>H174+G174</f>
        <v>7</v>
      </c>
      <c r="L174" s="2" t="s">
        <v>143</v>
      </c>
      <c r="M174" s="2" t="s">
        <v>143</v>
      </c>
    </row>
    <row r="175" spans="1:13" ht="30" x14ac:dyDescent="0.25">
      <c r="A175" s="25" t="s">
        <v>26</v>
      </c>
      <c r="B175" s="2" t="s">
        <v>144</v>
      </c>
      <c r="C175" s="2" t="s">
        <v>145</v>
      </c>
      <c r="D175" s="2">
        <v>1</v>
      </c>
      <c r="E175" s="15" t="s">
        <v>141</v>
      </c>
      <c r="F175" s="15" t="s">
        <v>146</v>
      </c>
      <c r="G175" s="175">
        <v>2</v>
      </c>
      <c r="H175" s="175">
        <v>5</v>
      </c>
      <c r="I175" s="175"/>
      <c r="J175" s="175"/>
      <c r="K175" s="175">
        <f>H175+G175</f>
        <v>7</v>
      </c>
      <c r="L175" s="2" t="s">
        <v>147</v>
      </c>
      <c r="M175" s="2" t="s">
        <v>147</v>
      </c>
    </row>
    <row r="176" spans="1:13" ht="75" x14ac:dyDescent="0.25">
      <c r="A176" s="25" t="s">
        <v>27</v>
      </c>
      <c r="B176" s="15" t="s">
        <v>148</v>
      </c>
      <c r="C176" s="2" t="s">
        <v>149</v>
      </c>
      <c r="D176" s="2">
        <v>2</v>
      </c>
      <c r="E176" s="15" t="s">
        <v>141</v>
      </c>
      <c r="F176" s="15" t="s">
        <v>151</v>
      </c>
      <c r="G176" s="175">
        <v>0.5</v>
      </c>
      <c r="H176" s="175">
        <v>3.2</v>
      </c>
      <c r="I176" s="175"/>
      <c r="J176" s="175"/>
      <c r="K176" s="175">
        <f>H176+G176</f>
        <v>3.7</v>
      </c>
      <c r="L176" s="2" t="s">
        <v>143</v>
      </c>
      <c r="M176" s="2" t="s">
        <v>45</v>
      </c>
    </row>
    <row r="177" spans="1:13" x14ac:dyDescent="0.25">
      <c r="A177" s="8" t="s">
        <v>17</v>
      </c>
      <c r="B177" s="8"/>
      <c r="C177" s="9"/>
      <c r="D177" s="9"/>
      <c r="E177" s="9"/>
      <c r="F177" s="9"/>
      <c r="G177" s="195">
        <f>G175+G174+G176</f>
        <v>4.5</v>
      </c>
      <c r="H177" s="195">
        <f>H175+H174+H176</f>
        <v>13.2</v>
      </c>
      <c r="I177" s="195">
        <f t="shared" ref="I177:K177" si="15">I175+I174+I176</f>
        <v>0</v>
      </c>
      <c r="J177" s="195"/>
      <c r="K177" s="195">
        <f t="shared" si="15"/>
        <v>17.7</v>
      </c>
      <c r="L177" s="10"/>
      <c r="M177" s="10"/>
    </row>
    <row r="178" spans="1:13" ht="15.75" x14ac:dyDescent="0.25">
      <c r="A178" s="95" t="s">
        <v>20</v>
      </c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7"/>
    </row>
    <row r="179" spans="1:13" hidden="1" x14ac:dyDescent="0.25">
      <c r="A179" s="4" t="s">
        <v>2</v>
      </c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7"/>
      <c r="M179" s="7"/>
    </row>
    <row r="180" spans="1:13" hidden="1" x14ac:dyDescent="0.25">
      <c r="A180" s="3" t="s">
        <v>74</v>
      </c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7"/>
      <c r="M180" s="7"/>
    </row>
    <row r="181" spans="1:13" hidden="1" x14ac:dyDescent="0.25">
      <c r="A181" s="8" t="s">
        <v>17</v>
      </c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10"/>
      <c r="M181" s="10"/>
    </row>
    <row r="182" spans="1:13" ht="15.75" x14ac:dyDescent="0.25">
      <c r="A182" s="95" t="s">
        <v>21</v>
      </c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7"/>
    </row>
    <row r="183" spans="1:13" hidden="1" x14ac:dyDescent="0.25">
      <c r="A183" s="4" t="s">
        <v>3</v>
      </c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7"/>
      <c r="M183" s="7"/>
    </row>
    <row r="184" spans="1:13" hidden="1" x14ac:dyDescent="0.25">
      <c r="A184" s="3" t="s">
        <v>74</v>
      </c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7"/>
      <c r="M184" s="7"/>
    </row>
    <row r="185" spans="1:13" hidden="1" x14ac:dyDescent="0.25">
      <c r="A185" s="8" t="s">
        <v>17</v>
      </c>
      <c r="B185" s="8"/>
      <c r="C185" s="9"/>
      <c r="D185" s="9"/>
      <c r="E185" s="9"/>
      <c r="F185" s="9"/>
      <c r="G185" s="9"/>
      <c r="H185" s="9"/>
      <c r="I185" s="9"/>
      <c r="J185" s="9"/>
      <c r="K185" s="9"/>
      <c r="L185" s="10"/>
      <c r="M185" s="10"/>
    </row>
    <row r="186" spans="1:13" ht="15.75" x14ac:dyDescent="0.25">
      <c r="A186" s="95" t="s">
        <v>22</v>
      </c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7"/>
    </row>
    <row r="187" spans="1:13" hidden="1" x14ac:dyDescent="0.25">
      <c r="A187" s="4" t="s">
        <v>4</v>
      </c>
      <c r="B187" s="5"/>
      <c r="C187" s="2"/>
      <c r="D187" s="2"/>
      <c r="E187" s="2"/>
      <c r="F187" s="2"/>
      <c r="G187" s="2"/>
      <c r="H187" s="2"/>
      <c r="I187" s="2"/>
      <c r="J187" s="2"/>
      <c r="K187" s="2"/>
      <c r="L187" s="7"/>
      <c r="M187" s="7"/>
    </row>
    <row r="188" spans="1:13" hidden="1" x14ac:dyDescent="0.25">
      <c r="A188" s="4" t="s">
        <v>74</v>
      </c>
      <c r="B188" s="26"/>
      <c r="C188" s="2"/>
      <c r="D188" s="2"/>
      <c r="E188" s="2"/>
      <c r="F188" s="2"/>
      <c r="G188" s="2"/>
      <c r="H188" s="2"/>
      <c r="I188" s="2"/>
      <c r="J188" s="2"/>
      <c r="K188" s="2"/>
      <c r="L188" s="7"/>
      <c r="M188" s="7"/>
    </row>
    <row r="189" spans="1:13" hidden="1" x14ac:dyDescent="0.25">
      <c r="A189" s="34" t="s">
        <v>17</v>
      </c>
      <c r="B189" s="34"/>
      <c r="C189" s="35"/>
      <c r="D189" s="36"/>
      <c r="E189" s="36"/>
      <c r="F189" s="36"/>
      <c r="G189" s="36"/>
      <c r="H189" s="36"/>
      <c r="I189" s="35"/>
      <c r="J189" s="35"/>
      <c r="K189" s="35"/>
      <c r="L189" s="38"/>
      <c r="M189" s="38"/>
    </row>
    <row r="190" spans="1:13" s="41" customFormat="1" x14ac:dyDescent="0.25">
      <c r="B190" s="42" t="s">
        <v>137</v>
      </c>
      <c r="G190" s="315">
        <f>G177</f>
        <v>4.5</v>
      </c>
      <c r="H190" s="315">
        <f t="shared" ref="H190:K190" si="16">H177</f>
        <v>13.2</v>
      </c>
      <c r="I190" s="315">
        <f t="shared" si="16"/>
        <v>0</v>
      </c>
      <c r="J190" s="315">
        <f t="shared" si="16"/>
        <v>0</v>
      </c>
      <c r="K190" s="315">
        <f t="shared" si="16"/>
        <v>17.7</v>
      </c>
    </row>
    <row r="191" spans="1:13" ht="18.75" x14ac:dyDescent="0.3">
      <c r="A191" s="124" t="s">
        <v>152</v>
      </c>
      <c r="B191" s="104"/>
      <c r="C191" s="104"/>
      <c r="D191" s="104"/>
      <c r="E191" s="104"/>
      <c r="F191" s="104"/>
      <c r="G191" s="104"/>
      <c r="H191" s="104"/>
      <c r="I191" s="104"/>
      <c r="J191" s="104"/>
      <c r="K191" s="125"/>
    </row>
    <row r="192" spans="1:13" ht="15.75" x14ac:dyDescent="0.25">
      <c r="A192" s="95" t="s">
        <v>18</v>
      </c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1:12" ht="31.5" x14ac:dyDescent="0.25">
      <c r="A193" s="46" t="s">
        <v>0</v>
      </c>
      <c r="B193" s="47" t="s">
        <v>153</v>
      </c>
      <c r="C193" s="48" t="s">
        <v>154</v>
      </c>
      <c r="D193" s="49">
        <v>1</v>
      </c>
      <c r="E193" s="48" t="s">
        <v>155</v>
      </c>
      <c r="F193" s="48" t="s">
        <v>156</v>
      </c>
      <c r="G193" s="48"/>
      <c r="H193" s="48"/>
      <c r="I193" s="48"/>
      <c r="J193" s="145">
        <v>30</v>
      </c>
      <c r="K193" s="145">
        <v>30</v>
      </c>
      <c r="L193" s="50">
        <f>SUM(G193:K193)</f>
        <v>60</v>
      </c>
    </row>
    <row r="194" spans="1:12" ht="30" x14ac:dyDescent="0.25">
      <c r="A194" s="46" t="s">
        <v>64</v>
      </c>
      <c r="B194" s="47" t="s">
        <v>157</v>
      </c>
      <c r="C194" s="48" t="s">
        <v>154</v>
      </c>
      <c r="D194" s="49">
        <v>1</v>
      </c>
      <c r="E194" s="48" t="s">
        <v>155</v>
      </c>
      <c r="F194" s="48" t="s">
        <v>156</v>
      </c>
      <c r="G194" s="48"/>
      <c r="H194" s="48"/>
      <c r="I194" s="48"/>
      <c r="J194" s="146">
        <v>2.8</v>
      </c>
      <c r="K194" s="146">
        <v>2.8</v>
      </c>
      <c r="L194" s="50">
        <f t="shared" ref="L194:L195" si="17">SUM(G194:K194)</f>
        <v>5.6</v>
      </c>
    </row>
    <row r="195" spans="1:12" ht="30" x14ac:dyDescent="0.25">
      <c r="A195" s="46" t="s">
        <v>67</v>
      </c>
      <c r="B195" s="47" t="s">
        <v>158</v>
      </c>
      <c r="C195" s="48" t="s">
        <v>154</v>
      </c>
      <c r="D195" s="49">
        <v>1</v>
      </c>
      <c r="E195" s="48" t="s">
        <v>155</v>
      </c>
      <c r="F195" s="48" t="s">
        <v>156</v>
      </c>
      <c r="G195" s="48"/>
      <c r="H195" s="48"/>
      <c r="I195" s="48"/>
      <c r="J195" s="146">
        <v>0.5</v>
      </c>
      <c r="K195" s="146">
        <v>0.5</v>
      </c>
      <c r="L195" s="50">
        <f t="shared" si="17"/>
        <v>1</v>
      </c>
    </row>
    <row r="196" spans="1:12" ht="18" customHeight="1" x14ac:dyDescent="0.25">
      <c r="A196" s="51" t="s">
        <v>17</v>
      </c>
      <c r="B196" s="51"/>
      <c r="C196" s="52"/>
      <c r="D196" s="52"/>
      <c r="E196" s="52"/>
      <c r="F196" s="52"/>
      <c r="G196" s="52">
        <f>SUM(G193:G194)</f>
        <v>0</v>
      </c>
      <c r="H196" s="52">
        <f>SUM(H193:H194)</f>
        <v>0</v>
      </c>
      <c r="I196" s="52">
        <f>SUM(I193:I194)</f>
        <v>0</v>
      </c>
      <c r="J196" s="144">
        <f>SUM(J193:J195)</f>
        <v>33.299999999999997</v>
      </c>
      <c r="K196" s="144">
        <f>SUM(K193:K195)</f>
        <v>33.299999999999997</v>
      </c>
      <c r="L196" s="53">
        <f>SUM(L193:L195)</f>
        <v>66.599999999999994</v>
      </c>
    </row>
    <row r="197" spans="1:12" ht="15.75" x14ac:dyDescent="0.25">
      <c r="A197" s="127" t="s">
        <v>19</v>
      </c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</row>
    <row r="198" spans="1:12" ht="45" x14ac:dyDescent="0.25">
      <c r="A198" s="46" t="s">
        <v>1</v>
      </c>
      <c r="B198" s="48" t="s">
        <v>159</v>
      </c>
      <c r="C198" s="49" t="s">
        <v>154</v>
      </c>
      <c r="D198" s="49">
        <v>310</v>
      </c>
      <c r="E198" s="48" t="s">
        <v>155</v>
      </c>
      <c r="F198" s="48" t="s">
        <v>160</v>
      </c>
      <c r="G198" s="48"/>
      <c r="H198" s="48"/>
      <c r="I198" s="48"/>
      <c r="J198" s="146">
        <v>59.5</v>
      </c>
      <c r="K198" s="146">
        <v>59.5</v>
      </c>
      <c r="L198" s="50">
        <f>SUM(G198:K198)</f>
        <v>119</v>
      </c>
    </row>
    <row r="199" spans="1:12" ht="30" x14ac:dyDescent="0.25">
      <c r="A199" s="46" t="s">
        <v>26</v>
      </c>
      <c r="B199" s="48" t="s">
        <v>161</v>
      </c>
      <c r="C199" s="49" t="s">
        <v>162</v>
      </c>
      <c r="D199" s="49">
        <v>2</v>
      </c>
      <c r="E199" s="48" t="s">
        <v>155</v>
      </c>
      <c r="F199" s="48" t="s">
        <v>156</v>
      </c>
      <c r="G199" s="48"/>
      <c r="H199" s="48"/>
      <c r="I199" s="48"/>
      <c r="J199" s="147">
        <v>5</v>
      </c>
      <c r="K199" s="147">
        <v>5</v>
      </c>
      <c r="L199" s="54">
        <f t="shared" ref="L199:L207" si="18">SUM(G199:K199)</f>
        <v>10</v>
      </c>
    </row>
    <row r="200" spans="1:12" ht="63.75" x14ac:dyDescent="0.25">
      <c r="A200" s="46" t="s">
        <v>27</v>
      </c>
      <c r="B200" s="55" t="s">
        <v>163</v>
      </c>
      <c r="C200" s="56" t="s">
        <v>164</v>
      </c>
      <c r="D200" s="56">
        <v>14</v>
      </c>
      <c r="E200" s="48" t="s">
        <v>155</v>
      </c>
      <c r="F200" s="57" t="s">
        <v>165</v>
      </c>
      <c r="G200" s="48"/>
      <c r="H200" s="48"/>
      <c r="I200" s="48"/>
      <c r="J200" s="145">
        <v>8</v>
      </c>
      <c r="K200" s="145">
        <v>8</v>
      </c>
      <c r="L200" s="58">
        <f t="shared" si="18"/>
        <v>16</v>
      </c>
    </row>
    <row r="201" spans="1:12" ht="30" x14ac:dyDescent="0.25">
      <c r="A201" s="46" t="s">
        <v>28</v>
      </c>
      <c r="B201" s="59" t="s">
        <v>166</v>
      </c>
      <c r="C201" s="56" t="s">
        <v>167</v>
      </c>
      <c r="D201" s="56">
        <v>22</v>
      </c>
      <c r="E201" s="48" t="s">
        <v>155</v>
      </c>
      <c r="F201" s="48" t="s">
        <v>156</v>
      </c>
      <c r="G201" s="48"/>
      <c r="H201" s="48"/>
      <c r="I201" s="48"/>
      <c r="J201" s="147">
        <v>6</v>
      </c>
      <c r="K201" s="147">
        <v>6</v>
      </c>
      <c r="L201" s="50">
        <f t="shared" si="18"/>
        <v>12</v>
      </c>
    </row>
    <row r="202" spans="1:12" ht="30" x14ac:dyDescent="0.25">
      <c r="A202" s="46" t="s">
        <v>29</v>
      </c>
      <c r="B202" s="59" t="s">
        <v>168</v>
      </c>
      <c r="C202" s="56" t="s">
        <v>167</v>
      </c>
      <c r="D202" s="56">
        <v>1</v>
      </c>
      <c r="E202" s="48" t="s">
        <v>155</v>
      </c>
      <c r="F202" s="48" t="s">
        <v>169</v>
      </c>
      <c r="G202" s="48"/>
      <c r="H202" s="48"/>
      <c r="I202" s="48"/>
      <c r="J202" s="146">
        <v>0</v>
      </c>
      <c r="K202" s="146">
        <v>0</v>
      </c>
      <c r="L202" s="50">
        <f t="shared" si="18"/>
        <v>0</v>
      </c>
    </row>
    <row r="203" spans="1:12" ht="30" x14ac:dyDescent="0.25">
      <c r="A203" s="46" t="s">
        <v>30</v>
      </c>
      <c r="B203" s="59" t="s">
        <v>170</v>
      </c>
      <c r="C203" s="56" t="s">
        <v>162</v>
      </c>
      <c r="D203" s="56">
        <v>1</v>
      </c>
      <c r="E203" s="48" t="s">
        <v>155</v>
      </c>
      <c r="F203" s="48" t="s">
        <v>169</v>
      </c>
      <c r="G203" s="48"/>
      <c r="H203" s="48"/>
      <c r="I203" s="48"/>
      <c r="J203" s="146">
        <v>0</v>
      </c>
      <c r="K203" s="146">
        <v>0</v>
      </c>
      <c r="L203" s="50">
        <f t="shared" si="18"/>
        <v>0</v>
      </c>
    </row>
    <row r="204" spans="1:12" ht="30" x14ac:dyDescent="0.25">
      <c r="A204" s="46" t="s">
        <v>31</v>
      </c>
      <c r="B204" s="59" t="s">
        <v>171</v>
      </c>
      <c r="C204" s="56" t="s">
        <v>172</v>
      </c>
      <c r="D204" s="56">
        <v>1</v>
      </c>
      <c r="E204" s="48" t="s">
        <v>155</v>
      </c>
      <c r="F204" s="48" t="s">
        <v>169</v>
      </c>
      <c r="G204" s="48"/>
      <c r="H204" s="48"/>
      <c r="I204" s="48"/>
      <c r="J204" s="146">
        <v>0</v>
      </c>
      <c r="K204" s="146">
        <v>0</v>
      </c>
      <c r="L204" s="50">
        <f t="shared" si="18"/>
        <v>0</v>
      </c>
    </row>
    <row r="205" spans="1:12" ht="45" x14ac:dyDescent="0.25">
      <c r="A205" s="46" t="s">
        <v>32</v>
      </c>
      <c r="B205" s="59" t="s">
        <v>173</v>
      </c>
      <c r="C205" s="49" t="s">
        <v>174</v>
      </c>
      <c r="D205" s="56">
        <v>8</v>
      </c>
      <c r="E205" s="48" t="s">
        <v>155</v>
      </c>
      <c r="F205" s="48" t="s">
        <v>156</v>
      </c>
      <c r="G205" s="48"/>
      <c r="H205" s="48"/>
      <c r="I205" s="48"/>
      <c r="J205" s="147">
        <v>1.2</v>
      </c>
      <c r="K205" s="147">
        <v>1.2</v>
      </c>
      <c r="L205" s="54">
        <f t="shared" si="18"/>
        <v>2.4</v>
      </c>
    </row>
    <row r="206" spans="1:12" ht="60" x14ac:dyDescent="0.25">
      <c r="A206" s="46" t="s">
        <v>33</v>
      </c>
      <c r="B206" s="59" t="s">
        <v>175</v>
      </c>
      <c r="C206" s="49" t="s">
        <v>176</v>
      </c>
      <c r="D206" s="56">
        <v>1</v>
      </c>
      <c r="E206" s="48" t="s">
        <v>155</v>
      </c>
      <c r="F206" s="48" t="s">
        <v>156</v>
      </c>
      <c r="G206" s="48"/>
      <c r="H206" s="48"/>
      <c r="I206" s="48"/>
      <c r="J206" s="147">
        <v>2</v>
      </c>
      <c r="K206" s="147">
        <v>2</v>
      </c>
      <c r="L206" s="54">
        <f t="shared" si="18"/>
        <v>4</v>
      </c>
    </row>
    <row r="207" spans="1:12" x14ac:dyDescent="0.25">
      <c r="A207" s="46" t="s">
        <v>88</v>
      </c>
      <c r="B207" s="59" t="s">
        <v>177</v>
      </c>
      <c r="C207" s="49" t="s">
        <v>154</v>
      </c>
      <c r="D207" s="56">
        <v>1</v>
      </c>
      <c r="E207" s="48" t="s">
        <v>155</v>
      </c>
      <c r="F207" s="48" t="s">
        <v>178</v>
      </c>
      <c r="G207" s="48"/>
      <c r="H207" s="48"/>
      <c r="I207" s="48"/>
      <c r="J207" s="147">
        <v>14.1</v>
      </c>
      <c r="K207" s="147">
        <v>14.1</v>
      </c>
      <c r="L207" s="54">
        <f t="shared" si="18"/>
        <v>28.2</v>
      </c>
    </row>
    <row r="208" spans="1:12" ht="16.5" customHeight="1" x14ac:dyDescent="0.25">
      <c r="A208" s="51" t="s">
        <v>17</v>
      </c>
      <c r="B208" s="51"/>
      <c r="C208" s="51"/>
      <c r="D208" s="51"/>
      <c r="E208" s="52"/>
      <c r="F208" s="52"/>
      <c r="G208" s="53">
        <f>SUM(G198:G206)</f>
        <v>0</v>
      </c>
      <c r="H208" s="53">
        <f>SUM(H198:H206)</f>
        <v>0</v>
      </c>
      <c r="I208" s="53">
        <f>SUM(I198:I206)</f>
        <v>0</v>
      </c>
      <c r="J208" s="144">
        <f>SUM(J198:J207)</f>
        <v>95.8</v>
      </c>
      <c r="K208" s="144">
        <f>SUM(K198:K207)</f>
        <v>95.8</v>
      </c>
      <c r="L208" s="53">
        <f>SUM(L198:L207)</f>
        <v>191.6</v>
      </c>
    </row>
    <row r="209" spans="1:12" ht="15.75" x14ac:dyDescent="0.25">
      <c r="A209" s="127" t="s">
        <v>20</v>
      </c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60"/>
    </row>
    <row r="210" spans="1:12" hidden="1" x14ac:dyDescent="0.25">
      <c r="A210" s="46" t="s">
        <v>2</v>
      </c>
      <c r="B210" s="61"/>
      <c r="C210" s="48"/>
      <c r="D210" s="48"/>
      <c r="E210" s="48"/>
      <c r="F210" s="48"/>
      <c r="G210" s="48"/>
      <c r="H210" s="48"/>
      <c r="I210" s="48"/>
      <c r="J210" s="48"/>
      <c r="K210" s="48"/>
      <c r="L210" s="48"/>
    </row>
    <row r="211" spans="1:12" hidden="1" x14ac:dyDescent="0.25">
      <c r="A211" s="61" t="s">
        <v>74</v>
      </c>
      <c r="B211" s="61"/>
      <c r="C211" s="48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1:12" ht="20.25" hidden="1" customHeight="1" x14ac:dyDescent="0.25">
      <c r="A212" s="62" t="s">
        <v>17</v>
      </c>
      <c r="B212" s="62"/>
      <c r="C212" s="63"/>
      <c r="D212" s="63"/>
      <c r="E212" s="63"/>
      <c r="F212" s="63"/>
      <c r="G212" s="63"/>
      <c r="H212" s="63"/>
      <c r="I212" s="63"/>
      <c r="J212" s="63"/>
      <c r="K212" s="63"/>
      <c r="L212" s="64">
        <v>0</v>
      </c>
    </row>
    <row r="213" spans="1:12" ht="15.75" x14ac:dyDescent="0.25">
      <c r="A213" s="127" t="s">
        <v>21</v>
      </c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</row>
    <row r="214" spans="1:12" ht="30" x14ac:dyDescent="0.25">
      <c r="A214" s="65" t="s">
        <v>3</v>
      </c>
      <c r="B214" s="66" t="s">
        <v>179</v>
      </c>
      <c r="C214" s="67" t="s">
        <v>172</v>
      </c>
      <c r="D214" s="67">
        <v>1</v>
      </c>
      <c r="E214" s="68" t="s">
        <v>155</v>
      </c>
      <c r="F214" s="48" t="s">
        <v>156</v>
      </c>
      <c r="G214" s="68"/>
      <c r="H214" s="68"/>
      <c r="I214" s="68"/>
      <c r="J214" s="147">
        <v>33.799999999999997</v>
      </c>
      <c r="K214" s="147">
        <v>33.799999999999997</v>
      </c>
      <c r="L214" s="54">
        <f t="shared" ref="L214:L217" si="19">SUM(G214:K214)</f>
        <v>67.599999999999994</v>
      </c>
    </row>
    <row r="215" spans="1:12" ht="30" x14ac:dyDescent="0.25">
      <c r="A215" s="46" t="s">
        <v>180</v>
      </c>
      <c r="B215" s="66" t="s">
        <v>181</v>
      </c>
      <c r="C215" s="56" t="s">
        <v>172</v>
      </c>
      <c r="D215" s="56">
        <v>1</v>
      </c>
      <c r="E215" s="48" t="s">
        <v>155</v>
      </c>
      <c r="F215" s="48" t="s">
        <v>156</v>
      </c>
      <c r="G215" s="48"/>
      <c r="H215" s="48"/>
      <c r="I215" s="48"/>
      <c r="J215" s="147">
        <v>17.600000000000001</v>
      </c>
      <c r="K215" s="147">
        <v>17.600000000000001</v>
      </c>
      <c r="L215" s="54">
        <f t="shared" si="19"/>
        <v>35.200000000000003</v>
      </c>
    </row>
    <row r="216" spans="1:12" ht="30" x14ac:dyDescent="0.25">
      <c r="A216" s="65" t="s">
        <v>182</v>
      </c>
      <c r="B216" s="69" t="s">
        <v>183</v>
      </c>
      <c r="C216" s="49" t="s">
        <v>184</v>
      </c>
      <c r="D216" s="49">
        <v>1</v>
      </c>
      <c r="E216" s="48" t="s">
        <v>155</v>
      </c>
      <c r="F216" s="48" t="s">
        <v>156</v>
      </c>
      <c r="G216" s="48"/>
      <c r="H216" s="48"/>
      <c r="I216" s="48"/>
      <c r="J216" s="147">
        <v>20.3</v>
      </c>
      <c r="K216" s="147">
        <v>20.3</v>
      </c>
      <c r="L216" s="54">
        <f t="shared" si="19"/>
        <v>40.6</v>
      </c>
    </row>
    <row r="217" spans="1:12" ht="30" x14ac:dyDescent="0.25">
      <c r="A217" s="46" t="s">
        <v>185</v>
      </c>
      <c r="B217" s="69" t="s">
        <v>186</v>
      </c>
      <c r="C217" s="67" t="s">
        <v>172</v>
      </c>
      <c r="D217" s="67">
        <v>1</v>
      </c>
      <c r="E217" s="68" t="s">
        <v>155</v>
      </c>
      <c r="F217" s="48" t="s">
        <v>156</v>
      </c>
      <c r="G217" s="48"/>
      <c r="H217" s="48"/>
      <c r="I217" s="48"/>
      <c r="J217" s="147">
        <v>1352.8</v>
      </c>
      <c r="K217" s="147">
        <v>1352.8</v>
      </c>
      <c r="L217" s="54">
        <f t="shared" si="19"/>
        <v>2705.6</v>
      </c>
    </row>
    <row r="218" spans="1:12" ht="17.25" customHeight="1" x14ac:dyDescent="0.25">
      <c r="A218" s="51" t="s">
        <v>17</v>
      </c>
      <c r="B218" s="51"/>
      <c r="C218" s="52"/>
      <c r="D218" s="52"/>
      <c r="E218" s="52"/>
      <c r="F218" s="52"/>
      <c r="G218" s="53">
        <f>SUM(G214:G216)</f>
        <v>0</v>
      </c>
      <c r="H218" s="53">
        <f>SUM(H214:H216)</f>
        <v>0</v>
      </c>
      <c r="I218" s="53">
        <f>SUM(I214:I216)</f>
        <v>0</v>
      </c>
      <c r="J218" s="144">
        <f>SUM(J214:J217)</f>
        <v>1424.5</v>
      </c>
      <c r="K218" s="144">
        <f>SUM(K214:K217)</f>
        <v>1424.5</v>
      </c>
      <c r="L218" s="53">
        <f>SUM(L214:L217)</f>
        <v>2849</v>
      </c>
    </row>
    <row r="219" spans="1:12" ht="15.75" x14ac:dyDescent="0.25">
      <c r="A219" s="127" t="s">
        <v>22</v>
      </c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</row>
    <row r="220" spans="1:12" ht="30" x14ac:dyDescent="0.25">
      <c r="A220" s="46" t="s">
        <v>4</v>
      </c>
      <c r="B220" s="66" t="s">
        <v>187</v>
      </c>
      <c r="C220" s="48" t="s">
        <v>184</v>
      </c>
      <c r="D220" s="49">
        <v>1</v>
      </c>
      <c r="E220" s="48" t="s">
        <v>155</v>
      </c>
      <c r="F220" s="48" t="s">
        <v>156</v>
      </c>
      <c r="G220" s="48"/>
      <c r="H220" s="48"/>
      <c r="I220" s="48"/>
      <c r="J220" s="200">
        <v>198.5</v>
      </c>
      <c r="K220" s="200">
        <v>198.5</v>
      </c>
      <c r="L220" s="54">
        <f t="shared" ref="L220:L223" si="20">SUM(G220:K220)</f>
        <v>397</v>
      </c>
    </row>
    <row r="221" spans="1:12" ht="30" x14ac:dyDescent="0.25">
      <c r="A221" s="46" t="s">
        <v>123</v>
      </c>
      <c r="B221" s="66" t="s">
        <v>188</v>
      </c>
      <c r="C221" s="48" t="s">
        <v>184</v>
      </c>
      <c r="D221" s="49">
        <v>1</v>
      </c>
      <c r="E221" s="48" t="s">
        <v>155</v>
      </c>
      <c r="F221" s="48" t="s">
        <v>156</v>
      </c>
      <c r="G221" s="48"/>
      <c r="H221" s="48"/>
      <c r="I221" s="48"/>
      <c r="J221" s="200">
        <v>196</v>
      </c>
      <c r="K221" s="200">
        <v>196</v>
      </c>
      <c r="L221" s="54">
        <f t="shared" si="20"/>
        <v>392</v>
      </c>
    </row>
    <row r="222" spans="1:12" ht="30" x14ac:dyDescent="0.25">
      <c r="A222" s="46" t="s">
        <v>126</v>
      </c>
      <c r="B222" s="66" t="s">
        <v>189</v>
      </c>
      <c r="C222" s="48" t="s">
        <v>184</v>
      </c>
      <c r="D222" s="49">
        <v>1</v>
      </c>
      <c r="E222" s="48" t="s">
        <v>155</v>
      </c>
      <c r="F222" s="57" t="s">
        <v>190</v>
      </c>
      <c r="G222" s="48"/>
      <c r="H222" s="48"/>
      <c r="I222" s="48"/>
      <c r="J222" s="201">
        <v>196</v>
      </c>
      <c r="K222" s="201">
        <v>196</v>
      </c>
      <c r="L222" s="50">
        <f t="shared" si="20"/>
        <v>392</v>
      </c>
    </row>
    <row r="223" spans="1:12" ht="30" x14ac:dyDescent="0.25">
      <c r="A223" s="46" t="s">
        <v>129</v>
      </c>
      <c r="B223" s="66" t="s">
        <v>191</v>
      </c>
      <c r="C223" s="48" t="s">
        <v>184</v>
      </c>
      <c r="D223" s="49">
        <v>1</v>
      </c>
      <c r="E223" s="48" t="s">
        <v>155</v>
      </c>
      <c r="F223" s="57" t="s">
        <v>192</v>
      </c>
      <c r="G223" s="48"/>
      <c r="H223" s="48"/>
      <c r="I223" s="48"/>
      <c r="J223" s="201">
        <v>17.5</v>
      </c>
      <c r="K223" s="201">
        <v>17.5</v>
      </c>
      <c r="L223" s="50">
        <f t="shared" si="20"/>
        <v>35</v>
      </c>
    </row>
    <row r="224" spans="1:12" ht="20.25" customHeight="1" x14ac:dyDescent="0.25">
      <c r="A224" s="51" t="s">
        <v>17</v>
      </c>
      <c r="B224" s="51"/>
      <c r="C224" s="52"/>
      <c r="D224" s="52"/>
      <c r="E224" s="52"/>
      <c r="F224" s="52"/>
      <c r="G224" s="53">
        <f>SUM(G220:G222)</f>
        <v>0</v>
      </c>
      <c r="H224" s="53">
        <f>SUM(H220:H222)</f>
        <v>0</v>
      </c>
      <c r="I224" s="53">
        <f>SUM(I220:I222)</f>
        <v>0</v>
      </c>
      <c r="J224" s="144">
        <f>SUM(J220:J223)</f>
        <v>608</v>
      </c>
      <c r="K224" s="144">
        <f>SUM(K220:K223)</f>
        <v>608</v>
      </c>
      <c r="L224" s="53">
        <f>SUM(L220:L223)</f>
        <v>1216</v>
      </c>
    </row>
    <row r="225" spans="1:16" s="33" customFormat="1" x14ac:dyDescent="0.25">
      <c r="A225" s="40"/>
      <c r="B225" s="73" t="s">
        <v>137</v>
      </c>
      <c r="C225" s="70"/>
      <c r="D225" s="71"/>
      <c r="E225" s="71"/>
      <c r="F225" s="71"/>
      <c r="G225" s="72"/>
      <c r="H225" s="72"/>
      <c r="I225" s="72"/>
      <c r="J225" s="202">
        <f>J224+J218+J208+J196</f>
        <v>2161.6000000000004</v>
      </c>
      <c r="K225" s="202">
        <f>K196+K208+K212+K218+K224</f>
        <v>2161.6</v>
      </c>
      <c r="L225" s="72">
        <f>L196+L208+L212+L218+L224</f>
        <v>4323.2</v>
      </c>
    </row>
    <row r="226" spans="1:16" s="33" customFormat="1" ht="18.75" x14ac:dyDescent="0.3">
      <c r="A226" s="124" t="s">
        <v>252</v>
      </c>
      <c r="B226" s="104"/>
      <c r="C226" s="104"/>
      <c r="D226" s="104"/>
      <c r="E226" s="104"/>
      <c r="F226" s="104"/>
      <c r="G226" s="104"/>
      <c r="H226" s="104"/>
      <c r="I226" s="104"/>
      <c r="J226" s="104"/>
      <c r="K226" s="125"/>
      <c r="L226" s="152"/>
    </row>
    <row r="227" spans="1:16" ht="15.75" x14ac:dyDescent="0.25">
      <c r="A227" s="153" t="s">
        <v>227</v>
      </c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5"/>
    </row>
    <row r="228" spans="1:16" ht="15.75" x14ac:dyDescent="0.25">
      <c r="A228" s="25" t="s">
        <v>0</v>
      </c>
      <c r="B228" s="156" t="s">
        <v>228</v>
      </c>
      <c r="C228" s="150" t="s">
        <v>145</v>
      </c>
      <c r="D228" s="150">
        <v>1</v>
      </c>
      <c r="E228" s="132" t="s">
        <v>229</v>
      </c>
      <c r="F228" s="48" t="s">
        <v>25</v>
      </c>
      <c r="G228" s="7"/>
      <c r="H228" s="158"/>
      <c r="I228" s="158"/>
      <c r="J228" s="176">
        <v>0.1</v>
      </c>
      <c r="K228" s="176">
        <v>0.1</v>
      </c>
      <c r="L228" s="150" t="s">
        <v>147</v>
      </c>
      <c r="O228" s="148" t="s">
        <v>230</v>
      </c>
      <c r="P228" s="148" t="s">
        <v>147</v>
      </c>
    </row>
    <row r="229" spans="1:16" ht="15.75" x14ac:dyDescent="0.25">
      <c r="A229" s="25" t="s">
        <v>64</v>
      </c>
      <c r="B229" s="156" t="s">
        <v>231</v>
      </c>
      <c r="C229" s="150" t="s">
        <v>145</v>
      </c>
      <c r="D229" s="150">
        <v>4</v>
      </c>
      <c r="E229" s="132" t="s">
        <v>229</v>
      </c>
      <c r="F229" s="48"/>
      <c r="G229" s="7"/>
      <c r="H229" s="158"/>
      <c r="I229" s="158"/>
      <c r="J229" s="176">
        <v>0.1</v>
      </c>
      <c r="K229" s="176">
        <v>0.1</v>
      </c>
      <c r="L229" s="150" t="s">
        <v>232</v>
      </c>
      <c r="O229" s="148" t="s">
        <v>232</v>
      </c>
      <c r="P229" s="148" t="s">
        <v>232</v>
      </c>
    </row>
    <row r="230" spans="1:16" ht="45" x14ac:dyDescent="0.25">
      <c r="A230" s="25" t="s">
        <v>67</v>
      </c>
      <c r="B230" s="157" t="s">
        <v>233</v>
      </c>
      <c r="C230" s="150"/>
      <c r="D230" s="150"/>
      <c r="E230" s="132" t="s">
        <v>229</v>
      </c>
      <c r="F230" s="150"/>
      <c r="G230" s="7"/>
      <c r="H230" s="150"/>
      <c r="I230" s="150"/>
      <c r="J230" s="176">
        <v>10</v>
      </c>
      <c r="K230" s="176">
        <v>10</v>
      </c>
      <c r="L230" s="150" t="s">
        <v>147</v>
      </c>
      <c r="O230" s="148" t="s">
        <v>143</v>
      </c>
      <c r="P230" s="148" t="s">
        <v>147</v>
      </c>
    </row>
    <row r="231" spans="1:16" ht="15.75" x14ac:dyDescent="0.25">
      <c r="A231" s="25" t="s">
        <v>219</v>
      </c>
      <c r="B231" s="157" t="s">
        <v>234</v>
      </c>
      <c r="C231" s="150"/>
      <c r="D231" s="150"/>
      <c r="E231" s="132" t="s">
        <v>229</v>
      </c>
      <c r="F231" s="150" t="s">
        <v>235</v>
      </c>
      <c r="G231" s="7"/>
      <c r="H231" s="150"/>
      <c r="I231" s="150"/>
      <c r="J231" s="176">
        <v>5.3</v>
      </c>
      <c r="K231" s="176">
        <v>5.3</v>
      </c>
      <c r="L231" s="150" t="s">
        <v>232</v>
      </c>
      <c r="O231" s="148" t="s">
        <v>232</v>
      </c>
      <c r="P231" s="148" t="s">
        <v>232</v>
      </c>
    </row>
    <row r="232" spans="1:16" s="94" customFormat="1" x14ac:dyDescent="0.25">
      <c r="A232" s="177"/>
      <c r="B232" s="178" t="s">
        <v>17</v>
      </c>
      <c r="C232" s="177"/>
      <c r="D232" s="177"/>
      <c r="E232" s="177"/>
      <c r="F232" s="177"/>
      <c r="G232" s="10"/>
      <c r="H232" s="179">
        <f t="shared" ref="H232:I232" si="21">SUM(H228:H231)</f>
        <v>0</v>
      </c>
      <c r="I232" s="179">
        <f t="shared" si="21"/>
        <v>0</v>
      </c>
      <c r="J232" s="180">
        <f>SUM(J228:J231)</f>
        <v>15.5</v>
      </c>
      <c r="K232" s="180">
        <f>SUM(K228:K231)</f>
        <v>15.5</v>
      </c>
      <c r="L232" s="177"/>
    </row>
    <row r="233" spans="1:16" ht="15.75" x14ac:dyDescent="0.25">
      <c r="A233" s="172" t="s">
        <v>236</v>
      </c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4"/>
    </row>
    <row r="234" spans="1:16" ht="15.75" x14ac:dyDescent="0.25">
      <c r="A234" s="25" t="s">
        <v>0</v>
      </c>
      <c r="B234" s="66" t="s">
        <v>237</v>
      </c>
      <c r="C234" s="56" t="s">
        <v>145</v>
      </c>
      <c r="D234" s="163">
        <v>3</v>
      </c>
      <c r="E234" s="157" t="s">
        <v>229</v>
      </c>
      <c r="F234" s="150"/>
      <c r="G234" s="164"/>
      <c r="H234" s="159"/>
      <c r="I234" s="165"/>
      <c r="J234" s="166"/>
      <c r="K234" s="150"/>
      <c r="L234" s="150" t="s">
        <v>43</v>
      </c>
      <c r="O234" s="148" t="s">
        <v>230</v>
      </c>
      <c r="P234" s="148" t="s">
        <v>43</v>
      </c>
    </row>
    <row r="235" spans="1:16" ht="30" x14ac:dyDescent="0.25">
      <c r="A235" s="25" t="s">
        <v>64</v>
      </c>
      <c r="B235" s="66" t="s">
        <v>238</v>
      </c>
      <c r="C235" s="165"/>
      <c r="D235" s="167"/>
      <c r="E235" s="157" t="s">
        <v>229</v>
      </c>
      <c r="F235" s="150" t="s">
        <v>25</v>
      </c>
      <c r="G235" s="164"/>
      <c r="H235" s="159"/>
      <c r="I235" s="165"/>
      <c r="J235" s="166"/>
      <c r="K235" s="150"/>
      <c r="L235" s="150" t="s">
        <v>43</v>
      </c>
      <c r="O235" s="148" t="s">
        <v>230</v>
      </c>
      <c r="P235" s="148" t="s">
        <v>43</v>
      </c>
    </row>
    <row r="236" spans="1:16" s="94" customFormat="1" x14ac:dyDescent="0.25">
      <c r="A236" s="182"/>
      <c r="B236" s="183" t="s">
        <v>239</v>
      </c>
      <c r="C236" s="182"/>
      <c r="D236" s="182"/>
      <c r="E236" s="182"/>
      <c r="F236" s="182"/>
      <c r="G236" s="182"/>
      <c r="H236" s="184">
        <f>SUM(H234:H235)</f>
        <v>0</v>
      </c>
      <c r="I236" s="182"/>
      <c r="J236" s="185">
        <f>SUM(J234:J235)</f>
        <v>0</v>
      </c>
      <c r="K236" s="182"/>
      <c r="L236" s="182"/>
    </row>
    <row r="237" spans="1:16" ht="15.75" x14ac:dyDescent="0.25">
      <c r="A237" s="172" t="s">
        <v>240</v>
      </c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4"/>
    </row>
    <row r="238" spans="1:16" ht="15.75" hidden="1" x14ac:dyDescent="0.25">
      <c r="A238" s="150">
        <v>1</v>
      </c>
      <c r="B238" s="66" t="s">
        <v>241</v>
      </c>
      <c r="C238" s="150" t="s">
        <v>167</v>
      </c>
      <c r="D238" s="150">
        <v>33</v>
      </c>
      <c r="E238" s="157" t="s">
        <v>229</v>
      </c>
      <c r="F238" s="150"/>
      <c r="H238" s="168"/>
      <c r="I238" s="150"/>
      <c r="J238" s="175">
        <v>2.7</v>
      </c>
      <c r="K238" s="175">
        <v>2.7</v>
      </c>
      <c r="L238" s="150"/>
      <c r="O238" s="148" t="s">
        <v>242</v>
      </c>
      <c r="P238" s="148"/>
    </row>
    <row r="239" spans="1:16" ht="30" hidden="1" x14ac:dyDescent="0.25">
      <c r="A239" s="150">
        <v>2</v>
      </c>
      <c r="B239" s="66" t="s">
        <v>243</v>
      </c>
      <c r="C239" s="150" t="s">
        <v>244</v>
      </c>
      <c r="D239" s="150" t="s">
        <v>245</v>
      </c>
      <c r="E239" s="157" t="s">
        <v>229</v>
      </c>
      <c r="F239" s="150"/>
      <c r="H239" s="168"/>
      <c r="I239" s="150"/>
      <c r="J239" s="175">
        <v>150</v>
      </c>
      <c r="K239" s="175">
        <v>150</v>
      </c>
      <c r="L239" s="150" t="s">
        <v>44</v>
      </c>
      <c r="O239" s="148" t="s">
        <v>43</v>
      </c>
      <c r="P239" s="148" t="s">
        <v>44</v>
      </c>
    </row>
    <row r="240" spans="1:16" s="94" customFormat="1" hidden="1" x14ac:dyDescent="0.25">
      <c r="A240" s="182"/>
      <c r="B240" s="183" t="s">
        <v>239</v>
      </c>
      <c r="C240" s="182"/>
      <c r="D240" s="182"/>
      <c r="E240" s="182"/>
      <c r="F240" s="182"/>
      <c r="H240" s="183">
        <f>SUM(H238:H239)</f>
        <v>0</v>
      </c>
      <c r="I240" s="183">
        <f>SUM(I238:I239)</f>
        <v>0</v>
      </c>
      <c r="J240" s="86">
        <f>SUM(J238:J239)</f>
        <v>152.69999999999999</v>
      </c>
      <c r="K240" s="86">
        <f>SUM(K238:K239)</f>
        <v>152.69999999999999</v>
      </c>
      <c r="L240" s="182"/>
    </row>
    <row r="241" spans="1:16" x14ac:dyDescent="0.25">
      <c r="A241" s="150"/>
      <c r="B241" s="150"/>
      <c r="C241" s="160" t="s">
        <v>246</v>
      </c>
      <c r="D241" s="161"/>
      <c r="E241" s="161"/>
      <c r="F241" s="161"/>
      <c r="G241" s="161"/>
      <c r="H241" s="161"/>
      <c r="I241" s="161"/>
      <c r="J241" s="161"/>
      <c r="K241" s="162"/>
      <c r="L241" s="150"/>
    </row>
    <row r="242" spans="1:16" ht="30" x14ac:dyDescent="0.25">
      <c r="A242" s="150">
        <v>1</v>
      </c>
      <c r="B242" s="169" t="s">
        <v>247</v>
      </c>
      <c r="C242" s="150" t="s">
        <v>106</v>
      </c>
      <c r="D242" s="151">
        <v>213.1</v>
      </c>
      <c r="E242" s="157" t="s">
        <v>229</v>
      </c>
      <c r="F242" s="165"/>
      <c r="G242" s="7"/>
      <c r="H242" s="170"/>
      <c r="I242" s="165"/>
      <c r="J242" s="175">
        <v>1.3</v>
      </c>
      <c r="K242" s="175">
        <v>1.3</v>
      </c>
      <c r="L242" s="150" t="s">
        <v>248</v>
      </c>
      <c r="O242" s="148" t="s">
        <v>45</v>
      </c>
      <c r="P242" s="148" t="s">
        <v>248</v>
      </c>
    </row>
    <row r="243" spans="1:16" ht="15.75" x14ac:dyDescent="0.25">
      <c r="A243" s="150">
        <v>2</v>
      </c>
      <c r="B243" s="169" t="s">
        <v>249</v>
      </c>
      <c r="C243" s="150" t="s">
        <v>106</v>
      </c>
      <c r="D243" s="151">
        <v>56.4</v>
      </c>
      <c r="E243" s="157" t="s">
        <v>229</v>
      </c>
      <c r="F243" s="165"/>
      <c r="G243" s="7"/>
      <c r="H243" s="170"/>
      <c r="I243" s="165"/>
      <c r="J243" s="175">
        <v>1.4</v>
      </c>
      <c r="K243" s="175">
        <v>1.4</v>
      </c>
      <c r="L243" s="150" t="s">
        <v>248</v>
      </c>
      <c r="O243" s="148" t="s">
        <v>45</v>
      </c>
      <c r="P243" s="148" t="s">
        <v>248</v>
      </c>
    </row>
    <row r="244" spans="1:16" s="94" customFormat="1" x14ac:dyDescent="0.25">
      <c r="A244" s="182"/>
      <c r="B244" s="183" t="s">
        <v>239</v>
      </c>
      <c r="C244" s="182"/>
      <c r="D244" s="182"/>
      <c r="E244" s="182"/>
      <c r="F244" s="183"/>
      <c r="G244" s="10"/>
      <c r="H244" s="186">
        <f>SUM(H242:H243)</f>
        <v>0</v>
      </c>
      <c r="I244" s="183"/>
      <c r="J244" s="195">
        <f>J242+J243</f>
        <v>2.7</v>
      </c>
      <c r="K244" s="195">
        <f>K242+K243</f>
        <v>2.7</v>
      </c>
      <c r="L244" s="182"/>
    </row>
    <row r="245" spans="1:16" x14ac:dyDescent="0.25">
      <c r="A245" s="150"/>
      <c r="B245" s="150"/>
      <c r="C245" s="160" t="s">
        <v>250</v>
      </c>
      <c r="D245" s="161"/>
      <c r="E245" s="161"/>
      <c r="F245" s="161"/>
      <c r="G245" s="161"/>
      <c r="H245" s="161"/>
      <c r="I245" s="161"/>
      <c r="J245" s="161"/>
      <c r="K245" s="162"/>
      <c r="L245" s="150"/>
    </row>
    <row r="246" spans="1:16" ht="30" x14ac:dyDescent="0.25">
      <c r="A246" s="150">
        <v>1</v>
      </c>
      <c r="B246" s="48" t="s">
        <v>251</v>
      </c>
      <c r="C246" s="171" t="s">
        <v>106</v>
      </c>
      <c r="D246" s="56">
        <v>103.4</v>
      </c>
      <c r="E246" s="157" t="s">
        <v>229</v>
      </c>
      <c r="F246" s="165"/>
      <c r="G246" s="56"/>
      <c r="H246" s="7"/>
      <c r="I246" s="165"/>
      <c r="J246" s="56">
        <v>147.5</v>
      </c>
      <c r="K246" s="56">
        <v>147.5</v>
      </c>
      <c r="L246" s="56" t="s">
        <v>230</v>
      </c>
      <c r="O246" s="148" t="s">
        <v>232</v>
      </c>
      <c r="P246" s="149" t="s">
        <v>230</v>
      </c>
    </row>
    <row r="247" spans="1:16" s="181" customFormat="1" x14ac:dyDescent="0.25">
      <c r="A247" s="187"/>
      <c r="B247" s="188" t="s">
        <v>239</v>
      </c>
      <c r="C247" s="189"/>
      <c r="D247" s="189"/>
      <c r="E247" s="189"/>
      <c r="F247" s="189"/>
      <c r="G247" s="189">
        <f>G246</f>
        <v>0</v>
      </c>
      <c r="H247" s="194"/>
      <c r="I247" s="189"/>
      <c r="J247" s="193">
        <f>J246</f>
        <v>147.5</v>
      </c>
      <c r="K247" s="193">
        <f>K246</f>
        <v>147.5</v>
      </c>
      <c r="L247" s="187"/>
    </row>
    <row r="248" spans="1:16" s="33" customFormat="1" x14ac:dyDescent="0.25">
      <c r="A248" s="190"/>
      <c r="B248" s="191" t="s">
        <v>253</v>
      </c>
      <c r="C248" s="190"/>
      <c r="D248" s="190"/>
      <c r="E248" s="190"/>
      <c r="F248" s="190"/>
      <c r="G248" s="191"/>
      <c r="H248" s="191"/>
      <c r="I248" s="190"/>
      <c r="J248" s="192">
        <f>J247+J244+J236+J232</f>
        <v>165.7</v>
      </c>
      <c r="K248" s="192">
        <f>K247+K244+K236+K232</f>
        <v>165.7</v>
      </c>
      <c r="L248" s="190"/>
    </row>
    <row r="249" spans="1:16" s="319" customFormat="1" ht="18.75" x14ac:dyDescent="0.3">
      <c r="A249" s="316"/>
      <c r="B249" s="317" t="s">
        <v>319</v>
      </c>
      <c r="C249" s="316"/>
      <c r="D249" s="316"/>
      <c r="E249" s="316"/>
      <c r="F249" s="316"/>
      <c r="G249" s="318">
        <f>G248+G225+G190+G167+G145+G104+G69+G42</f>
        <v>171.60000000000002</v>
      </c>
      <c r="H249" s="318">
        <f t="shared" ref="H249:K249" si="22">H248+H225+H190+H167+H145+H104+H69+H42</f>
        <v>25796.173999999999</v>
      </c>
      <c r="I249" s="318">
        <f t="shared" si="22"/>
        <v>14716.2</v>
      </c>
      <c r="J249" s="318">
        <f t="shared" si="22"/>
        <v>2327.3000000000002</v>
      </c>
      <c r="K249" s="318">
        <f t="shared" si="22"/>
        <v>43011.274000000005</v>
      </c>
    </row>
  </sheetData>
  <mergeCells count="61">
    <mergeCell ref="A155:J155"/>
    <mergeCell ref="A159:J159"/>
    <mergeCell ref="A163:J163"/>
    <mergeCell ref="Q3:Q4"/>
    <mergeCell ref="B31:N31"/>
    <mergeCell ref="B38:N38"/>
    <mergeCell ref="A43:K43"/>
    <mergeCell ref="A147:J147"/>
    <mergeCell ref="A152:J152"/>
    <mergeCell ref="O3:O4"/>
    <mergeCell ref="P3:P4"/>
    <mergeCell ref="B5:N5"/>
    <mergeCell ref="B12:N12"/>
    <mergeCell ref="B27:N27"/>
    <mergeCell ref="A233:L233"/>
    <mergeCell ref="A237:L237"/>
    <mergeCell ref="C241:K241"/>
    <mergeCell ref="C245:K245"/>
    <mergeCell ref="A227:L227"/>
    <mergeCell ref="A226:K226"/>
    <mergeCell ref="A191:K191"/>
    <mergeCell ref="A192:L192"/>
    <mergeCell ref="A197:L197"/>
    <mergeCell ref="A213:L213"/>
    <mergeCell ref="A219:L219"/>
    <mergeCell ref="A209:K209"/>
    <mergeCell ref="A178:M178"/>
    <mergeCell ref="A182:M182"/>
    <mergeCell ref="A186:M186"/>
    <mergeCell ref="A168:K168"/>
    <mergeCell ref="A169:M169"/>
    <mergeCell ref="A173:M173"/>
    <mergeCell ref="A126:K126"/>
    <mergeCell ref="A134:K134"/>
    <mergeCell ref="A137:K137"/>
    <mergeCell ref="A70:K70"/>
    <mergeCell ref="A146:K146"/>
    <mergeCell ref="A87:N87"/>
    <mergeCell ref="A101:N101"/>
    <mergeCell ref="A105:K105"/>
    <mergeCell ref="A106:K106"/>
    <mergeCell ref="A90:N90"/>
    <mergeCell ref="A110:K110"/>
    <mergeCell ref="A71:N71"/>
    <mergeCell ref="A76:N76"/>
    <mergeCell ref="A1:N1"/>
    <mergeCell ref="A2:N2"/>
    <mergeCell ref="A3:A4"/>
    <mergeCell ref="B3:B4"/>
    <mergeCell ref="C3:C4"/>
    <mergeCell ref="D3:D4"/>
    <mergeCell ref="E3:E4"/>
    <mergeCell ref="F3:F4"/>
    <mergeCell ref="G3:K3"/>
    <mergeCell ref="L3:L4"/>
    <mergeCell ref="M3:M4"/>
    <mergeCell ref="N3:N4"/>
    <mergeCell ref="A65:N65"/>
    <mergeCell ref="A66:N66"/>
    <mergeCell ref="A55:N55"/>
    <mergeCell ref="A62:N62"/>
  </mergeCells>
  <pageMargins left="0.51181102362204722" right="0.51181102362204722" top="0.55118110236220474" bottom="0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щочетв</vt:lpstr>
      <vt:lpstr>щочетв!Область_печати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2020-04-24T06:26:16Z</cp:lastPrinted>
  <dcterms:created xsi:type="dcterms:W3CDTF">2019-03-19T12:48:40Z</dcterms:created>
  <dcterms:modified xsi:type="dcterms:W3CDTF">2020-05-21T11:07:09Z</dcterms:modified>
</cp:coreProperties>
</file>