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Лист1!$A$1:$L$231</definedName>
  </definedNames>
  <calcPr calcId="125725"/>
</workbook>
</file>

<file path=xl/calcChain.xml><?xml version="1.0" encoding="utf-8"?>
<calcChain xmlns="http://schemas.openxmlformats.org/spreadsheetml/2006/main">
  <c r="H104" i="1"/>
  <c r="H94"/>
  <c r="H89"/>
  <c r="H84"/>
  <c r="G209"/>
  <c r="H195"/>
  <c r="I195"/>
  <c r="G195"/>
  <c r="J194"/>
  <c r="H162"/>
  <c r="I162"/>
  <c r="J162"/>
  <c r="G162"/>
  <c r="H157"/>
  <c r="I157"/>
  <c r="J157"/>
  <c r="G157"/>
  <c r="H145"/>
  <c r="I145"/>
  <c r="G145"/>
  <c r="J144"/>
  <c r="H139"/>
  <c r="I139"/>
  <c r="G139"/>
  <c r="J138"/>
  <c r="H135"/>
  <c r="I135"/>
  <c r="G135"/>
  <c r="H113"/>
  <c r="I113"/>
  <c r="G113"/>
  <c r="J112"/>
  <c r="J197" l="1"/>
  <c r="J193"/>
  <c r="J192"/>
  <c r="J195" l="1"/>
  <c r="I183"/>
  <c r="H183"/>
  <c r="J182"/>
  <c r="J181"/>
  <c r="J180"/>
  <c r="J179"/>
  <c r="J178"/>
  <c r="J177"/>
  <c r="J176"/>
  <c r="I174"/>
  <c r="H174"/>
  <c r="J173"/>
  <c r="J172"/>
  <c r="I184" l="1"/>
  <c r="J174"/>
  <c r="H184"/>
  <c r="J183"/>
  <c r="J147"/>
  <c r="J143"/>
  <c r="J142"/>
  <c r="J141"/>
  <c r="J137"/>
  <c r="J139" s="1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1"/>
  <c r="J113" s="1"/>
  <c r="J103"/>
  <c r="J102"/>
  <c r="J101"/>
  <c r="J100"/>
  <c r="J99"/>
  <c r="J98"/>
  <c r="J97"/>
  <c r="J96"/>
  <c r="J93"/>
  <c r="J92"/>
  <c r="J91"/>
  <c r="J86"/>
  <c r="J89" s="1"/>
  <c r="J83"/>
  <c r="J82"/>
  <c r="J81"/>
  <c r="J80"/>
  <c r="J79"/>
  <c r="J78"/>
  <c r="J77"/>
  <c r="J76"/>
  <c r="J75"/>
  <c r="J145" l="1"/>
  <c r="J135"/>
  <c r="J84"/>
  <c r="J94"/>
  <c r="J104"/>
  <c r="J184"/>
  <c r="I66"/>
  <c r="H66"/>
  <c r="J65"/>
  <c r="J64"/>
  <c r="J63"/>
  <c r="J62"/>
  <c r="J61"/>
  <c r="I55"/>
  <c r="H55"/>
  <c r="G55"/>
  <c r="J54"/>
  <c r="J53"/>
  <c r="J52"/>
  <c r="J51"/>
  <c r="J50"/>
  <c r="D35"/>
  <c r="J55" l="1"/>
  <c r="J66"/>
  <c r="J105"/>
  <c r="H43"/>
  <c r="H220" s="1"/>
  <c r="I43"/>
  <c r="I220" s="1"/>
  <c r="G43"/>
  <c r="G220" s="1"/>
  <c r="H37"/>
  <c r="H219" s="1"/>
  <c r="I37"/>
  <c r="I219" s="1"/>
  <c r="G37"/>
  <c r="G219" s="1"/>
  <c r="H33"/>
  <c r="H218" s="1"/>
  <c r="I33"/>
  <c r="I218" s="1"/>
  <c r="G33"/>
  <c r="G218" s="1"/>
  <c r="H26"/>
  <c r="H217" s="1"/>
  <c r="I26"/>
  <c r="I217" s="1"/>
  <c r="G26"/>
  <c r="G217" s="1"/>
  <c r="H17"/>
  <c r="H216" s="1"/>
  <c r="H215" s="1"/>
  <c r="I17"/>
  <c r="I216" s="1"/>
  <c r="I215" s="1"/>
  <c r="G17"/>
  <c r="G216" s="1"/>
  <c r="G215" s="1"/>
  <c r="J41"/>
  <c r="J40"/>
  <c r="J39"/>
  <c r="J35"/>
  <c r="J37" s="1"/>
  <c r="J219" s="1"/>
  <c r="J29"/>
  <c r="J30"/>
  <c r="J31"/>
  <c r="J28"/>
  <c r="J33" l="1"/>
  <c r="J218" s="1"/>
  <c r="I44"/>
  <c r="J43"/>
  <c r="J220" s="1"/>
  <c r="G44"/>
  <c r="H44"/>
  <c r="J15"/>
  <c r="J24"/>
  <c r="J23"/>
  <c r="J22"/>
  <c r="J21"/>
  <c r="J20"/>
  <c r="J19"/>
  <c r="J14"/>
  <c r="J13"/>
  <c r="J12"/>
  <c r="J11"/>
  <c r="J10"/>
  <c r="J26" l="1"/>
  <c r="J217" s="1"/>
  <c r="J17"/>
  <c r="J216" s="1"/>
  <c r="J215" l="1"/>
  <c r="J44"/>
</calcChain>
</file>

<file path=xl/sharedStrings.xml><?xml version="1.0" encoding="utf-8"?>
<sst xmlns="http://schemas.openxmlformats.org/spreadsheetml/2006/main" count="755" uniqueCount="246">
  <si>
    <t>Замовник</t>
  </si>
  <si>
    <t>Підрядник</t>
  </si>
  <si>
    <t>Власні кошти</t>
  </si>
  <si>
    <t>Залучені кошти</t>
  </si>
  <si>
    <t>Разом</t>
  </si>
  <si>
    <t>Од. виміру</t>
  </si>
  <si>
    <t>Джерело фінансування</t>
  </si>
  <si>
    <t>Кількість</t>
  </si>
  <si>
    <t>Початок виконання</t>
  </si>
  <si>
    <t>Кінець виконання</t>
  </si>
  <si>
    <t>Місцевий бюджет</t>
  </si>
  <si>
    <t>Заходи</t>
  </si>
  <si>
    <t>Найменування заходу</t>
  </si>
  <si>
    <t>Розділ 1. Заходи по підготовці теплогенеруючого обладнання до опалювального періоду (котельні, теплові пункти, бойлерні)</t>
  </si>
  <si>
    <t>Розділ 11. Інші заходи по підготовці до осінньо-зимового періоду</t>
  </si>
  <si>
    <t>Розділ 111. Заходи з енергозбереження відповідно до програми</t>
  </si>
  <si>
    <t>Розділ 1У. Капітальні ремонти</t>
  </si>
  <si>
    <t>Провести поточний ремонт теплових пунктів</t>
  </si>
  <si>
    <t>Провести роботи по ремонту та повірці технічних манометрів, які встановлені на теплопунктах</t>
  </si>
  <si>
    <t>Провести протиаварійні тренування власним теплоенергетичним персоналом</t>
  </si>
  <si>
    <t>Провести промивку та гідропневматичне випробування внутрішньобудинкової системи опалення</t>
  </si>
  <si>
    <t>Забезпечити складання актів готовності систем теплопостачання до опалювального сесону</t>
  </si>
  <si>
    <t>шт</t>
  </si>
  <si>
    <t>КУ "СМКЛ№1"</t>
  </si>
  <si>
    <t>власними силами</t>
  </si>
  <si>
    <t>шт.</t>
  </si>
  <si>
    <t>ДП "Сумистандартметрологія"</t>
  </si>
  <si>
    <t>осіб</t>
  </si>
  <si>
    <t>корпус</t>
  </si>
  <si>
    <t>підрядник не визначений</t>
  </si>
  <si>
    <t>Підготувати овочесховище до збереження картоплі</t>
  </si>
  <si>
    <t>од</t>
  </si>
  <si>
    <t>Заготівля овочів</t>
  </si>
  <si>
    <t>кг</t>
  </si>
  <si>
    <t>Підготувати транспорт лікарні до роботи в зимових умовах</t>
  </si>
  <si>
    <t>машини</t>
  </si>
  <si>
    <t>од.</t>
  </si>
  <si>
    <t>Перезарядка вогнегасників</t>
  </si>
  <si>
    <t>Перевірка  пожежного гідранту</t>
  </si>
  <si>
    <t>Технічне обслуговування і перевірка на працездатність пожежних кранів</t>
  </si>
  <si>
    <t>Навчання відповідального за експлуатацію теплових установок і мереж та його дублера</t>
  </si>
  <si>
    <t>особи</t>
  </si>
  <si>
    <t>ТОВ "НВК ЛАВ"</t>
  </si>
  <si>
    <t>липень 2018</t>
  </si>
  <si>
    <t>вересень 2018</t>
  </si>
  <si>
    <t>жовтень 2018</t>
  </si>
  <si>
    <t>серпень 2018</t>
  </si>
  <si>
    <t>травень 2018</t>
  </si>
  <si>
    <t>листопад 2018</t>
  </si>
  <si>
    <t>червень 2018</t>
  </si>
  <si>
    <t>КУ "Сумська міська клінічна лікарня №1"</t>
  </si>
  <si>
    <t>№ з/п</t>
  </si>
  <si>
    <t>ТОВ "Інвест-G"</t>
  </si>
  <si>
    <t>лютий 2018</t>
  </si>
  <si>
    <t>Заміна обладнання харчоблоку</t>
  </si>
  <si>
    <t xml:space="preserve">Капітальний ремонт будівлі (заміна віконних та дверних блоків) </t>
  </si>
  <si>
    <t>Капітальний ремонт покрівлі з додатковою теплоізоляцією</t>
  </si>
  <si>
    <t>Впровадження припливно-витяжної вентиляції з рекуперацією</t>
  </si>
  <si>
    <t>не визначений</t>
  </si>
  <si>
    <t>кв.м</t>
  </si>
  <si>
    <t>Капітальний ремонт терапевтичного та неврологічного відділень (частковий)</t>
  </si>
  <si>
    <t>Поточний ремонт стелі відділення променевої діагностики (коридор 3-ього поверху)</t>
  </si>
  <si>
    <t>ТОВ "Комфортремсервіс"</t>
  </si>
  <si>
    <t>Встановлення дверей в операційному відділенні</t>
  </si>
  <si>
    <t>Поточний ремонт системи електропостачання (з'єднання жил проводів пайкою)</t>
  </si>
  <si>
    <t>ФОП Голохвост</t>
  </si>
  <si>
    <t>квітень 2018</t>
  </si>
  <si>
    <t>ВСЬОГО</t>
  </si>
  <si>
    <t>Заміна лічильника тепла та гарячої води</t>
  </si>
  <si>
    <t>105 вікон, 12 дверей</t>
  </si>
  <si>
    <t>коробки</t>
  </si>
  <si>
    <t>№ п/п</t>
  </si>
  <si>
    <t xml:space="preserve">Поточний ремонт котельні  стаціонару </t>
  </si>
  <si>
    <t>КУ №СМКЛ № 4"</t>
  </si>
  <si>
    <t>ТОВ"Сумирай-                тепломережа"</t>
  </si>
  <si>
    <t>серпень</t>
  </si>
  <si>
    <t>Ремонт теплопункту: побілка, фарбування труб, запорної арматури, чистка фільтрів</t>
  </si>
  <si>
    <t>теплопункт</t>
  </si>
  <si>
    <t>липень</t>
  </si>
  <si>
    <t xml:space="preserve">Промивка та гідровипробовування системи теплопостачання </t>
  </si>
  <si>
    <t>м/пог</t>
  </si>
  <si>
    <t>ПП"Дорідерм-Суми"</t>
  </si>
  <si>
    <t>Повірка манометрів</t>
  </si>
  <si>
    <t>ТОВ "Сумистандартметрологія"</t>
  </si>
  <si>
    <t>червень</t>
  </si>
  <si>
    <t>Ремонт запірної арматури та вентилів  трубопроводів стояків, лежаків опалення та гарячого водопостачання,</t>
  </si>
  <si>
    <t xml:space="preserve">Разом </t>
  </si>
  <si>
    <t xml:space="preserve">Заміна ламп денного світла на світлодіодні </t>
  </si>
  <si>
    <t xml:space="preserve">переможець публічних закупівель </t>
  </si>
  <si>
    <t>Капітальний ремонт  харчоблоку</t>
  </si>
  <si>
    <t>листопад</t>
  </si>
  <si>
    <t>грудень</t>
  </si>
  <si>
    <t>Капітальний ремонт поліклініки № 4</t>
  </si>
  <si>
    <t xml:space="preserve">Капітальний ремонт поліклінічного відділення№ 1 </t>
  </si>
  <si>
    <t xml:space="preserve">Капітальний ремонт овочесховища </t>
  </si>
  <si>
    <t>Капітальний ремонт кабінету фтизіатра</t>
  </si>
  <si>
    <t xml:space="preserve">Огляд та поточний ремонт теплопунктів </t>
  </si>
  <si>
    <t>КУ "СМКЛ №5"</t>
  </si>
  <si>
    <t>Власними силами</t>
  </si>
  <si>
    <t>Проведення ремонту, гідравлічне випробовування внутрішньо-будівельних мереж опалювання будівель та споруд</t>
  </si>
  <si>
    <t>вересень</t>
  </si>
  <si>
    <t>Метрологічна повірка засобів вимірювальної техніки</t>
  </si>
  <si>
    <t>протягом року</t>
  </si>
  <si>
    <t>Вимірювання опору ізоляції,визначення питомого опору грунту. Електровимірювання обладнання, інструменту</t>
  </si>
  <si>
    <t>Підготувати  овочесховище для збереження овочів</t>
  </si>
  <si>
    <t>Провести герметизацію вікон та дверей</t>
  </si>
  <si>
    <t xml:space="preserve">Перезарядка вогнегасників та послуги по обслуговуванню первинних засобів пожежогасіння </t>
  </si>
  <si>
    <t>Заготівля овочів та картоплі</t>
  </si>
  <si>
    <t>жовтень</t>
  </si>
  <si>
    <t>Експертне обстеження ліфтів №1028, №1258 та інші обстеження</t>
  </si>
  <si>
    <t>березень</t>
  </si>
  <si>
    <t>травень</t>
  </si>
  <si>
    <t>Разом:</t>
  </si>
  <si>
    <t>Заміна ламп розжарювання на лампи енергозберігаючі</t>
  </si>
  <si>
    <t>Закупівля енергозберігаючих вікнон</t>
  </si>
  <si>
    <t>м2</t>
  </si>
  <si>
    <t>Встановлення енергозберігаючих вікон</t>
  </si>
  <si>
    <t>Капітальний ремонт будівлі харчоблоку</t>
  </si>
  <si>
    <t>Капітальний ремонт будівлі овочесховища</t>
  </si>
  <si>
    <t xml:space="preserve">Капітальний ремонт ліфтів  </t>
  </si>
  <si>
    <t>лютий</t>
  </si>
  <si>
    <t>Поточний ремонт вентиляції</t>
  </si>
  <si>
    <t>Покрівельні роботи та інші спеціалізовані будівельні роботи (покрівельні роботи, спеціалізовані роботи, зварювальні, та ін.)</t>
  </si>
  <si>
    <t>Ізоляційні роботи (монтаж гіпсокартонних конструкції, термо, шумоізоляція)</t>
  </si>
  <si>
    <t>Водопровідні та санітарно-технічні роботи</t>
  </si>
  <si>
    <t>Штукатурні роботи</t>
  </si>
  <si>
    <t>45420000-7 Столярні та теслярні роботи (встановлення вікон, дверей, перегородок)</t>
  </si>
  <si>
    <t xml:space="preserve"> Покривання підлоги та стін (укладання кахелю, обклеювання шпалерами, монтаж і покривання підлоги)</t>
  </si>
  <si>
    <t>Фарбування та скління (малірні роботи, скління, фасадні роботи)</t>
  </si>
  <si>
    <t>ВСЬОГО:</t>
  </si>
  <si>
    <t>Повірка приладів обліку та контролю (лічильники тепла та води):</t>
  </si>
  <si>
    <t>КУ "СМДКЛ Св.Зінаїди"</t>
  </si>
  <si>
    <t>за рішенням комітету з конкурсних торгів</t>
  </si>
  <si>
    <t xml:space="preserve"> Гідравлічні випробовування та промивка системи теплопостачання</t>
  </si>
  <si>
    <t>м.пог.</t>
  </si>
  <si>
    <t>Технічне обслуговування примусової вентиляції інфекційного відділення №3</t>
  </si>
  <si>
    <t>послуга</t>
  </si>
  <si>
    <t xml:space="preserve">Поточний ремонт пожежної системи вентиляції </t>
  </si>
  <si>
    <t>Послуги з аналізу стічних вод</t>
  </si>
  <si>
    <t>КП "Міськводоканал"</t>
  </si>
  <si>
    <t>тон</t>
  </si>
  <si>
    <t>Техогляд та ремонт автомобілів</t>
  </si>
  <si>
    <t>КУ "СМДКЛ Святої Зінаїди"</t>
  </si>
  <si>
    <t>січень</t>
  </si>
  <si>
    <t>Будівлі та приміщення лікарні забезпечені первинними засобами пожежогасіння згідно норм належності (п.6.4.8 ППБУ): -ВВУ 1,4 – 10 шт.; ВП 6з – 10 шт.</t>
  </si>
  <si>
    <t>У разі виділення додаткових коштів</t>
  </si>
  <si>
    <t>Виконати капітальний ремонт установки пожежної сигналізації (п.6.1.3 ППБУ)</t>
  </si>
  <si>
    <t>Оснастити світильники з лампами розжарювання в пожежонебезпечних зонах ковпаками із захисного суцільного скла (п.5.1.29 ППБУ)</t>
  </si>
  <si>
    <t>Укомплектувати всі пожежні крани рукавами і стволами (п.6.3.2.3 ППБУ)</t>
  </si>
  <si>
    <t>Обновити покажчик пожежного гідранту (п.6.3.1.1 ППБУ)</t>
  </si>
  <si>
    <t>На вікнах приміщень, де перебувають люди, грати виконати такими, що розкриваються, розсуваються або знімаються (п.4.2.14 ППБУ)</t>
  </si>
  <si>
    <t>Встановити систему оповіщення людей про пожежу (п.3.7 ППБУ)</t>
  </si>
  <si>
    <t>Обладнати пристроями для само зачинення та ущільнення в притулах двері садових клітин (п.4.3.11 ППБУ)</t>
  </si>
  <si>
    <t>Двері архівів, господарчих та технічних приміщень, електрощитових виконати протипожежними 2-го типу з межею вогнестійкості 0,6 години (п.4.37.ППБУ)</t>
  </si>
  <si>
    <t>Передбачити встановлення сертифікованих протипожежних дверей (люків) виходів на покрівлю (п.6.6 ДБН В.1.1-7-2002)</t>
  </si>
  <si>
    <t>Виконати другий евакуаційний вихід з 2-го поверху денного стаціонару (п.4.3.1 ППБУ, п.5.13 ДБН В.1.1-7-2002)</t>
  </si>
  <si>
    <t>Забезпечити шафи пожежних кранів отворами для провітрювання та можливістю візуального огляду їх без розкривання (п.6.3.2.4 ППБУ)</t>
  </si>
  <si>
    <t>Обладнати світловими покажчиками евакуаційні виходи з надписом «Вихід» білого кольору на зеленому фоні з підключенням до джерела живлення евакуаційного (аварійного) освітлення (п.4.3.9 ППБУ)</t>
  </si>
  <si>
    <t>Виконати ремонт джерела живлення евакуаційного (аварійного) освітлення</t>
  </si>
  <si>
    <t>Провести вогнезахист дерев’яних конструкцій (п.4.2.6 ППБУ)</t>
  </si>
  <si>
    <t>прим</t>
  </si>
  <si>
    <t>Заміна віконних блоків (337шт.*3,85 м2)</t>
  </si>
  <si>
    <t>Утеплення стін</t>
  </si>
  <si>
    <t>кв м</t>
  </si>
  <si>
    <t>Капітальний ремонт харчоблоку по вул.Троїцька,57</t>
  </si>
  <si>
    <t>Капітальний ремонт приймального відділення, актового залу  та холу стаціонару по вул.Троїцька,28</t>
  </si>
  <si>
    <t>Капремонт під'їзних шляхів, укладка асфальту (до відділення анестезіології - вул. Троїцька,28, до туберкульозного відділення - вул. Троїцька, 57, молочна кухня - вул. Супруна, 10, педіатричне відділення №3 дитячої поліклініки №2 - вул. Паркова, 1)</t>
  </si>
  <si>
    <t>м²</t>
  </si>
  <si>
    <t>Капітальний ремонт електричної мережі у відділеннях стаціонару</t>
  </si>
  <si>
    <t>м пог</t>
  </si>
  <si>
    <t>Поточний ремонт приміщень лікарні</t>
  </si>
  <si>
    <t>Гідравлічні випробовування  та промивка системи теплопостачання</t>
  </si>
  <si>
    <t>м.п</t>
  </si>
  <si>
    <t>КУ СМКПБ</t>
  </si>
  <si>
    <t>за рішенням тендерного комітету</t>
  </si>
  <si>
    <t>Технічне обслуговування електромереж</t>
  </si>
  <si>
    <t>Технічне обслуговування автономного джерела електропостачання</t>
  </si>
  <si>
    <t>Обробка дерев'яних конструкцій</t>
  </si>
  <si>
    <t>м.кв</t>
  </si>
  <si>
    <t>Капітальний ремонт по заміні віконних блоків</t>
  </si>
  <si>
    <t>шт./м.кв</t>
  </si>
  <si>
    <t>46/133,4</t>
  </si>
  <si>
    <t xml:space="preserve">Поточний ремонт холу жіночої консультації </t>
  </si>
  <si>
    <t>Проведення  промивки  та гідровипробування  системи  теплопостачання</t>
  </si>
  <si>
    <t>КЗ "ЦПМСД № 3 м.Суми"</t>
  </si>
  <si>
    <t>Провести повірку приладу обліку теплової енергії</t>
  </si>
  <si>
    <t>Проведення виміру опору контуру заземлення</t>
  </si>
  <si>
    <t>Метрологічна повірка обладнання</t>
  </si>
  <si>
    <t>Проведення навчання посадових осіб і спеціалістів з Правил технічної експлуатації теплових установок і мереж</t>
  </si>
  <si>
    <t>чол</t>
  </si>
  <si>
    <t>КОП "НВЦ"</t>
  </si>
  <si>
    <t xml:space="preserve">Провести обстеження та  скласти відповідний акт про результати огляду будівель та споруд. </t>
  </si>
  <si>
    <t>Перевірити та привести в належний технічний стан димові та вентиляційні канали</t>
  </si>
  <si>
    <t>Провести перезарядку вогнегасників</t>
  </si>
  <si>
    <t>Організувати перевірку та прочищення водостоків, зливних дренажів</t>
  </si>
  <si>
    <t xml:space="preserve">од. </t>
  </si>
  <si>
    <t>Всього</t>
  </si>
  <si>
    <t>Джерело фінансування, в грн.</t>
  </si>
  <si>
    <t>Проведення гідравлічного випробування системи теплопостачання</t>
  </si>
  <si>
    <t>п.м.</t>
  </si>
  <si>
    <t>КУ"СМКСП"</t>
  </si>
  <si>
    <t>ТОВ "Сумитеплоенерго"</t>
  </si>
  <si>
    <t>Повірка  лічильника тепла</t>
  </si>
  <si>
    <t>Виміри контурів заземлення</t>
  </si>
  <si>
    <t>ФОП Голохвост Є.В.</t>
  </si>
  <si>
    <t>Заміна віконних блоків</t>
  </si>
  <si>
    <t>кв.м.</t>
  </si>
  <si>
    <t>ФОП Роцько М.О.</t>
  </si>
  <si>
    <t>Провести державну  повірку приладів обліку контрольно-вимірювальних приладів (манометри, термометри)</t>
  </si>
  <si>
    <t>Провести державну  повірку лічільників тепла</t>
  </si>
  <si>
    <t>Провести державну  повірку лічільників води</t>
  </si>
  <si>
    <t xml:space="preserve"> </t>
  </si>
  <si>
    <t xml:space="preserve"> ФОПДегтярьов</t>
  </si>
  <si>
    <t>Виконати гідравлічні випробування на</t>
  </si>
  <si>
    <t>КУ"СМКП №6</t>
  </si>
  <si>
    <t>щільність та міцність системи опалення з</t>
  </si>
  <si>
    <t>отриманням дозволу.</t>
  </si>
  <si>
    <t>Здати на повірку манометри та встановити</t>
  </si>
  <si>
    <t>КУ"СМКП№6"</t>
  </si>
  <si>
    <t>Стандарт-</t>
  </si>
  <si>
    <t>їх у теплопункті.</t>
  </si>
  <si>
    <t>метрологія</t>
  </si>
  <si>
    <t xml:space="preserve">КОП"Виробничний </t>
  </si>
  <si>
    <t>установок та мереж.</t>
  </si>
  <si>
    <t>центр"</t>
  </si>
  <si>
    <t>Навчання з експлуатації теплових</t>
  </si>
  <si>
    <t>Разом по галузі, в тому числі</t>
  </si>
  <si>
    <t>разом по розділу 1</t>
  </si>
  <si>
    <t>разом по розділу 11</t>
  </si>
  <si>
    <t>Розділ У. Поточні ремонти</t>
  </si>
  <si>
    <t>разом по розділу 111</t>
  </si>
  <si>
    <t>разом по розділу 1У</t>
  </si>
  <si>
    <t>разом по розділу У</t>
  </si>
  <si>
    <t>Джерело фінансування, тис. грн.</t>
  </si>
  <si>
    <t xml:space="preserve">           по підготовці  лікувально-профілактинчих закладів міста  до осінньо-зимового періоду 2018-2019 років,</t>
  </si>
  <si>
    <t>підпорядкованих відділц охорони здоров'я Сумської міськоїх ради</t>
  </si>
  <si>
    <t xml:space="preserve">             КУ "Сумська міська клінічна лікарня № 4"  </t>
  </si>
  <si>
    <t xml:space="preserve">            КУ "Сумська міська клінічна лікарня №5" </t>
  </si>
  <si>
    <t xml:space="preserve">           КУ "Сумська міська дитяча клінічна лікарня Святої Зінаїди"</t>
  </si>
  <si>
    <t xml:space="preserve">            КУ "Сумський міський клінічний пологовий будинок Пресвятої Діви Марії".</t>
  </si>
  <si>
    <t xml:space="preserve">  КЗ "Центр первинної медико-санітарної допомоги № 3 м. Суми" </t>
  </si>
  <si>
    <t xml:space="preserve">           КУ "Сумська міська клінічна стоматологічна поліклініка"</t>
  </si>
  <si>
    <t xml:space="preserve"> КУ "Сумська міська клінічна поліклініка № 6" </t>
  </si>
  <si>
    <t>В.о. начальника відділу</t>
  </si>
  <si>
    <t>О.Ю. Чумаченко</t>
  </si>
  <si>
    <t>Кошеленко С.В.</t>
  </si>
</sst>
</file>

<file path=xl/styles.xml><?xml version="1.0" encoding="utf-8"?>
<styleSheet xmlns="http://schemas.openxmlformats.org/spreadsheetml/2006/main">
  <numFmts count="4">
    <numFmt numFmtId="164" formatCode="_-* #,##0.00\ _₽_-;\-* #,##0.00\ _₽_-;_-* &quot;-&quot;??\ _₽_-;_-@_-"/>
    <numFmt numFmtId="165" formatCode="0.0"/>
    <numFmt numFmtId="166" formatCode="_(* #,##0.0_);_(* \(#,##0.0\);_(* &quot;-&quot;??_);_(@_)"/>
    <numFmt numFmtId="167" formatCode="_-* #,##0.0\ _₽_-;\-* #,##0.0\ _₽_-;_-* &quot;-&quot;?\ _₽_-;_-@_-"/>
  </numFmts>
  <fonts count="3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B0F0"/>
      <name val="Times New Roman"/>
      <family val="1"/>
      <charset val="204"/>
    </font>
    <font>
      <sz val="12"/>
      <color theme="8" tint="-0.499984740745262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1"/>
      <color rgb="FF7030A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</font>
    <font>
      <sz val="11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1" fillId="0" borderId="0" applyFont="0" applyFill="0" applyBorder="0" applyAlignment="0" applyProtection="0"/>
    <xf numFmtId="0" fontId="26" fillId="0" borderId="0"/>
  </cellStyleXfs>
  <cellXfs count="167">
    <xf numFmtId="0" fontId="0" fillId="0" borderId="0" xfId="0"/>
    <xf numFmtId="0" fontId="2" fillId="0" borderId="2" xfId="0" applyFont="1" applyBorder="1"/>
    <xf numFmtId="0" fontId="4" fillId="0" borderId="2" xfId="0" applyFont="1" applyBorder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5" xfId="0" applyFont="1" applyBorder="1"/>
    <xf numFmtId="0" fontId="2" fillId="0" borderId="12" xfId="0" applyFont="1" applyBorder="1"/>
    <xf numFmtId="0" fontId="2" fillId="0" borderId="6" xfId="0" applyFont="1" applyBorder="1"/>
    <xf numFmtId="0" fontId="4" fillId="0" borderId="2" xfId="0" applyFont="1" applyBorder="1" applyAlignment="1">
      <alignment horizontal="center"/>
    </xf>
    <xf numFmtId="0" fontId="7" fillId="0" borderId="2" xfId="0" applyFont="1" applyBorder="1"/>
    <xf numFmtId="0" fontId="0" fillId="2" borderId="0" xfId="0" applyFill="1"/>
    <xf numFmtId="0" fontId="8" fillId="0" borderId="2" xfId="0" applyFont="1" applyFill="1" applyBorder="1" applyAlignment="1">
      <alignment vertical="top" wrapText="1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4" fillId="3" borderId="2" xfId="0" applyFont="1" applyFill="1" applyBorder="1"/>
    <xf numFmtId="0" fontId="4" fillId="3" borderId="5" xfId="0" applyFont="1" applyFill="1" applyBorder="1"/>
    <xf numFmtId="0" fontId="4" fillId="3" borderId="12" xfId="0" applyFont="1" applyFill="1" applyBorder="1"/>
    <xf numFmtId="0" fontId="4" fillId="3" borderId="6" xfId="0" applyFont="1" applyFill="1" applyBorder="1"/>
    <xf numFmtId="0" fontId="6" fillId="3" borderId="0" xfId="0" applyFont="1" applyFill="1"/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10" fillId="0" borderId="0" xfId="0" applyFont="1"/>
    <xf numFmtId="0" fontId="9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3" fillId="0" borderId="2" xfId="0" applyFont="1" applyBorder="1"/>
    <xf numFmtId="0" fontId="2" fillId="0" borderId="2" xfId="0" applyFont="1" applyBorder="1" applyAlignment="1">
      <alignment wrapText="1"/>
    </xf>
    <xf numFmtId="0" fontId="1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wrapText="1"/>
    </xf>
    <xf numFmtId="0" fontId="12" fillId="0" borderId="2" xfId="0" applyFont="1" applyBorder="1" applyAlignment="1">
      <alignment horizontal="left" wrapText="1"/>
    </xf>
    <xf numFmtId="0" fontId="2" fillId="0" borderId="2" xfId="0" applyFont="1" applyBorder="1" applyAlignment="1"/>
    <xf numFmtId="0" fontId="12" fillId="0" borderId="2" xfId="0" applyFont="1" applyFill="1" applyBorder="1" applyAlignment="1">
      <alignment horizontal="left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5" fontId="2" fillId="0" borderId="2" xfId="0" applyNumberFormat="1" applyFont="1" applyBorder="1" applyAlignment="1"/>
    <xf numFmtId="165" fontId="4" fillId="0" borderId="2" xfId="0" applyNumberFormat="1" applyFont="1" applyBorder="1" applyAlignment="1">
      <alignment horizontal="right"/>
    </xf>
    <xf numFmtId="0" fontId="15" fillId="0" borderId="2" xfId="0" applyFont="1" applyBorder="1" applyAlignment="1"/>
    <xf numFmtId="165" fontId="2" fillId="0" borderId="2" xfId="0" applyNumberFormat="1" applyFont="1" applyFill="1" applyBorder="1" applyAlignment="1"/>
    <xf numFmtId="0" fontId="2" fillId="0" borderId="5" xfId="0" applyFont="1" applyBorder="1" applyAlignment="1">
      <alignment wrapText="1"/>
    </xf>
    <xf numFmtId="0" fontId="2" fillId="0" borderId="16" xfId="0" applyFont="1" applyBorder="1"/>
    <xf numFmtId="0" fontId="12" fillId="0" borderId="5" xfId="0" applyNumberFormat="1" applyFont="1" applyFill="1" applyBorder="1" applyAlignment="1">
      <alignment horizontal="left" wrapText="1"/>
    </xf>
    <xf numFmtId="2" fontId="2" fillId="0" borderId="2" xfId="0" applyNumberFormat="1" applyFont="1" applyBorder="1" applyAlignment="1"/>
    <xf numFmtId="0" fontId="16" fillId="0" borderId="2" xfId="0" applyFont="1" applyBorder="1"/>
    <xf numFmtId="0" fontId="17" fillId="0" borderId="2" xfId="0" applyFont="1" applyBorder="1"/>
    <xf numFmtId="165" fontId="17" fillId="0" borderId="2" xfId="0" applyNumberFormat="1" applyFont="1" applyBorder="1" applyAlignment="1">
      <alignment horizontal="right"/>
    </xf>
    <xf numFmtId="0" fontId="18" fillId="0" borderId="0" xfId="0" applyFont="1"/>
    <xf numFmtId="165" fontId="4" fillId="0" borderId="2" xfId="0" applyNumberFormat="1" applyFont="1" applyBorder="1"/>
    <xf numFmtId="0" fontId="2" fillId="0" borderId="2" xfId="0" applyFont="1" applyFill="1" applyBorder="1"/>
    <xf numFmtId="0" fontId="16" fillId="0" borderId="2" xfId="0" applyFont="1" applyBorder="1" applyAlignment="1"/>
    <xf numFmtId="165" fontId="17" fillId="0" borderId="2" xfId="0" applyNumberFormat="1" applyFont="1" applyBorder="1"/>
    <xf numFmtId="0" fontId="19" fillId="0" borderId="2" xfId="0" applyNumberFormat="1" applyFont="1" applyFill="1" applyBorder="1" applyAlignment="1">
      <alignment wrapText="1"/>
    </xf>
    <xf numFmtId="0" fontId="2" fillId="0" borderId="2" xfId="0" applyFont="1" applyBorder="1" applyAlignment="1">
      <alignment horizontal="right"/>
    </xf>
    <xf numFmtId="0" fontId="12" fillId="0" borderId="2" xfId="0" applyNumberFormat="1" applyFont="1" applyFill="1" applyBorder="1" applyAlignment="1">
      <alignment wrapText="1"/>
    </xf>
    <xf numFmtId="0" fontId="20" fillId="0" borderId="2" xfId="0" applyFont="1" applyBorder="1" applyAlignment="1"/>
    <xf numFmtId="0" fontId="2" fillId="0" borderId="2" xfId="0" applyFont="1" applyBorder="1" applyAlignment="1">
      <alignment vertical="center" wrapText="1"/>
    </xf>
    <xf numFmtId="165" fontId="4" fillId="0" borderId="2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65" fontId="17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21" fillId="0" borderId="2" xfId="0" applyFont="1" applyBorder="1"/>
    <xf numFmtId="0" fontId="22" fillId="0" borderId="2" xfId="0" applyFont="1" applyBorder="1"/>
    <xf numFmtId="165" fontId="22" fillId="0" borderId="2" xfId="0" applyNumberFormat="1" applyFont="1" applyBorder="1"/>
    <xf numFmtId="0" fontId="23" fillId="0" borderId="0" xfId="0" applyFont="1"/>
    <xf numFmtId="0" fontId="24" fillId="0" borderId="2" xfId="0" applyFont="1" applyBorder="1"/>
    <xf numFmtId="0" fontId="12" fillId="0" borderId="2" xfId="0" applyFont="1" applyBorder="1"/>
    <xf numFmtId="0" fontId="12" fillId="0" borderId="2" xfId="2" applyFont="1" applyFill="1" applyBorder="1" applyAlignment="1">
      <alignment horizontal="left" vertical="center" wrapText="1"/>
    </xf>
    <xf numFmtId="0" fontId="1" fillId="0" borderId="2" xfId="0" applyFont="1" applyBorder="1"/>
    <xf numFmtId="0" fontId="12" fillId="0" borderId="2" xfId="0" applyFont="1" applyBorder="1" applyAlignment="1">
      <alignment wrapText="1"/>
    </xf>
    <xf numFmtId="0" fontId="12" fillId="0" borderId="2" xfId="2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18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166" fontId="12" fillId="0" borderId="2" xfId="1" applyNumberFormat="1" applyFont="1" applyBorder="1" applyAlignment="1">
      <alignment horizontal="center" vertical="center" wrapText="1"/>
    </xf>
    <xf numFmtId="166" fontId="12" fillId="0" borderId="3" xfId="1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/>
    <xf numFmtId="0" fontId="0" fillId="0" borderId="2" xfId="0" applyBorder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left" vertical="center" wrapText="1"/>
    </xf>
    <xf numFmtId="165" fontId="2" fillId="0" borderId="2" xfId="0" applyNumberFormat="1" applyFont="1" applyBorder="1"/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165" fontId="2" fillId="0" borderId="2" xfId="0" applyNumberFormat="1" applyFont="1" applyBorder="1" applyAlignment="1">
      <alignment horizontal="right"/>
    </xf>
    <xf numFmtId="0" fontId="13" fillId="0" borderId="2" xfId="0" applyFont="1" applyBorder="1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5" xfId="0" applyFont="1" applyBorder="1" applyAlignment="1">
      <alignment wrapText="1"/>
    </xf>
    <xf numFmtId="0" fontId="12" fillId="2" borderId="2" xfId="0" applyFont="1" applyFill="1" applyBorder="1"/>
    <xf numFmtId="0" fontId="12" fillId="0" borderId="2" xfId="0" applyFont="1" applyFill="1" applyBorder="1" applyAlignment="1">
      <alignment horizontal="left" vertical="center" wrapText="1"/>
    </xf>
    <xf numFmtId="165" fontId="12" fillId="0" borderId="2" xfId="0" applyNumberFormat="1" applyFont="1" applyBorder="1"/>
    <xf numFmtId="0" fontId="12" fillId="0" borderId="5" xfId="0" applyFont="1" applyBorder="1"/>
    <xf numFmtId="0" fontId="27" fillId="0" borderId="2" xfId="0" applyFont="1" applyBorder="1" applyAlignment="1">
      <alignment horizontal="center"/>
    </xf>
    <xf numFmtId="0" fontId="27" fillId="0" borderId="2" xfId="0" applyFont="1" applyBorder="1"/>
    <xf numFmtId="0" fontId="12" fillId="0" borderId="12" xfId="0" applyFont="1" applyBorder="1"/>
    <xf numFmtId="0" fontId="12" fillId="0" borderId="6" xfId="0" applyFont="1" applyBorder="1"/>
    <xf numFmtId="0" fontId="1" fillId="3" borderId="2" xfId="0" applyFont="1" applyFill="1" applyBorder="1"/>
    <xf numFmtId="0" fontId="1" fillId="3" borderId="5" xfId="0" applyFont="1" applyFill="1" applyBorder="1"/>
    <xf numFmtId="0" fontId="1" fillId="3" borderId="12" xfId="0" applyFont="1" applyFill="1" applyBorder="1"/>
    <xf numFmtId="0" fontId="1" fillId="3" borderId="6" xfId="0" applyFont="1" applyFill="1" applyBorder="1"/>
    <xf numFmtId="0" fontId="12" fillId="0" borderId="2" xfId="0" applyFont="1" applyFill="1" applyBorder="1" applyAlignment="1">
      <alignment vertical="top" wrapText="1"/>
    </xf>
    <xf numFmtId="0" fontId="12" fillId="0" borderId="2" xfId="0" applyFont="1" applyFill="1" applyBorder="1"/>
    <xf numFmtId="0" fontId="12" fillId="0" borderId="5" xfId="0" applyFont="1" applyFill="1" applyBorder="1"/>
    <xf numFmtId="0" fontId="12" fillId="0" borderId="2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2" fontId="2" fillId="0" borderId="0" xfId="0" applyNumberFormat="1" applyFont="1" applyBorder="1"/>
    <xf numFmtId="0" fontId="5" fillId="0" borderId="0" xfId="0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4" fillId="0" borderId="16" xfId="0" applyFont="1" applyBorder="1"/>
    <xf numFmtId="0" fontId="29" fillId="0" borderId="2" xfId="0" applyFont="1" applyBorder="1"/>
    <xf numFmtId="0" fontId="0" fillId="0" borderId="2" xfId="0" applyFill="1" applyBorder="1"/>
    <xf numFmtId="165" fontId="16" fillId="0" borderId="2" xfId="0" applyNumberFormat="1" applyFont="1" applyBorder="1"/>
    <xf numFmtId="167" fontId="2" fillId="0" borderId="2" xfId="0" applyNumberFormat="1" applyFont="1" applyBorder="1"/>
    <xf numFmtId="0" fontId="2" fillId="0" borderId="0" xfId="0" applyFont="1"/>
    <xf numFmtId="0" fontId="30" fillId="0" borderId="0" xfId="0" applyFont="1"/>
    <xf numFmtId="0" fontId="15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осінь-зима-2007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9"/>
  <sheetViews>
    <sheetView tabSelected="1" view="pageBreakPreview" topLeftCell="A193" zoomScale="75" zoomScaleSheetLayoutView="75" workbookViewId="0">
      <selection activeCell="J113" sqref="J113"/>
    </sheetView>
  </sheetViews>
  <sheetFormatPr defaultRowHeight="15"/>
  <cols>
    <col min="1" max="1" width="5.140625" customWidth="1"/>
    <col min="2" max="2" width="44.28515625" customWidth="1"/>
    <col min="3" max="3" width="14.42578125" customWidth="1"/>
    <col min="4" max="4" width="15.28515625" customWidth="1"/>
    <col min="5" max="5" width="16.42578125" customWidth="1"/>
    <col min="6" max="6" width="17.42578125" customWidth="1"/>
    <col min="8" max="8" width="11.5703125" customWidth="1"/>
    <col min="9" max="9" width="13.140625" customWidth="1"/>
    <col min="10" max="10" width="12.42578125" customWidth="1"/>
    <col min="11" max="11" width="16.85546875" customWidth="1"/>
    <col min="12" max="12" width="16.140625" customWidth="1"/>
  </cols>
  <sheetData>
    <row r="1" spans="1:12" ht="15.75" customHeight="1">
      <c r="B1" s="3"/>
      <c r="C1" s="4"/>
      <c r="D1" s="3"/>
      <c r="E1" s="3"/>
      <c r="F1" s="3"/>
      <c r="G1" s="3"/>
      <c r="H1" s="3"/>
      <c r="I1" s="129"/>
      <c r="J1" s="129"/>
      <c r="K1" s="129"/>
      <c r="L1" s="129"/>
    </row>
    <row r="2" spans="1:12" ht="15.75">
      <c r="B2" s="3"/>
      <c r="C2" s="4"/>
      <c r="D2" s="3"/>
      <c r="E2" s="3"/>
      <c r="F2" s="3"/>
      <c r="G2" s="3"/>
      <c r="H2" s="3"/>
      <c r="I2" s="130"/>
      <c r="J2" s="130"/>
      <c r="K2" s="130"/>
      <c r="L2" s="130"/>
    </row>
    <row r="3" spans="1:12" ht="15.75" customHeight="1">
      <c r="A3" s="131" t="s">
        <v>11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19.5" customHeight="1">
      <c r="A4" s="128" t="s">
        <v>234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12" ht="19.5" customHeight="1">
      <c r="A5" s="118"/>
      <c r="B5" s="128" t="s">
        <v>235</v>
      </c>
      <c r="C5" s="128"/>
      <c r="D5" s="128"/>
      <c r="E5" s="128"/>
      <c r="F5" s="128"/>
      <c r="G5" s="128"/>
      <c r="H5" s="128"/>
      <c r="I5" s="128"/>
      <c r="J5" s="128"/>
      <c r="K5" s="128"/>
      <c r="L5" s="118"/>
    </row>
    <row r="6" spans="1:12" ht="19.5" customHeight="1" thickBot="1">
      <c r="A6" s="132" t="s">
        <v>50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</row>
    <row r="7" spans="1:12" s="21" customFormat="1" ht="15.75">
      <c r="A7" s="140" t="s">
        <v>51</v>
      </c>
      <c r="B7" s="142" t="s">
        <v>12</v>
      </c>
      <c r="C7" s="142" t="s">
        <v>5</v>
      </c>
      <c r="D7" s="142" t="s">
        <v>7</v>
      </c>
      <c r="E7" s="142" t="s">
        <v>0</v>
      </c>
      <c r="F7" s="142" t="s">
        <v>1</v>
      </c>
      <c r="G7" s="144" t="s">
        <v>233</v>
      </c>
      <c r="H7" s="144"/>
      <c r="I7" s="144"/>
      <c r="J7" s="144"/>
      <c r="K7" s="144" t="s">
        <v>8</v>
      </c>
      <c r="L7" s="146" t="s">
        <v>9</v>
      </c>
    </row>
    <row r="8" spans="1:12" s="21" customFormat="1" ht="50.25" customHeight="1">
      <c r="A8" s="141"/>
      <c r="B8" s="143"/>
      <c r="C8" s="143"/>
      <c r="D8" s="143"/>
      <c r="E8" s="143"/>
      <c r="F8" s="143"/>
      <c r="G8" s="25" t="s">
        <v>2</v>
      </c>
      <c r="H8" s="25" t="s">
        <v>10</v>
      </c>
      <c r="I8" s="25" t="s">
        <v>3</v>
      </c>
      <c r="J8" s="26" t="s">
        <v>4</v>
      </c>
      <c r="K8" s="145"/>
      <c r="L8" s="147"/>
    </row>
    <row r="9" spans="1:12" ht="15.75">
      <c r="A9" s="99"/>
      <c r="B9" s="137" t="s">
        <v>13</v>
      </c>
      <c r="C9" s="138"/>
      <c r="D9" s="138"/>
      <c r="E9" s="138"/>
      <c r="F9" s="138"/>
      <c r="G9" s="138"/>
      <c r="H9" s="138"/>
      <c r="I9" s="138"/>
      <c r="J9" s="138"/>
      <c r="K9" s="138"/>
      <c r="L9" s="139"/>
    </row>
    <row r="10" spans="1:12" s="21" customFormat="1" ht="31.5">
      <c r="A10" s="68">
        <v>1</v>
      </c>
      <c r="B10" s="71" t="s">
        <v>17</v>
      </c>
      <c r="C10" s="82" t="s">
        <v>22</v>
      </c>
      <c r="D10" s="82">
        <v>6</v>
      </c>
      <c r="E10" s="68" t="s">
        <v>23</v>
      </c>
      <c r="F10" s="100" t="s">
        <v>24</v>
      </c>
      <c r="G10" s="68"/>
      <c r="H10" s="68"/>
      <c r="I10" s="68">
        <v>0.3</v>
      </c>
      <c r="J10" s="101">
        <f>SUM(G10:I10)</f>
        <v>0.3</v>
      </c>
      <c r="K10" s="68" t="s">
        <v>43</v>
      </c>
      <c r="L10" s="102" t="s">
        <v>46</v>
      </c>
    </row>
    <row r="11" spans="1:12" s="21" customFormat="1" ht="47.25">
      <c r="A11" s="68">
        <v>2</v>
      </c>
      <c r="B11" s="100" t="s">
        <v>18</v>
      </c>
      <c r="C11" s="82" t="s">
        <v>25</v>
      </c>
      <c r="D11" s="82">
        <v>40</v>
      </c>
      <c r="E11" s="68" t="s">
        <v>23</v>
      </c>
      <c r="F11" s="100" t="s">
        <v>26</v>
      </c>
      <c r="G11" s="68"/>
      <c r="H11" s="68">
        <v>2.7</v>
      </c>
      <c r="I11" s="68"/>
      <c r="J11" s="101">
        <f t="shared" ref="J11:J15" si="0">SUM(G11:I11)</f>
        <v>2.7</v>
      </c>
      <c r="K11" s="68" t="s">
        <v>49</v>
      </c>
      <c r="L11" s="102" t="s">
        <v>43</v>
      </c>
    </row>
    <row r="12" spans="1:12" s="21" customFormat="1" ht="31.5">
      <c r="A12" s="68">
        <v>3</v>
      </c>
      <c r="B12" s="100" t="s">
        <v>19</v>
      </c>
      <c r="C12" s="103" t="s">
        <v>27</v>
      </c>
      <c r="D12" s="82">
        <v>3</v>
      </c>
      <c r="E12" s="68" t="s">
        <v>23</v>
      </c>
      <c r="F12" s="100" t="s">
        <v>24</v>
      </c>
      <c r="G12" s="104"/>
      <c r="H12" s="104"/>
      <c r="I12" s="104"/>
      <c r="J12" s="101">
        <f t="shared" si="0"/>
        <v>0</v>
      </c>
      <c r="K12" s="68" t="s">
        <v>46</v>
      </c>
      <c r="L12" s="102" t="s">
        <v>46</v>
      </c>
    </row>
    <row r="13" spans="1:12" s="21" customFormat="1" ht="47.25">
      <c r="A13" s="68">
        <v>4</v>
      </c>
      <c r="B13" s="100" t="s">
        <v>20</v>
      </c>
      <c r="C13" s="80" t="s">
        <v>28</v>
      </c>
      <c r="D13" s="80">
        <v>6</v>
      </c>
      <c r="E13" s="68" t="s">
        <v>23</v>
      </c>
      <c r="F13" s="100" t="s">
        <v>29</v>
      </c>
      <c r="G13" s="68"/>
      <c r="H13" s="68">
        <v>22</v>
      </c>
      <c r="I13" s="68"/>
      <c r="J13" s="101">
        <f t="shared" si="0"/>
        <v>22</v>
      </c>
      <c r="K13" s="68" t="s">
        <v>47</v>
      </c>
      <c r="L13" s="102" t="s">
        <v>43</v>
      </c>
    </row>
    <row r="14" spans="1:12" s="21" customFormat="1" ht="47.25">
      <c r="A14" s="68">
        <v>5</v>
      </c>
      <c r="B14" s="100" t="s">
        <v>21</v>
      </c>
      <c r="C14" s="82" t="s">
        <v>22</v>
      </c>
      <c r="D14" s="82">
        <v>1</v>
      </c>
      <c r="E14" s="68" t="s">
        <v>23</v>
      </c>
      <c r="F14" s="100"/>
      <c r="G14" s="68"/>
      <c r="H14" s="68"/>
      <c r="I14" s="68"/>
      <c r="J14" s="101">
        <f t="shared" si="0"/>
        <v>0</v>
      </c>
      <c r="K14" s="68" t="s">
        <v>46</v>
      </c>
      <c r="L14" s="102" t="s">
        <v>46</v>
      </c>
    </row>
    <row r="15" spans="1:12" s="21" customFormat="1" ht="15.75">
      <c r="A15" s="68">
        <v>6</v>
      </c>
      <c r="B15" s="68" t="s">
        <v>68</v>
      </c>
      <c r="C15" s="82" t="s">
        <v>22</v>
      </c>
      <c r="D15" s="82">
        <v>2</v>
      </c>
      <c r="E15" s="68" t="s">
        <v>23</v>
      </c>
      <c r="F15" s="68" t="s">
        <v>52</v>
      </c>
      <c r="G15" s="68">
        <v>2</v>
      </c>
      <c r="H15" s="68">
        <v>9.9</v>
      </c>
      <c r="I15" s="68"/>
      <c r="J15" s="101">
        <f t="shared" si="0"/>
        <v>11.9</v>
      </c>
      <c r="K15" s="68" t="s">
        <v>53</v>
      </c>
      <c r="L15" s="68" t="s">
        <v>49</v>
      </c>
    </row>
    <row r="16" spans="1:12" ht="15.75">
      <c r="A16" s="68"/>
      <c r="B16" s="102"/>
      <c r="C16" s="105"/>
      <c r="D16" s="105"/>
      <c r="E16" s="105"/>
      <c r="F16" s="105"/>
      <c r="G16" s="105"/>
      <c r="H16" s="105"/>
      <c r="I16" s="105"/>
      <c r="J16" s="105"/>
      <c r="K16" s="105"/>
      <c r="L16" s="106"/>
    </row>
    <row r="17" spans="1:12" s="18" customFormat="1" ht="15.75">
      <c r="A17" s="107"/>
      <c r="B17" s="108" t="s">
        <v>4</v>
      </c>
      <c r="C17" s="109"/>
      <c r="D17" s="109"/>
      <c r="E17" s="109"/>
      <c r="F17" s="109"/>
      <c r="G17" s="107">
        <f>SUM(G10:G16)</f>
        <v>2</v>
      </c>
      <c r="H17" s="107">
        <f>SUM(H10:H16)</f>
        <v>34.6</v>
      </c>
      <c r="I17" s="107">
        <f>SUM(I10:I16)</f>
        <v>0.3</v>
      </c>
      <c r="J17" s="107">
        <f>SUM(J10:J16)</f>
        <v>36.9</v>
      </c>
      <c r="K17" s="109"/>
      <c r="L17" s="110"/>
    </row>
    <row r="18" spans="1:12" s="21" customFormat="1" ht="15.75">
      <c r="A18" s="99"/>
      <c r="B18" s="137" t="s">
        <v>14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9"/>
    </row>
    <row r="19" spans="1:12" s="21" customFormat="1" ht="31.5">
      <c r="A19" s="68">
        <v>1</v>
      </c>
      <c r="B19" s="100" t="s">
        <v>30</v>
      </c>
      <c r="C19" s="80" t="s">
        <v>31</v>
      </c>
      <c r="D19" s="80">
        <v>1</v>
      </c>
      <c r="E19" s="68" t="s">
        <v>23</v>
      </c>
      <c r="F19" s="100" t="s">
        <v>24</v>
      </c>
      <c r="G19" s="68"/>
      <c r="H19" s="68"/>
      <c r="I19" s="68">
        <v>0.5</v>
      </c>
      <c r="J19" s="101">
        <f t="shared" ref="J19:J24" si="1">SUM(G19:I19)</f>
        <v>0.5</v>
      </c>
      <c r="K19" s="68" t="s">
        <v>43</v>
      </c>
      <c r="L19" s="102" t="s">
        <v>44</v>
      </c>
    </row>
    <row r="20" spans="1:12" s="21" customFormat="1" ht="31.5">
      <c r="A20" s="68">
        <v>3</v>
      </c>
      <c r="B20" s="100" t="s">
        <v>34</v>
      </c>
      <c r="C20" s="80" t="s">
        <v>35</v>
      </c>
      <c r="D20" s="80">
        <v>11</v>
      </c>
      <c r="E20" s="68" t="s">
        <v>23</v>
      </c>
      <c r="F20" s="100" t="s">
        <v>24</v>
      </c>
      <c r="G20" s="104"/>
      <c r="H20" s="104">
        <v>5</v>
      </c>
      <c r="I20" s="104"/>
      <c r="J20" s="101">
        <f t="shared" si="1"/>
        <v>5</v>
      </c>
      <c r="K20" s="68" t="s">
        <v>46</v>
      </c>
      <c r="L20" s="102" t="s">
        <v>45</v>
      </c>
    </row>
    <row r="21" spans="1:12" s="21" customFormat="1" ht="31.5">
      <c r="A21" s="68">
        <v>4</v>
      </c>
      <c r="B21" s="111" t="s">
        <v>37</v>
      </c>
      <c r="C21" s="80" t="s">
        <v>36</v>
      </c>
      <c r="D21" s="80">
        <v>110</v>
      </c>
      <c r="E21" s="68" t="s">
        <v>23</v>
      </c>
      <c r="F21" s="100" t="s">
        <v>29</v>
      </c>
      <c r="G21" s="104"/>
      <c r="H21" s="104">
        <v>9</v>
      </c>
      <c r="I21" s="104"/>
      <c r="J21" s="101">
        <f t="shared" si="1"/>
        <v>9</v>
      </c>
      <c r="K21" s="68" t="s">
        <v>45</v>
      </c>
      <c r="L21" s="102" t="s">
        <v>45</v>
      </c>
    </row>
    <row r="22" spans="1:12" s="21" customFormat="1" ht="31.5">
      <c r="A22" s="68">
        <v>5</v>
      </c>
      <c r="B22" s="111" t="s">
        <v>38</v>
      </c>
      <c r="C22" s="80" t="s">
        <v>36</v>
      </c>
      <c r="D22" s="80">
        <v>2</v>
      </c>
      <c r="E22" s="68" t="s">
        <v>23</v>
      </c>
      <c r="F22" s="100" t="s">
        <v>29</v>
      </c>
      <c r="G22" s="104"/>
      <c r="H22" s="104">
        <v>0</v>
      </c>
      <c r="I22" s="104"/>
      <c r="J22" s="101">
        <f t="shared" si="1"/>
        <v>0</v>
      </c>
      <c r="K22" s="68" t="s">
        <v>46</v>
      </c>
      <c r="L22" s="102" t="s">
        <v>44</v>
      </c>
    </row>
    <row r="23" spans="1:12" s="21" customFormat="1" ht="31.5">
      <c r="A23" s="68">
        <v>6</v>
      </c>
      <c r="B23" s="111" t="s">
        <v>39</v>
      </c>
      <c r="C23" s="80" t="s">
        <v>36</v>
      </c>
      <c r="D23" s="80">
        <v>34</v>
      </c>
      <c r="E23" s="68" t="s">
        <v>23</v>
      </c>
      <c r="F23" s="100" t="s">
        <v>29</v>
      </c>
      <c r="G23" s="104"/>
      <c r="H23" s="104">
        <v>5.0999999999999996</v>
      </c>
      <c r="I23" s="104"/>
      <c r="J23" s="101">
        <f t="shared" si="1"/>
        <v>5.0999999999999996</v>
      </c>
      <c r="K23" s="68" t="s">
        <v>46</v>
      </c>
      <c r="L23" s="102" t="s">
        <v>44</v>
      </c>
    </row>
    <row r="24" spans="1:12" s="21" customFormat="1" ht="47.25">
      <c r="A24" s="68">
        <v>7</v>
      </c>
      <c r="B24" s="111" t="s">
        <v>40</v>
      </c>
      <c r="C24" s="80" t="s">
        <v>41</v>
      </c>
      <c r="D24" s="80">
        <v>2</v>
      </c>
      <c r="E24" s="68" t="s">
        <v>23</v>
      </c>
      <c r="F24" s="100" t="s">
        <v>42</v>
      </c>
      <c r="G24" s="104"/>
      <c r="H24" s="104">
        <v>0.7</v>
      </c>
      <c r="I24" s="104"/>
      <c r="J24" s="101">
        <f t="shared" si="1"/>
        <v>0.7</v>
      </c>
      <c r="K24" s="112" t="s">
        <v>49</v>
      </c>
      <c r="L24" s="113" t="s">
        <v>46</v>
      </c>
    </row>
    <row r="25" spans="1:12" ht="15.7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1:12" s="18" customFormat="1" ht="15.75">
      <c r="A26" s="107"/>
      <c r="B26" s="108" t="s">
        <v>4</v>
      </c>
      <c r="C26" s="109"/>
      <c r="D26" s="109"/>
      <c r="E26" s="109"/>
      <c r="F26" s="109"/>
      <c r="G26" s="107">
        <f>SUM(G19:G25)</f>
        <v>0</v>
      </c>
      <c r="H26" s="107">
        <f>SUM(H19:H25)</f>
        <v>19.8</v>
      </c>
      <c r="I26" s="107">
        <f>SUM(I19:I25)</f>
        <v>0.5</v>
      </c>
      <c r="J26" s="107">
        <f>SUM(J19:J25)</f>
        <v>20.3</v>
      </c>
      <c r="K26" s="109"/>
      <c r="L26" s="110"/>
    </row>
    <row r="27" spans="1:12" s="10" customFormat="1" ht="15.75">
      <c r="A27" s="99"/>
      <c r="B27" s="137" t="s">
        <v>15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9"/>
    </row>
    <row r="28" spans="1:12" s="21" customFormat="1" ht="15.75" customHeight="1">
      <c r="A28" s="68">
        <v>1</v>
      </c>
      <c r="B28" s="111" t="s">
        <v>54</v>
      </c>
      <c r="C28" s="80" t="s">
        <v>36</v>
      </c>
      <c r="D28" s="80">
        <v>9</v>
      </c>
      <c r="E28" s="68" t="s">
        <v>23</v>
      </c>
      <c r="F28" s="100" t="s">
        <v>58</v>
      </c>
      <c r="G28" s="104"/>
      <c r="H28" s="104">
        <v>400</v>
      </c>
      <c r="I28" s="104"/>
      <c r="J28" s="101">
        <f t="shared" ref="J28:J31" si="2">SUM(G28:I28)</f>
        <v>400</v>
      </c>
      <c r="K28" s="112" t="s">
        <v>43</v>
      </c>
      <c r="L28" s="113" t="s">
        <v>48</v>
      </c>
    </row>
    <row r="29" spans="1:12" s="21" customFormat="1" ht="31.5" customHeight="1">
      <c r="A29" s="68">
        <v>2</v>
      </c>
      <c r="B29" s="111" t="s">
        <v>55</v>
      </c>
      <c r="C29" s="80" t="s">
        <v>36</v>
      </c>
      <c r="D29" s="80" t="s">
        <v>69</v>
      </c>
      <c r="E29" s="68" t="s">
        <v>23</v>
      </c>
      <c r="F29" s="100" t="s">
        <v>58</v>
      </c>
      <c r="G29" s="104"/>
      <c r="H29" s="104">
        <v>1451</v>
      </c>
      <c r="I29" s="104"/>
      <c r="J29" s="101">
        <f t="shared" si="2"/>
        <v>1451</v>
      </c>
      <c r="K29" s="112" t="s">
        <v>47</v>
      </c>
      <c r="L29" s="113" t="s">
        <v>46</v>
      </c>
    </row>
    <row r="30" spans="1:12" s="21" customFormat="1" ht="31.5" customHeight="1">
      <c r="A30" s="68">
        <v>3</v>
      </c>
      <c r="B30" s="111" t="s">
        <v>56</v>
      </c>
      <c r="C30" s="80" t="s">
        <v>59</v>
      </c>
      <c r="D30" s="80">
        <v>271</v>
      </c>
      <c r="E30" s="68" t="s">
        <v>23</v>
      </c>
      <c r="F30" s="100" t="s">
        <v>58</v>
      </c>
      <c r="G30" s="104"/>
      <c r="H30" s="104">
        <v>600</v>
      </c>
      <c r="I30" s="104"/>
      <c r="J30" s="101">
        <f t="shared" si="2"/>
        <v>600</v>
      </c>
      <c r="K30" s="112" t="s">
        <v>49</v>
      </c>
      <c r="L30" s="113" t="s">
        <v>45</v>
      </c>
    </row>
    <row r="31" spans="1:12" s="21" customFormat="1" ht="31.5">
      <c r="A31" s="68">
        <v>4</v>
      </c>
      <c r="B31" s="111" t="s">
        <v>57</v>
      </c>
      <c r="C31" s="80" t="s">
        <v>59</v>
      </c>
      <c r="D31" s="80">
        <v>445.8</v>
      </c>
      <c r="E31" s="68" t="s">
        <v>23</v>
      </c>
      <c r="F31" s="100" t="s">
        <v>58</v>
      </c>
      <c r="G31" s="104"/>
      <c r="H31" s="104">
        <v>549</v>
      </c>
      <c r="I31" s="104"/>
      <c r="J31" s="101">
        <f t="shared" si="2"/>
        <v>549</v>
      </c>
      <c r="K31" s="112" t="s">
        <v>49</v>
      </c>
      <c r="L31" s="113" t="s">
        <v>48</v>
      </c>
    </row>
    <row r="32" spans="1:12" ht="15.75">
      <c r="A32" s="68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</row>
    <row r="33" spans="1:13" s="18" customFormat="1" ht="15.75">
      <c r="A33" s="107"/>
      <c r="B33" s="108" t="s">
        <v>4</v>
      </c>
      <c r="C33" s="109"/>
      <c r="D33" s="109"/>
      <c r="E33" s="109"/>
      <c r="F33" s="109"/>
      <c r="G33" s="107">
        <f>SUM(G28:G32)</f>
        <v>0</v>
      </c>
      <c r="H33" s="107">
        <f t="shared" ref="H33:J33" si="3">SUM(H28:H32)</f>
        <v>3000</v>
      </c>
      <c r="I33" s="107">
        <f t="shared" si="3"/>
        <v>0</v>
      </c>
      <c r="J33" s="107">
        <f t="shared" si="3"/>
        <v>3000</v>
      </c>
      <c r="K33" s="109"/>
      <c r="L33" s="110"/>
    </row>
    <row r="34" spans="1:13" ht="15.75">
      <c r="A34" s="99"/>
      <c r="B34" s="137" t="s">
        <v>16</v>
      </c>
      <c r="C34" s="138"/>
      <c r="D34" s="138"/>
      <c r="E34" s="138"/>
      <c r="F34" s="138"/>
      <c r="G34" s="138"/>
      <c r="H34" s="138"/>
      <c r="I34" s="138"/>
      <c r="J34" s="138"/>
      <c r="K34" s="138"/>
      <c r="L34" s="139"/>
    </row>
    <row r="35" spans="1:13" s="21" customFormat="1" ht="31.5">
      <c r="A35" s="68">
        <v>1</v>
      </c>
      <c r="B35" s="111" t="s">
        <v>60</v>
      </c>
      <c r="C35" s="80" t="s">
        <v>59</v>
      </c>
      <c r="D35" s="114">
        <f>153+126+190</f>
        <v>469</v>
      </c>
      <c r="E35" s="68" t="s">
        <v>23</v>
      </c>
      <c r="F35" s="100" t="s">
        <v>58</v>
      </c>
      <c r="G35" s="70"/>
      <c r="H35" s="101">
        <v>160</v>
      </c>
      <c r="I35" s="70"/>
      <c r="J35" s="101">
        <f>H35</f>
        <v>160</v>
      </c>
      <c r="K35" s="112" t="s">
        <v>47</v>
      </c>
      <c r="L35" s="113" t="s">
        <v>46</v>
      </c>
    </row>
    <row r="36" spans="1:13" ht="15.75">
      <c r="A36" s="68"/>
      <c r="B36" s="68"/>
      <c r="C36" s="70"/>
      <c r="D36" s="70"/>
      <c r="E36" s="70"/>
      <c r="F36" s="70"/>
      <c r="G36" s="70"/>
      <c r="H36" s="70"/>
      <c r="I36" s="70"/>
      <c r="J36" s="70"/>
      <c r="K36" s="70"/>
      <c r="L36" s="68"/>
    </row>
    <row r="37" spans="1:13" s="18" customFormat="1" ht="15.75">
      <c r="A37" s="107"/>
      <c r="B37" s="108" t="s">
        <v>4</v>
      </c>
      <c r="C37" s="109"/>
      <c r="D37" s="109"/>
      <c r="E37" s="109"/>
      <c r="F37" s="109"/>
      <c r="G37" s="107">
        <f>SUM(G35:G36)</f>
        <v>0</v>
      </c>
      <c r="H37" s="107">
        <f>SUM(H35:H36)</f>
        <v>160</v>
      </c>
      <c r="I37" s="107">
        <f>SUM(I35:I36)</f>
        <v>0</v>
      </c>
      <c r="J37" s="107">
        <f>SUM(J35:J36)</f>
        <v>160</v>
      </c>
      <c r="K37" s="109"/>
      <c r="L37" s="110"/>
    </row>
    <row r="38" spans="1:13" s="10" customFormat="1" ht="15.75">
      <c r="A38" s="99"/>
      <c r="B38" s="137" t="s">
        <v>229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9"/>
    </row>
    <row r="39" spans="1:13" s="21" customFormat="1" ht="47.25">
      <c r="A39" s="68">
        <v>1</v>
      </c>
      <c r="B39" s="111" t="s">
        <v>61</v>
      </c>
      <c r="C39" s="82" t="s">
        <v>59</v>
      </c>
      <c r="D39" s="114">
        <v>80</v>
      </c>
      <c r="E39" s="68" t="s">
        <v>23</v>
      </c>
      <c r="F39" s="71" t="s">
        <v>62</v>
      </c>
      <c r="G39" s="68">
        <v>22.2</v>
      </c>
      <c r="H39" s="68"/>
      <c r="I39" s="68"/>
      <c r="J39" s="68">
        <f>SUM(G39:I39)</f>
        <v>22.2</v>
      </c>
      <c r="K39" s="68" t="s">
        <v>47</v>
      </c>
      <c r="L39" s="68" t="s">
        <v>47</v>
      </c>
    </row>
    <row r="40" spans="1:13" s="21" customFormat="1" ht="31.5">
      <c r="A40" s="68">
        <v>2</v>
      </c>
      <c r="B40" s="111" t="s">
        <v>63</v>
      </c>
      <c r="C40" s="82" t="s">
        <v>22</v>
      </c>
      <c r="D40" s="82">
        <v>1</v>
      </c>
      <c r="E40" s="68" t="s">
        <v>23</v>
      </c>
      <c r="F40" s="68"/>
      <c r="G40" s="68">
        <v>1.9</v>
      </c>
      <c r="H40" s="68"/>
      <c r="I40" s="68"/>
      <c r="J40" s="68">
        <f>SUM(G40:I40)</f>
        <v>1.9</v>
      </c>
      <c r="K40" s="68" t="s">
        <v>53</v>
      </c>
      <c r="L40" s="68" t="s">
        <v>53</v>
      </c>
    </row>
    <row r="41" spans="1:13" s="21" customFormat="1" ht="47.25">
      <c r="A41" s="19">
        <v>3</v>
      </c>
      <c r="B41" s="22" t="s">
        <v>64</v>
      </c>
      <c r="C41" s="20" t="s">
        <v>70</v>
      </c>
      <c r="D41" s="23">
        <v>374</v>
      </c>
      <c r="E41" s="19" t="s">
        <v>23</v>
      </c>
      <c r="F41" s="19" t="s">
        <v>65</v>
      </c>
      <c r="G41" s="19">
        <v>20</v>
      </c>
      <c r="H41" s="19"/>
      <c r="I41" s="19"/>
      <c r="J41" s="19">
        <f>SUM(G41:I41)</f>
        <v>20</v>
      </c>
      <c r="K41" s="19" t="s">
        <v>66</v>
      </c>
      <c r="L41" s="19" t="s">
        <v>43</v>
      </c>
    </row>
    <row r="42" spans="1:13" ht="15.75">
      <c r="A42" s="1"/>
      <c r="B42" s="11"/>
      <c r="C42" s="13"/>
      <c r="D42" s="13"/>
      <c r="E42" s="9"/>
      <c r="F42" s="1"/>
      <c r="G42" s="1"/>
      <c r="H42" s="1"/>
      <c r="I42" s="1"/>
      <c r="J42" s="12"/>
      <c r="K42" s="12"/>
      <c r="L42" s="12"/>
    </row>
    <row r="43" spans="1:13" s="18" customFormat="1" ht="15.75">
      <c r="A43" s="14"/>
      <c r="B43" s="15" t="s">
        <v>4</v>
      </c>
      <c r="C43" s="16"/>
      <c r="D43" s="16"/>
      <c r="E43" s="16"/>
      <c r="F43" s="16"/>
      <c r="G43" s="14">
        <f>SUM(G39:G42)</f>
        <v>44.099999999999994</v>
      </c>
      <c r="H43" s="14">
        <f t="shared" ref="H43:J43" si="4">SUM(H39:H42)</f>
        <v>0</v>
      </c>
      <c r="I43" s="14">
        <f t="shared" si="4"/>
        <v>0</v>
      </c>
      <c r="J43" s="14">
        <f t="shared" si="4"/>
        <v>44.099999999999994</v>
      </c>
      <c r="K43" s="16"/>
      <c r="L43" s="17"/>
    </row>
    <row r="44" spans="1:13" s="18" customFormat="1" ht="15.75">
      <c r="A44" s="14"/>
      <c r="B44" s="14" t="s">
        <v>67</v>
      </c>
      <c r="C44" s="14"/>
      <c r="D44" s="14"/>
      <c r="E44" s="14"/>
      <c r="F44" s="14"/>
      <c r="G44" s="14">
        <f>G43+G37+G33+G26+G17</f>
        <v>46.099999999999994</v>
      </c>
      <c r="H44" s="14">
        <f>H43+H37+H33+H26+H17</f>
        <v>3214.4</v>
      </c>
      <c r="I44" s="14">
        <f>I43+I37+I33+I26+I17</f>
        <v>0.8</v>
      </c>
      <c r="J44" s="14">
        <f>J43+J37+J33+J26+J17</f>
        <v>3261.3</v>
      </c>
      <c r="K44" s="14"/>
      <c r="L44" s="14"/>
    </row>
    <row r="45" spans="1:13" ht="18.75">
      <c r="A45" s="148"/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</row>
    <row r="46" spans="1:13" ht="19.5" thickBot="1">
      <c r="A46" s="148"/>
      <c r="B46" s="149" t="s">
        <v>236</v>
      </c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</row>
    <row r="47" spans="1:13" ht="18.75">
      <c r="A47" s="145" t="s">
        <v>71</v>
      </c>
      <c r="B47" s="142" t="s">
        <v>12</v>
      </c>
      <c r="C47" s="142" t="s">
        <v>5</v>
      </c>
      <c r="D47" s="142" t="s">
        <v>7</v>
      </c>
      <c r="E47" s="142" t="s">
        <v>0</v>
      </c>
      <c r="F47" s="142" t="s">
        <v>1</v>
      </c>
      <c r="G47" s="144" t="s">
        <v>6</v>
      </c>
      <c r="H47" s="144"/>
      <c r="I47" s="144"/>
      <c r="J47" s="144"/>
      <c r="K47" s="144" t="s">
        <v>8</v>
      </c>
      <c r="L47" s="146" t="s">
        <v>9</v>
      </c>
      <c r="M47" s="24"/>
    </row>
    <row r="48" spans="1:13" ht="31.5">
      <c r="A48" s="150"/>
      <c r="B48" s="143"/>
      <c r="C48" s="143"/>
      <c r="D48" s="143"/>
      <c r="E48" s="143"/>
      <c r="F48" s="143"/>
      <c r="G48" s="25" t="s">
        <v>2</v>
      </c>
      <c r="H48" s="25" t="s">
        <v>10</v>
      </c>
      <c r="I48" s="25" t="s">
        <v>3</v>
      </c>
      <c r="J48" s="26" t="s">
        <v>4</v>
      </c>
      <c r="K48" s="145"/>
      <c r="L48" s="147"/>
      <c r="M48" s="24"/>
    </row>
    <row r="49" spans="1:12" ht="15.75">
      <c r="A49" s="1"/>
      <c r="B49" s="134" t="s">
        <v>13</v>
      </c>
      <c r="C49" s="135"/>
      <c r="D49" s="135"/>
      <c r="E49" s="135"/>
      <c r="F49" s="135"/>
      <c r="G49" s="135"/>
      <c r="H49" s="135"/>
      <c r="I49" s="135"/>
      <c r="J49" s="135"/>
      <c r="K49" s="135"/>
      <c r="L49" s="136"/>
    </row>
    <row r="50" spans="1:12" ht="31.5">
      <c r="A50" s="27">
        <v>1</v>
      </c>
      <c r="B50" s="1" t="s">
        <v>72</v>
      </c>
      <c r="C50" s="27" t="s">
        <v>36</v>
      </c>
      <c r="D50" s="27">
        <v>1</v>
      </c>
      <c r="E50" s="28" t="s">
        <v>73</v>
      </c>
      <c r="F50" s="29" t="s">
        <v>74</v>
      </c>
      <c r="G50" s="2"/>
      <c r="H50" s="91">
        <v>12</v>
      </c>
      <c r="I50" s="2"/>
      <c r="J50" s="2">
        <f>G50+H50</f>
        <v>12</v>
      </c>
      <c r="K50" s="1" t="s">
        <v>75</v>
      </c>
      <c r="L50" s="1" t="s">
        <v>75</v>
      </c>
    </row>
    <row r="51" spans="1:12" ht="31.5">
      <c r="A51" s="27">
        <v>2</v>
      </c>
      <c r="B51" s="29" t="s">
        <v>76</v>
      </c>
      <c r="C51" s="30" t="s">
        <v>77</v>
      </c>
      <c r="D51" s="27">
        <v>2</v>
      </c>
      <c r="E51" s="28" t="s">
        <v>73</v>
      </c>
      <c r="F51" s="1" t="s">
        <v>24</v>
      </c>
      <c r="G51" s="1">
        <v>0.5</v>
      </c>
      <c r="H51" s="50"/>
      <c r="I51" s="2"/>
      <c r="J51" s="2">
        <f t="shared" ref="J51:J54" si="5">G51+H51</f>
        <v>0.5</v>
      </c>
      <c r="K51" s="1" t="s">
        <v>78</v>
      </c>
      <c r="L51" s="1" t="s">
        <v>75</v>
      </c>
    </row>
    <row r="52" spans="1:12" ht="31.5">
      <c r="A52" s="27">
        <v>3</v>
      </c>
      <c r="B52" s="29" t="s">
        <v>79</v>
      </c>
      <c r="C52" s="1" t="s">
        <v>80</v>
      </c>
      <c r="D52" s="27">
        <v>1500</v>
      </c>
      <c r="E52" s="28" t="s">
        <v>73</v>
      </c>
      <c r="F52" s="28" t="s">
        <v>81</v>
      </c>
      <c r="G52" s="1">
        <v>11</v>
      </c>
      <c r="H52" s="91">
        <v>11</v>
      </c>
      <c r="I52" s="1"/>
      <c r="J52" s="2">
        <f t="shared" si="5"/>
        <v>22</v>
      </c>
      <c r="K52" s="1" t="s">
        <v>78</v>
      </c>
      <c r="L52" s="1" t="s">
        <v>75</v>
      </c>
    </row>
    <row r="53" spans="1:12" ht="47.25">
      <c r="A53" s="27">
        <v>4</v>
      </c>
      <c r="B53" s="1" t="s">
        <v>82</v>
      </c>
      <c r="C53" s="27" t="s">
        <v>22</v>
      </c>
      <c r="D53" s="27">
        <v>23</v>
      </c>
      <c r="E53" s="28" t="s">
        <v>73</v>
      </c>
      <c r="F53" s="29" t="s">
        <v>83</v>
      </c>
      <c r="G53" s="1">
        <v>0.6</v>
      </c>
      <c r="H53" s="91"/>
      <c r="I53" s="1"/>
      <c r="J53" s="2">
        <f t="shared" si="5"/>
        <v>0.6</v>
      </c>
      <c r="K53" s="1" t="s">
        <v>84</v>
      </c>
      <c r="L53" s="1" t="s">
        <v>75</v>
      </c>
    </row>
    <row r="54" spans="1:12" ht="47.25">
      <c r="A54" s="31">
        <v>5</v>
      </c>
      <c r="B54" s="29" t="s">
        <v>85</v>
      </c>
      <c r="C54" s="1"/>
      <c r="D54" s="27"/>
      <c r="E54" s="28" t="s">
        <v>73</v>
      </c>
      <c r="F54" s="1" t="s">
        <v>24</v>
      </c>
      <c r="G54" s="1">
        <v>3</v>
      </c>
      <c r="H54" s="91">
        <v>2</v>
      </c>
      <c r="I54" s="1"/>
      <c r="J54" s="2">
        <f t="shared" si="5"/>
        <v>5</v>
      </c>
      <c r="K54" s="1" t="s">
        <v>84</v>
      </c>
      <c r="L54" s="1" t="s">
        <v>75</v>
      </c>
    </row>
    <row r="55" spans="1:12" ht="15.75">
      <c r="A55" s="31"/>
      <c r="B55" s="32" t="s">
        <v>86</v>
      </c>
      <c r="C55" s="1"/>
      <c r="D55" s="27"/>
      <c r="E55" s="28"/>
      <c r="F55" s="1"/>
      <c r="G55" s="2">
        <f t="shared" ref="G55:I55" si="6">SUM(G50:G54)</f>
        <v>15.1</v>
      </c>
      <c r="H55" s="50">
        <f t="shared" si="6"/>
        <v>25</v>
      </c>
      <c r="I55" s="2">
        <f t="shared" si="6"/>
        <v>0</v>
      </c>
      <c r="J55" s="2">
        <f>SUM(J50:J54)</f>
        <v>40.1</v>
      </c>
      <c r="K55" s="1"/>
      <c r="L55" s="1"/>
    </row>
    <row r="56" spans="1:12" ht="15.75">
      <c r="A56" s="1"/>
      <c r="B56" s="134" t="s">
        <v>14</v>
      </c>
      <c r="C56" s="135"/>
      <c r="D56" s="135"/>
      <c r="E56" s="135"/>
      <c r="F56" s="135"/>
      <c r="G56" s="135"/>
      <c r="H56" s="135"/>
      <c r="I56" s="135"/>
      <c r="J56" s="135"/>
      <c r="K56" s="135"/>
      <c r="L56" s="136"/>
    </row>
    <row r="57" spans="1:12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>
      <c r="A58" s="1"/>
      <c r="B58" s="134" t="s">
        <v>15</v>
      </c>
      <c r="C58" s="135"/>
      <c r="D58" s="135"/>
      <c r="E58" s="135"/>
      <c r="F58" s="135"/>
      <c r="G58" s="135"/>
      <c r="H58" s="135"/>
      <c r="I58" s="135"/>
      <c r="J58" s="135"/>
      <c r="K58" s="135"/>
      <c r="L58" s="136"/>
    </row>
    <row r="59" spans="1:12" ht="47.25">
      <c r="A59" s="1"/>
      <c r="B59" s="1" t="s">
        <v>87</v>
      </c>
      <c r="C59" s="27" t="s">
        <v>25</v>
      </c>
      <c r="D59" s="27">
        <v>400</v>
      </c>
      <c r="E59" s="28" t="s">
        <v>73</v>
      </c>
      <c r="F59" s="29" t="s">
        <v>88</v>
      </c>
      <c r="G59" s="1"/>
      <c r="H59" s="1">
        <v>70</v>
      </c>
      <c r="I59" s="1"/>
      <c r="J59" s="2">
        <v>70000</v>
      </c>
      <c r="K59" s="1" t="s">
        <v>78</v>
      </c>
      <c r="L59" s="1" t="s">
        <v>75</v>
      </c>
    </row>
    <row r="60" spans="1:12" ht="15.75">
      <c r="A60" s="1"/>
      <c r="B60" s="1"/>
      <c r="C60" s="134" t="s">
        <v>16</v>
      </c>
      <c r="D60" s="135"/>
      <c r="E60" s="135"/>
      <c r="F60" s="135"/>
      <c r="G60" s="135"/>
      <c r="H60" s="135"/>
      <c r="I60" s="135"/>
      <c r="J60" s="135"/>
      <c r="K60" s="136"/>
      <c r="L60" s="1"/>
    </row>
    <row r="61" spans="1:12" ht="15.75">
      <c r="A61" s="27">
        <v>1</v>
      </c>
      <c r="B61" s="1" t="s">
        <v>89</v>
      </c>
      <c r="C61" s="2"/>
      <c r="D61" s="2"/>
      <c r="E61" s="28" t="s">
        <v>73</v>
      </c>
      <c r="F61" s="2"/>
      <c r="G61" s="2"/>
      <c r="H61" s="1">
        <v>766.1</v>
      </c>
      <c r="I61" s="2"/>
      <c r="J61" s="2">
        <f>H61</f>
        <v>766.1</v>
      </c>
      <c r="K61" s="1" t="s">
        <v>90</v>
      </c>
      <c r="L61" s="1" t="s">
        <v>91</v>
      </c>
    </row>
    <row r="62" spans="1:12" ht="15.75">
      <c r="A62" s="27">
        <v>2</v>
      </c>
      <c r="B62" s="1" t="s">
        <v>92</v>
      </c>
      <c r="C62" s="2"/>
      <c r="D62" s="2"/>
      <c r="E62" s="28" t="s">
        <v>73</v>
      </c>
      <c r="F62" s="2"/>
      <c r="G62" s="2"/>
      <c r="H62" s="1">
        <v>500</v>
      </c>
      <c r="I62" s="2"/>
      <c r="J62" s="2">
        <f t="shared" ref="J62:J65" si="7">H62</f>
        <v>500</v>
      </c>
      <c r="K62" s="1" t="s">
        <v>78</v>
      </c>
      <c r="L62" s="1" t="s">
        <v>78</v>
      </c>
    </row>
    <row r="63" spans="1:12" ht="31.5">
      <c r="A63" s="27">
        <v>3</v>
      </c>
      <c r="B63" s="29" t="s">
        <v>93</v>
      </c>
      <c r="C63" s="2"/>
      <c r="D63" s="2"/>
      <c r="E63" s="28" t="s">
        <v>73</v>
      </c>
      <c r="F63" s="2"/>
      <c r="G63" s="2"/>
      <c r="H63" s="1">
        <v>831.4</v>
      </c>
      <c r="I63" s="2"/>
      <c r="J63" s="2">
        <f t="shared" si="7"/>
        <v>831.4</v>
      </c>
      <c r="K63" s="1" t="s">
        <v>78</v>
      </c>
      <c r="L63" s="1" t="s">
        <v>78</v>
      </c>
    </row>
    <row r="64" spans="1:12" ht="15.75">
      <c r="A64" s="27">
        <v>4</v>
      </c>
      <c r="B64" s="1" t="s">
        <v>94</v>
      </c>
      <c r="C64" s="2"/>
      <c r="D64" s="2"/>
      <c r="E64" s="28" t="s">
        <v>73</v>
      </c>
      <c r="F64" s="2"/>
      <c r="G64" s="2"/>
      <c r="H64" s="1">
        <v>450</v>
      </c>
      <c r="I64" s="2"/>
      <c r="J64" s="2">
        <f t="shared" si="7"/>
        <v>450</v>
      </c>
      <c r="K64" s="1" t="s">
        <v>78</v>
      </c>
      <c r="L64" s="1" t="s">
        <v>78</v>
      </c>
    </row>
    <row r="65" spans="1:13" ht="15.75">
      <c r="A65" s="27">
        <v>5</v>
      </c>
      <c r="B65" s="1" t="s">
        <v>95</v>
      </c>
      <c r="C65" s="2"/>
      <c r="D65" s="2"/>
      <c r="E65" s="28" t="s">
        <v>73</v>
      </c>
      <c r="F65" s="2"/>
      <c r="G65" s="2"/>
      <c r="H65" s="1">
        <v>138.1</v>
      </c>
      <c r="I65" s="2"/>
      <c r="J65" s="2">
        <f t="shared" si="7"/>
        <v>138.1</v>
      </c>
      <c r="K65" s="1" t="s">
        <v>90</v>
      </c>
      <c r="L65" s="1" t="s">
        <v>90</v>
      </c>
    </row>
    <row r="66" spans="1:13" ht="15.75">
      <c r="A66" s="1"/>
      <c r="B66" s="2" t="s">
        <v>4</v>
      </c>
      <c r="C66" s="2"/>
      <c r="D66" s="2"/>
      <c r="E66" s="28"/>
      <c r="F66" s="2"/>
      <c r="G66" s="2"/>
      <c r="H66" s="2">
        <f>SUM(H61:H65)</f>
        <v>2685.6</v>
      </c>
      <c r="I66" s="2">
        <f t="shared" ref="I66:J66" si="8">SUM(I61:I65)</f>
        <v>0</v>
      </c>
      <c r="J66" s="2">
        <f t="shared" si="8"/>
        <v>2685.6</v>
      </c>
      <c r="K66" s="2"/>
      <c r="L66" s="1"/>
    </row>
    <row r="67" spans="1:13" ht="18.75">
      <c r="A67" s="154"/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</row>
    <row r="68" spans="1:13" ht="19.5" thickBot="1">
      <c r="A68" s="155"/>
      <c r="B68" s="131" t="s">
        <v>237</v>
      </c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</row>
    <row r="69" spans="1:13" ht="18.75">
      <c r="A69" s="140" t="s">
        <v>71</v>
      </c>
      <c r="B69" s="142" t="s">
        <v>12</v>
      </c>
      <c r="C69" s="142" t="s">
        <v>5</v>
      </c>
      <c r="D69" s="142" t="s">
        <v>7</v>
      </c>
      <c r="E69" s="142" t="s">
        <v>0</v>
      </c>
      <c r="F69" s="142" t="s">
        <v>1</v>
      </c>
      <c r="G69" s="144" t="s">
        <v>6</v>
      </c>
      <c r="H69" s="144"/>
      <c r="I69" s="144"/>
      <c r="J69" s="144"/>
      <c r="K69" s="144" t="s">
        <v>8</v>
      </c>
      <c r="L69" s="146" t="s">
        <v>9</v>
      </c>
      <c r="M69" s="24"/>
    </row>
    <row r="70" spans="1:13" ht="31.5">
      <c r="A70" s="141"/>
      <c r="B70" s="143"/>
      <c r="C70" s="143"/>
      <c r="D70" s="143"/>
      <c r="E70" s="143"/>
      <c r="F70" s="143"/>
      <c r="G70" s="25" t="s">
        <v>2</v>
      </c>
      <c r="H70" s="25" t="s">
        <v>10</v>
      </c>
      <c r="I70" s="25" t="s">
        <v>3</v>
      </c>
      <c r="J70" s="26" t="s">
        <v>4</v>
      </c>
      <c r="K70" s="145"/>
      <c r="L70" s="147"/>
      <c r="M70" s="24"/>
    </row>
    <row r="71" spans="1:13" ht="15.75">
      <c r="A71" s="1"/>
      <c r="B71" s="134" t="s">
        <v>13</v>
      </c>
      <c r="C71" s="135"/>
      <c r="D71" s="135"/>
      <c r="E71" s="135"/>
      <c r="F71" s="135"/>
      <c r="G71" s="135"/>
      <c r="H71" s="135"/>
      <c r="I71" s="135"/>
      <c r="J71" s="135"/>
      <c r="K71" s="135"/>
      <c r="L71" s="136"/>
    </row>
    <row r="72" spans="1:13" ht="31.5">
      <c r="A72" s="1"/>
      <c r="B72" s="33" t="s">
        <v>96</v>
      </c>
      <c r="C72" s="2"/>
      <c r="D72" s="2"/>
      <c r="E72" s="34" t="s">
        <v>97</v>
      </c>
      <c r="F72" s="29" t="s">
        <v>98</v>
      </c>
      <c r="G72" s="2"/>
      <c r="H72" s="2"/>
      <c r="I72" s="2"/>
      <c r="J72" s="2"/>
      <c r="K72" s="2"/>
      <c r="L72" s="2"/>
    </row>
    <row r="73" spans="1:13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3" ht="15.75">
      <c r="A74" s="1"/>
      <c r="B74" s="134" t="s">
        <v>14</v>
      </c>
      <c r="C74" s="135"/>
      <c r="D74" s="135"/>
      <c r="E74" s="151"/>
      <c r="F74" s="151"/>
      <c r="G74" s="135"/>
      <c r="H74" s="135"/>
      <c r="I74" s="135"/>
      <c r="J74" s="135"/>
      <c r="K74" s="135"/>
      <c r="L74" s="136"/>
    </row>
    <row r="75" spans="1:13" ht="47.25">
      <c r="A75" s="1"/>
      <c r="B75" s="35" t="s">
        <v>99</v>
      </c>
      <c r="C75" s="8"/>
      <c r="D75" s="36"/>
      <c r="E75" s="34" t="s">
        <v>97</v>
      </c>
      <c r="F75" s="34"/>
      <c r="G75" s="37"/>
      <c r="H75" s="38">
        <v>13.2</v>
      </c>
      <c r="I75" s="8"/>
      <c r="J75" s="39">
        <f>H75</f>
        <v>13.2</v>
      </c>
      <c r="K75" s="34" t="s">
        <v>84</v>
      </c>
      <c r="L75" s="34" t="s">
        <v>100</v>
      </c>
    </row>
    <row r="76" spans="1:13" ht="31.5">
      <c r="A76" s="1"/>
      <c r="B76" s="35" t="s">
        <v>101</v>
      </c>
      <c r="C76" s="8"/>
      <c r="D76" s="36"/>
      <c r="E76" s="34" t="s">
        <v>97</v>
      </c>
      <c r="F76" s="40"/>
      <c r="G76" s="37"/>
      <c r="H76" s="38">
        <v>80</v>
      </c>
      <c r="I76" s="8"/>
      <c r="J76" s="39">
        <f t="shared" ref="J76:J83" si="9">H76</f>
        <v>80</v>
      </c>
      <c r="K76" s="34" t="s">
        <v>102</v>
      </c>
      <c r="L76" s="34"/>
    </row>
    <row r="77" spans="1:13" ht="63">
      <c r="A77" s="1"/>
      <c r="B77" s="35" t="s">
        <v>103</v>
      </c>
      <c r="C77" s="8"/>
      <c r="D77" s="36"/>
      <c r="E77" s="34" t="s">
        <v>97</v>
      </c>
      <c r="F77" s="40"/>
      <c r="G77" s="37"/>
      <c r="H77" s="38">
        <v>10</v>
      </c>
      <c r="I77" s="8"/>
      <c r="J77" s="39">
        <f t="shared" si="9"/>
        <v>10</v>
      </c>
      <c r="K77" s="34" t="s">
        <v>84</v>
      </c>
      <c r="L77" s="34" t="s">
        <v>100</v>
      </c>
    </row>
    <row r="78" spans="1:13" ht="31.5">
      <c r="A78" s="1"/>
      <c r="B78" s="35" t="s">
        <v>104</v>
      </c>
      <c r="C78" s="8"/>
      <c r="D78" s="36"/>
      <c r="E78" s="34" t="s">
        <v>97</v>
      </c>
      <c r="F78" s="29" t="s">
        <v>98</v>
      </c>
      <c r="G78" s="37"/>
      <c r="H78" s="41"/>
      <c r="I78" s="8"/>
      <c r="J78" s="39">
        <f t="shared" si="9"/>
        <v>0</v>
      </c>
      <c r="K78" s="34" t="s">
        <v>84</v>
      </c>
      <c r="L78" s="34" t="s">
        <v>100</v>
      </c>
    </row>
    <row r="79" spans="1:13" ht="31.5">
      <c r="A79" s="1"/>
      <c r="B79" s="35" t="s">
        <v>34</v>
      </c>
      <c r="C79" s="8"/>
      <c r="D79" s="36"/>
      <c r="E79" s="34" t="s">
        <v>97</v>
      </c>
      <c r="F79" s="40"/>
      <c r="G79" s="37"/>
      <c r="H79" s="38">
        <v>6.9</v>
      </c>
      <c r="I79" s="8"/>
      <c r="J79" s="39">
        <f t="shared" si="9"/>
        <v>6.9</v>
      </c>
      <c r="K79" s="34" t="s">
        <v>84</v>
      </c>
      <c r="L79" s="34" t="s">
        <v>100</v>
      </c>
    </row>
    <row r="80" spans="1:13" ht="31.5">
      <c r="A80" s="1"/>
      <c r="B80" s="35" t="s">
        <v>105</v>
      </c>
      <c r="C80" s="8"/>
      <c r="D80" s="36"/>
      <c r="E80" s="34" t="s">
        <v>97</v>
      </c>
      <c r="F80" s="29" t="s">
        <v>98</v>
      </c>
      <c r="G80" s="37"/>
      <c r="H80" s="41"/>
      <c r="I80" s="8"/>
      <c r="J80" s="39">
        <f t="shared" si="9"/>
        <v>0</v>
      </c>
      <c r="K80" s="34" t="s">
        <v>102</v>
      </c>
      <c r="L80" s="34"/>
    </row>
    <row r="81" spans="1:13" ht="47.25">
      <c r="A81" s="1"/>
      <c r="B81" s="35" t="s">
        <v>106</v>
      </c>
      <c r="C81" s="1"/>
      <c r="D81" s="5"/>
      <c r="E81" s="34" t="s">
        <v>97</v>
      </c>
      <c r="F81" s="40"/>
      <c r="G81" s="7"/>
      <c r="H81" s="38">
        <v>6</v>
      </c>
      <c r="I81" s="1"/>
      <c r="J81" s="39">
        <f t="shared" si="9"/>
        <v>6</v>
      </c>
      <c r="K81" s="152" t="s">
        <v>102</v>
      </c>
      <c r="L81" s="153"/>
    </row>
    <row r="82" spans="1:13" ht="15.75">
      <c r="A82" s="1"/>
      <c r="B82" s="35" t="s">
        <v>107</v>
      </c>
      <c r="C82" s="40" t="s">
        <v>33</v>
      </c>
      <c r="D82" s="40">
        <v>24700</v>
      </c>
      <c r="E82" s="34" t="s">
        <v>97</v>
      </c>
      <c r="F82" s="43"/>
      <c r="G82" s="1"/>
      <c r="H82" s="38">
        <v>163.30000000000001</v>
      </c>
      <c r="I82" s="1"/>
      <c r="J82" s="39">
        <f t="shared" si="9"/>
        <v>163.30000000000001</v>
      </c>
      <c r="K82" s="34" t="s">
        <v>75</v>
      </c>
      <c r="L82" s="34" t="s">
        <v>108</v>
      </c>
    </row>
    <row r="83" spans="1:13" ht="31.5">
      <c r="A83" s="1"/>
      <c r="B83" s="44" t="s">
        <v>109</v>
      </c>
      <c r="C83" s="40" t="s">
        <v>25</v>
      </c>
      <c r="D83" s="40">
        <v>2</v>
      </c>
      <c r="E83" s="34" t="s">
        <v>97</v>
      </c>
      <c r="F83" s="43"/>
      <c r="G83" s="1"/>
      <c r="H83" s="45">
        <v>32.299999999999997</v>
      </c>
      <c r="I83" s="1"/>
      <c r="J83" s="39">
        <f t="shared" si="9"/>
        <v>32.299999999999997</v>
      </c>
      <c r="K83" s="34" t="s">
        <v>110</v>
      </c>
      <c r="L83" s="34" t="s">
        <v>111</v>
      </c>
    </row>
    <row r="84" spans="1:13" ht="15.75">
      <c r="A84" s="46"/>
      <c r="B84" s="47" t="s">
        <v>112</v>
      </c>
      <c r="C84" s="46"/>
      <c r="D84" s="46"/>
      <c r="E84" s="46"/>
      <c r="F84" s="46"/>
      <c r="G84" s="46"/>
      <c r="H84" s="123">
        <f>SUM(H75:H83)</f>
        <v>311.70000000000005</v>
      </c>
      <c r="I84" s="46"/>
      <c r="J84" s="48">
        <f>SUM(J75:J83)</f>
        <v>311.70000000000005</v>
      </c>
      <c r="K84" s="46"/>
      <c r="L84" s="46"/>
      <c r="M84" s="49"/>
    </row>
    <row r="85" spans="1:13" ht="15.75">
      <c r="A85" s="1"/>
      <c r="B85" s="134" t="s">
        <v>15</v>
      </c>
      <c r="C85" s="135"/>
      <c r="D85" s="135"/>
      <c r="E85" s="135"/>
      <c r="F85" s="135"/>
      <c r="G85" s="135"/>
      <c r="H85" s="135"/>
      <c r="I85" s="135"/>
      <c r="J85" s="135"/>
      <c r="K85" s="135"/>
      <c r="L85" s="136"/>
    </row>
    <row r="86" spans="1:13" ht="31.5">
      <c r="A86" s="1"/>
      <c r="B86" s="35" t="s">
        <v>113</v>
      </c>
      <c r="C86" s="40" t="s">
        <v>22</v>
      </c>
      <c r="D86" s="40">
        <v>1775</v>
      </c>
      <c r="E86" s="34" t="s">
        <v>97</v>
      </c>
      <c r="F86" s="1"/>
      <c r="G86" s="1"/>
      <c r="H86" s="41">
        <v>213</v>
      </c>
      <c r="I86" s="1"/>
      <c r="J86" s="50">
        <f>H86</f>
        <v>213</v>
      </c>
      <c r="K86" s="34" t="s">
        <v>110</v>
      </c>
      <c r="L86" s="1" t="s">
        <v>111</v>
      </c>
    </row>
    <row r="87" spans="1:13" ht="15.75">
      <c r="A87" s="1"/>
      <c r="B87" s="35" t="s">
        <v>114</v>
      </c>
      <c r="C87" s="40" t="s">
        <v>115</v>
      </c>
      <c r="D87" s="40">
        <v>168</v>
      </c>
      <c r="E87" s="34" t="s">
        <v>97</v>
      </c>
      <c r="F87" s="1"/>
      <c r="G87" s="1"/>
      <c r="H87" s="41">
        <v>190</v>
      </c>
      <c r="I87" s="1"/>
      <c r="J87" s="50">
        <v>190</v>
      </c>
      <c r="K87" s="34" t="s">
        <v>110</v>
      </c>
      <c r="L87" s="1" t="s">
        <v>111</v>
      </c>
    </row>
    <row r="88" spans="1:13" ht="15.75">
      <c r="A88" s="1"/>
      <c r="B88" s="51" t="s">
        <v>116</v>
      </c>
      <c r="C88" s="1" t="s">
        <v>115</v>
      </c>
      <c r="D88" s="1">
        <v>168</v>
      </c>
      <c r="E88" s="34" t="s">
        <v>97</v>
      </c>
      <c r="F88" s="1"/>
      <c r="G88" s="1"/>
      <c r="H88" s="41">
        <v>110</v>
      </c>
      <c r="I88" s="1"/>
      <c r="J88" s="50">
        <v>110</v>
      </c>
      <c r="K88" s="34" t="s">
        <v>110</v>
      </c>
      <c r="L88" s="1" t="s">
        <v>111</v>
      </c>
    </row>
    <row r="89" spans="1:13" ht="15.75">
      <c r="A89" s="46"/>
      <c r="B89" s="47" t="s">
        <v>112</v>
      </c>
      <c r="C89" s="46"/>
      <c r="D89" s="46"/>
      <c r="E89" s="52"/>
      <c r="F89" s="46"/>
      <c r="G89" s="46"/>
      <c r="H89" s="123">
        <f>SUM(H86:H88)</f>
        <v>513</v>
      </c>
      <c r="I89" s="46"/>
      <c r="J89" s="53">
        <f>SUM(J86:J88)</f>
        <v>513</v>
      </c>
      <c r="K89" s="52"/>
      <c r="L89" s="46"/>
      <c r="M89" s="49"/>
    </row>
    <row r="90" spans="1:13" ht="15.75">
      <c r="A90" s="1"/>
      <c r="B90" s="1"/>
      <c r="C90" s="134" t="s">
        <v>16</v>
      </c>
      <c r="D90" s="135"/>
      <c r="E90" s="135"/>
      <c r="F90" s="135"/>
      <c r="G90" s="135"/>
      <c r="H90" s="135"/>
      <c r="I90" s="135"/>
      <c r="J90" s="135"/>
      <c r="K90" s="136"/>
      <c r="L90" s="1"/>
    </row>
    <row r="91" spans="1:13" ht="15.75">
      <c r="A91" s="1"/>
      <c r="B91" s="44" t="s">
        <v>117</v>
      </c>
      <c r="C91" s="40"/>
      <c r="D91" s="54"/>
      <c r="E91" s="34" t="s">
        <v>97</v>
      </c>
      <c r="F91" s="8"/>
      <c r="G91" s="8"/>
      <c r="H91" s="55">
        <v>500</v>
      </c>
      <c r="I91" s="8"/>
      <c r="J91" s="39">
        <f>H91</f>
        <v>500</v>
      </c>
      <c r="K91" s="34" t="s">
        <v>90</v>
      </c>
      <c r="L91" s="34" t="s">
        <v>90</v>
      </c>
    </row>
    <row r="92" spans="1:13" ht="15.75">
      <c r="A92" s="1"/>
      <c r="B92" s="44" t="s">
        <v>118</v>
      </c>
      <c r="C92" s="56"/>
      <c r="D92" s="54"/>
      <c r="E92" s="34" t="s">
        <v>97</v>
      </c>
      <c r="F92" s="8"/>
      <c r="G92" s="8"/>
      <c r="H92" s="55">
        <v>120</v>
      </c>
      <c r="I92" s="8"/>
      <c r="J92" s="39">
        <f t="shared" ref="J92:J93" si="10">H92</f>
        <v>120</v>
      </c>
      <c r="K92" s="34" t="s">
        <v>78</v>
      </c>
      <c r="L92" s="34" t="s">
        <v>78</v>
      </c>
    </row>
    <row r="93" spans="1:13" ht="15.75">
      <c r="A93" s="1"/>
      <c r="B93" s="33" t="s">
        <v>119</v>
      </c>
      <c r="C93" s="40" t="s">
        <v>25</v>
      </c>
      <c r="D93" s="40">
        <v>2</v>
      </c>
      <c r="E93" s="34" t="s">
        <v>97</v>
      </c>
      <c r="F93" s="2"/>
      <c r="G93" s="2"/>
      <c r="H93" s="55">
        <v>380</v>
      </c>
      <c r="I93" s="2"/>
      <c r="J93" s="39">
        <f t="shared" si="10"/>
        <v>380</v>
      </c>
      <c r="K93" s="34" t="s">
        <v>120</v>
      </c>
      <c r="L93" s="34" t="s">
        <v>78</v>
      </c>
    </row>
    <row r="94" spans="1:13" ht="15.75">
      <c r="A94" s="46"/>
      <c r="B94" s="47" t="s">
        <v>112</v>
      </c>
      <c r="C94" s="57"/>
      <c r="D94" s="57"/>
      <c r="E94" s="52"/>
      <c r="F94" s="47"/>
      <c r="G94" s="47"/>
      <c r="H94" s="47">
        <f>SUM(H91:H93)</f>
        <v>1000</v>
      </c>
      <c r="I94" s="47"/>
      <c r="J94" s="48">
        <f>SUM(J91:J93)</f>
        <v>1000</v>
      </c>
      <c r="K94" s="47"/>
      <c r="L94" s="46"/>
      <c r="M94" s="49"/>
    </row>
    <row r="95" spans="1:13" ht="15.75">
      <c r="A95" s="1"/>
      <c r="B95" s="1"/>
      <c r="C95" s="134" t="s">
        <v>229</v>
      </c>
      <c r="D95" s="135"/>
      <c r="E95" s="135"/>
      <c r="F95" s="135"/>
      <c r="G95" s="135"/>
      <c r="H95" s="135"/>
      <c r="I95" s="135"/>
      <c r="J95" s="135"/>
      <c r="K95" s="136"/>
      <c r="L95" s="1"/>
    </row>
    <row r="96" spans="1:13" ht="15.75">
      <c r="A96" s="1"/>
      <c r="B96" s="58" t="s">
        <v>121</v>
      </c>
      <c r="C96" s="8"/>
      <c r="D96" s="8"/>
      <c r="E96" s="34" t="s">
        <v>97</v>
      </c>
      <c r="F96" s="8"/>
      <c r="G96" s="8"/>
      <c r="H96" s="27">
        <v>79</v>
      </c>
      <c r="I96" s="8"/>
      <c r="J96" s="59">
        <f t="shared" ref="J96:J103" si="11">H96</f>
        <v>79</v>
      </c>
      <c r="K96" s="27" t="s">
        <v>111</v>
      </c>
      <c r="L96" s="1" t="s">
        <v>84</v>
      </c>
    </row>
    <row r="97" spans="1:13" ht="47.25">
      <c r="A97" s="1"/>
      <c r="B97" s="58" t="s">
        <v>122</v>
      </c>
      <c r="C97" s="8"/>
      <c r="D97" s="8"/>
      <c r="E97" s="34" t="s">
        <v>97</v>
      </c>
      <c r="F97" s="8"/>
      <c r="G97" s="8"/>
      <c r="H97" s="27">
        <v>142</v>
      </c>
      <c r="I97" s="8"/>
      <c r="J97" s="59">
        <f t="shared" si="11"/>
        <v>142</v>
      </c>
      <c r="K97" s="27" t="s">
        <v>111</v>
      </c>
      <c r="L97" s="1" t="s">
        <v>84</v>
      </c>
    </row>
    <row r="98" spans="1:13" ht="31.5">
      <c r="A98" s="1"/>
      <c r="B98" s="58" t="s">
        <v>123</v>
      </c>
      <c r="C98" s="8"/>
      <c r="D98" s="8"/>
      <c r="E98" s="34" t="s">
        <v>97</v>
      </c>
      <c r="F98" s="8"/>
      <c r="G98" s="8"/>
      <c r="H98" s="27">
        <v>142</v>
      </c>
      <c r="I98" s="8"/>
      <c r="J98" s="59">
        <f t="shared" si="11"/>
        <v>142</v>
      </c>
      <c r="K98" s="27" t="s">
        <v>111</v>
      </c>
      <c r="L98" s="1" t="s">
        <v>84</v>
      </c>
    </row>
    <row r="99" spans="1:13" ht="15.75">
      <c r="A99" s="1"/>
      <c r="B99" s="58" t="s">
        <v>124</v>
      </c>
      <c r="C99" s="8"/>
      <c r="D99" s="8"/>
      <c r="E99" s="34" t="s">
        <v>97</v>
      </c>
      <c r="F99" s="8"/>
      <c r="G99" s="8"/>
      <c r="H99" s="27">
        <v>110</v>
      </c>
      <c r="I99" s="8"/>
      <c r="J99" s="59">
        <f t="shared" si="11"/>
        <v>110</v>
      </c>
      <c r="K99" s="27" t="s">
        <v>111</v>
      </c>
      <c r="L99" s="1" t="s">
        <v>84</v>
      </c>
    </row>
    <row r="100" spans="1:13" ht="15.75">
      <c r="A100" s="1"/>
      <c r="B100" s="58" t="s">
        <v>125</v>
      </c>
      <c r="C100" s="8"/>
      <c r="D100" s="8"/>
      <c r="E100" s="34" t="s">
        <v>97</v>
      </c>
      <c r="F100" s="8"/>
      <c r="G100" s="8"/>
      <c r="H100" s="27">
        <v>142</v>
      </c>
      <c r="I100" s="8"/>
      <c r="J100" s="59">
        <f t="shared" si="11"/>
        <v>142</v>
      </c>
      <c r="K100" s="27" t="s">
        <v>111</v>
      </c>
      <c r="L100" s="1" t="s">
        <v>84</v>
      </c>
    </row>
    <row r="101" spans="1:13" ht="31.5">
      <c r="A101" s="1"/>
      <c r="B101" s="58" t="s">
        <v>126</v>
      </c>
      <c r="C101" s="8"/>
      <c r="D101" s="8"/>
      <c r="E101" s="34" t="s">
        <v>97</v>
      </c>
      <c r="F101" s="8"/>
      <c r="G101" s="8"/>
      <c r="H101" s="27">
        <v>80</v>
      </c>
      <c r="I101" s="8"/>
      <c r="J101" s="59">
        <f t="shared" si="11"/>
        <v>80</v>
      </c>
      <c r="K101" s="27" t="s">
        <v>111</v>
      </c>
      <c r="L101" s="1" t="s">
        <v>84</v>
      </c>
    </row>
    <row r="102" spans="1:13" ht="47.25">
      <c r="A102" s="1"/>
      <c r="B102" s="58" t="s">
        <v>127</v>
      </c>
      <c r="C102" s="8"/>
      <c r="D102" s="8"/>
      <c r="E102" s="34" t="s">
        <v>97</v>
      </c>
      <c r="F102" s="8"/>
      <c r="G102" s="8"/>
      <c r="H102" s="27">
        <v>142</v>
      </c>
      <c r="I102" s="8"/>
      <c r="J102" s="59">
        <f t="shared" si="11"/>
        <v>142</v>
      </c>
      <c r="K102" s="27" t="s">
        <v>111</v>
      </c>
      <c r="L102" s="1" t="s">
        <v>84</v>
      </c>
    </row>
    <row r="103" spans="1:13" ht="31.5">
      <c r="A103" s="1"/>
      <c r="B103" s="58" t="s">
        <v>128</v>
      </c>
      <c r="C103" s="8"/>
      <c r="D103" s="8"/>
      <c r="E103" s="34" t="s">
        <v>97</v>
      </c>
      <c r="F103" s="8"/>
      <c r="G103" s="8"/>
      <c r="H103" s="27">
        <v>142</v>
      </c>
      <c r="I103" s="8"/>
      <c r="J103" s="59">
        <f t="shared" si="11"/>
        <v>142</v>
      </c>
      <c r="K103" s="27" t="s">
        <v>111</v>
      </c>
      <c r="L103" s="1" t="s">
        <v>84</v>
      </c>
    </row>
    <row r="104" spans="1:13" ht="15.75">
      <c r="A104" s="46"/>
      <c r="B104" s="47" t="s">
        <v>112</v>
      </c>
      <c r="C104" s="60"/>
      <c r="D104" s="60"/>
      <c r="E104" s="60"/>
      <c r="F104" s="60"/>
      <c r="G104" s="60"/>
      <c r="H104" s="60">
        <f>SUM(H96:H103)</f>
        <v>979</v>
      </c>
      <c r="I104" s="60"/>
      <c r="J104" s="61">
        <f>SUM(J96:J103)</f>
        <v>979</v>
      </c>
      <c r="K104" s="62"/>
      <c r="L104" s="46"/>
      <c r="M104" s="49"/>
    </row>
    <row r="105" spans="1:13" ht="17.25">
      <c r="A105" s="63"/>
      <c r="B105" s="64" t="s">
        <v>129</v>
      </c>
      <c r="C105" s="63"/>
      <c r="D105" s="63"/>
      <c r="E105" s="63"/>
      <c r="F105" s="63"/>
      <c r="G105" s="63"/>
      <c r="H105" s="63"/>
      <c r="I105" s="63"/>
      <c r="J105" s="65">
        <f>J84+J89+J94+J104</f>
        <v>2803.7</v>
      </c>
      <c r="K105" s="63"/>
      <c r="L105" s="63"/>
      <c r="M105" s="66"/>
    </row>
    <row r="106" spans="1:13" ht="18.75">
      <c r="A106" s="149"/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</row>
    <row r="107" spans="1:13" ht="19.5" thickBot="1">
      <c r="A107" s="149" t="s">
        <v>238</v>
      </c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</row>
    <row r="108" spans="1:13" ht="15.75">
      <c r="A108" s="141" t="s">
        <v>71</v>
      </c>
      <c r="B108" s="142" t="s">
        <v>12</v>
      </c>
      <c r="C108" s="142" t="s">
        <v>5</v>
      </c>
      <c r="D108" s="142" t="s">
        <v>7</v>
      </c>
      <c r="E108" s="142" t="s">
        <v>0</v>
      </c>
      <c r="F108" s="142" t="s">
        <v>1</v>
      </c>
      <c r="G108" s="144" t="s">
        <v>6</v>
      </c>
      <c r="H108" s="144"/>
      <c r="I108" s="144"/>
      <c r="J108" s="144"/>
      <c r="K108" s="144" t="s">
        <v>8</v>
      </c>
      <c r="L108" s="146" t="s">
        <v>9</v>
      </c>
    </row>
    <row r="109" spans="1:13" ht="31.5">
      <c r="A109" s="141"/>
      <c r="B109" s="143"/>
      <c r="C109" s="143"/>
      <c r="D109" s="143"/>
      <c r="E109" s="143"/>
      <c r="F109" s="143"/>
      <c r="G109" s="25" t="s">
        <v>2</v>
      </c>
      <c r="H109" s="25" t="s">
        <v>10</v>
      </c>
      <c r="I109" s="25" t="s">
        <v>3</v>
      </c>
      <c r="J109" s="26" t="s">
        <v>4</v>
      </c>
      <c r="K109" s="145"/>
      <c r="L109" s="147"/>
    </row>
    <row r="110" spans="1:13" ht="15.75">
      <c r="A110" s="67"/>
      <c r="B110" s="156" t="s">
        <v>13</v>
      </c>
      <c r="C110" s="157"/>
      <c r="D110" s="157"/>
      <c r="E110" s="157"/>
      <c r="F110" s="157"/>
      <c r="G110" s="157"/>
      <c r="H110" s="157"/>
      <c r="I110" s="157"/>
      <c r="J110" s="157"/>
      <c r="K110" s="157"/>
      <c r="L110" s="158"/>
    </row>
    <row r="111" spans="1:13" ht="63">
      <c r="A111" s="68"/>
      <c r="B111" s="69" t="s">
        <v>130</v>
      </c>
      <c r="C111" s="70" t="s">
        <v>22</v>
      </c>
      <c r="D111" s="70">
        <v>34</v>
      </c>
      <c r="E111" s="68" t="s">
        <v>131</v>
      </c>
      <c r="F111" s="71" t="s">
        <v>132</v>
      </c>
      <c r="G111" s="70"/>
      <c r="H111" s="70">
        <v>8.8000000000000007</v>
      </c>
      <c r="I111" s="70"/>
      <c r="J111" s="68">
        <f>SUM(G111:I111)</f>
        <v>8.8000000000000007</v>
      </c>
      <c r="K111" s="68" t="s">
        <v>84</v>
      </c>
      <c r="L111" s="68" t="s">
        <v>78</v>
      </c>
    </row>
    <row r="112" spans="1:13" ht="63">
      <c r="A112" s="68"/>
      <c r="B112" s="69" t="s">
        <v>133</v>
      </c>
      <c r="C112" s="72" t="s">
        <v>134</v>
      </c>
      <c r="D112" s="72">
        <v>5450</v>
      </c>
      <c r="E112" s="68" t="s">
        <v>131</v>
      </c>
      <c r="F112" s="71" t="s">
        <v>132</v>
      </c>
      <c r="G112" s="68"/>
      <c r="H112" s="68">
        <v>64.400000000000006</v>
      </c>
      <c r="I112" s="68"/>
      <c r="J112" s="68">
        <f>SUM(G112:I112)</f>
        <v>64.400000000000006</v>
      </c>
      <c r="K112" s="68" t="s">
        <v>111</v>
      </c>
      <c r="L112" s="68" t="s">
        <v>84</v>
      </c>
    </row>
    <row r="113" spans="1:12" ht="15.75">
      <c r="A113" s="68" t="s">
        <v>4</v>
      </c>
      <c r="B113" s="69"/>
      <c r="C113" s="72"/>
      <c r="D113" s="72"/>
      <c r="E113" s="68"/>
      <c r="F113" s="71"/>
      <c r="G113" s="68">
        <f>G111+G112</f>
        <v>0</v>
      </c>
      <c r="H113" s="68">
        <f t="shared" ref="H113:J113" si="12">H111+H112</f>
        <v>73.2</v>
      </c>
      <c r="I113" s="68">
        <f t="shared" si="12"/>
        <v>0</v>
      </c>
      <c r="J113" s="68">
        <f t="shared" si="12"/>
        <v>73.2</v>
      </c>
      <c r="K113" s="68"/>
      <c r="L113" s="68"/>
    </row>
    <row r="114" spans="1:12" ht="15.75">
      <c r="A114" s="68"/>
      <c r="B114" s="159" t="s">
        <v>14</v>
      </c>
      <c r="C114" s="160"/>
      <c r="D114" s="160"/>
      <c r="E114" s="160"/>
      <c r="F114" s="160"/>
      <c r="G114" s="160"/>
      <c r="H114" s="160"/>
      <c r="I114" s="160"/>
      <c r="J114" s="160"/>
      <c r="K114" s="160"/>
      <c r="L114" s="161"/>
    </row>
    <row r="115" spans="1:12" ht="63">
      <c r="A115" s="68"/>
      <c r="B115" s="71" t="s">
        <v>135</v>
      </c>
      <c r="C115" s="68" t="s">
        <v>136</v>
      </c>
      <c r="D115" s="68">
        <v>1</v>
      </c>
      <c r="E115" s="68" t="s">
        <v>131</v>
      </c>
      <c r="F115" s="71" t="s">
        <v>132</v>
      </c>
      <c r="G115" s="68"/>
      <c r="H115" s="68">
        <v>3.3</v>
      </c>
      <c r="I115" s="68"/>
      <c r="J115" s="68">
        <f>SUM(G115:I115)</f>
        <v>3.3</v>
      </c>
      <c r="K115" s="68" t="s">
        <v>75</v>
      </c>
      <c r="L115" s="68" t="s">
        <v>100</v>
      </c>
    </row>
    <row r="116" spans="1:12" ht="63">
      <c r="A116" s="68"/>
      <c r="B116" s="71" t="s">
        <v>137</v>
      </c>
      <c r="C116" s="68" t="s">
        <v>136</v>
      </c>
      <c r="D116" s="68">
        <v>1</v>
      </c>
      <c r="E116" s="68" t="s">
        <v>131</v>
      </c>
      <c r="F116" s="71" t="s">
        <v>132</v>
      </c>
      <c r="G116" s="68"/>
      <c r="H116" s="68">
        <v>113.7</v>
      </c>
      <c r="I116" s="68"/>
      <c r="J116" s="68">
        <f>SUM(G116:I116)</f>
        <v>113.7</v>
      </c>
      <c r="K116" s="68" t="s">
        <v>100</v>
      </c>
      <c r="L116" s="68" t="s">
        <v>108</v>
      </c>
    </row>
    <row r="117" spans="1:12" ht="47.25">
      <c r="A117" s="68"/>
      <c r="B117" s="71" t="s">
        <v>138</v>
      </c>
      <c r="C117" s="68" t="s">
        <v>136</v>
      </c>
      <c r="D117" s="68">
        <v>1</v>
      </c>
      <c r="E117" s="68" t="s">
        <v>131</v>
      </c>
      <c r="F117" s="71" t="s">
        <v>139</v>
      </c>
      <c r="G117" s="68"/>
      <c r="H117" s="68">
        <v>25</v>
      </c>
      <c r="I117" s="68"/>
      <c r="J117" s="68">
        <f>SUM(G117:I117)</f>
        <v>25</v>
      </c>
      <c r="K117" s="68" t="s">
        <v>111</v>
      </c>
      <c r="L117" s="68" t="s">
        <v>84</v>
      </c>
    </row>
    <row r="118" spans="1:12" ht="63">
      <c r="A118" s="68"/>
      <c r="B118" s="69" t="s">
        <v>32</v>
      </c>
      <c r="C118" s="72" t="s">
        <v>140</v>
      </c>
      <c r="D118" s="72">
        <v>32</v>
      </c>
      <c r="E118" s="68" t="s">
        <v>131</v>
      </c>
      <c r="F118" s="71" t="s">
        <v>132</v>
      </c>
      <c r="G118" s="68"/>
      <c r="H118" s="68">
        <v>180</v>
      </c>
      <c r="I118" s="68"/>
      <c r="J118" s="68">
        <f>SUM(G118:I118)</f>
        <v>180</v>
      </c>
      <c r="K118" s="68" t="s">
        <v>100</v>
      </c>
      <c r="L118" s="68" t="s">
        <v>100</v>
      </c>
    </row>
    <row r="119" spans="1:12" ht="63">
      <c r="A119" s="68"/>
      <c r="B119" s="69" t="s">
        <v>141</v>
      </c>
      <c r="C119" s="72" t="s">
        <v>25</v>
      </c>
      <c r="D119" s="72">
        <v>6</v>
      </c>
      <c r="E119" s="72" t="s">
        <v>142</v>
      </c>
      <c r="F119" s="71" t="s">
        <v>132</v>
      </c>
      <c r="G119" s="68"/>
      <c r="H119" s="68">
        <v>71.5</v>
      </c>
      <c r="I119" s="68"/>
      <c r="J119" s="68">
        <f>SUM(G119:I119)</f>
        <v>71.5</v>
      </c>
      <c r="K119" s="68" t="s">
        <v>143</v>
      </c>
      <c r="L119" s="68" t="s">
        <v>91</v>
      </c>
    </row>
    <row r="120" spans="1:12" ht="63">
      <c r="A120" s="68"/>
      <c r="B120" s="73" t="s">
        <v>144</v>
      </c>
      <c r="C120" s="74" t="s">
        <v>25</v>
      </c>
      <c r="D120" s="75">
        <v>10</v>
      </c>
      <c r="E120" s="76" t="s">
        <v>142</v>
      </c>
      <c r="F120" s="75" t="s">
        <v>145</v>
      </c>
      <c r="G120" s="77">
        <v>0</v>
      </c>
      <c r="H120" s="78">
        <v>30</v>
      </c>
      <c r="I120" s="68"/>
      <c r="J120" s="68">
        <f t="shared" ref="J120:J134" si="13">SUM(G120:I120)</f>
        <v>30</v>
      </c>
      <c r="K120" s="68" t="s">
        <v>111</v>
      </c>
      <c r="L120" s="68" t="s">
        <v>91</v>
      </c>
    </row>
    <row r="121" spans="1:12" ht="47.25">
      <c r="A121" s="68"/>
      <c r="B121" s="73" t="s">
        <v>146</v>
      </c>
      <c r="C121" s="74" t="s">
        <v>25</v>
      </c>
      <c r="D121" s="75">
        <v>3</v>
      </c>
      <c r="E121" s="76" t="s">
        <v>142</v>
      </c>
      <c r="F121" s="75" t="s">
        <v>145</v>
      </c>
      <c r="G121" s="77">
        <v>0</v>
      </c>
      <c r="H121" s="78">
        <v>120</v>
      </c>
      <c r="I121" s="68"/>
      <c r="J121" s="68">
        <f t="shared" si="13"/>
        <v>120</v>
      </c>
      <c r="K121" s="68" t="s">
        <v>111</v>
      </c>
      <c r="L121" s="68" t="s">
        <v>91</v>
      </c>
    </row>
    <row r="122" spans="1:12" ht="63">
      <c r="A122" s="68"/>
      <c r="B122" s="73" t="s">
        <v>147</v>
      </c>
      <c r="C122" s="74"/>
      <c r="D122" s="75"/>
      <c r="E122" s="76" t="s">
        <v>142</v>
      </c>
      <c r="F122" s="75" t="s">
        <v>145</v>
      </c>
      <c r="G122" s="77">
        <v>0</v>
      </c>
      <c r="H122" s="78">
        <v>40</v>
      </c>
      <c r="I122" s="68"/>
      <c r="J122" s="68">
        <f t="shared" si="13"/>
        <v>40</v>
      </c>
      <c r="K122" s="68" t="s">
        <v>111</v>
      </c>
      <c r="L122" s="68" t="s">
        <v>91</v>
      </c>
    </row>
    <row r="123" spans="1:12" ht="47.25">
      <c r="A123" s="68"/>
      <c r="B123" s="73" t="s">
        <v>148</v>
      </c>
      <c r="C123" s="74" t="s">
        <v>25</v>
      </c>
      <c r="D123" s="75">
        <v>40</v>
      </c>
      <c r="E123" s="76" t="s">
        <v>142</v>
      </c>
      <c r="F123" s="75" t="s">
        <v>145</v>
      </c>
      <c r="G123" s="77">
        <v>0</v>
      </c>
      <c r="H123" s="78">
        <v>40</v>
      </c>
      <c r="I123" s="68"/>
      <c r="J123" s="68">
        <f t="shared" si="13"/>
        <v>40</v>
      </c>
      <c r="K123" s="68" t="s">
        <v>111</v>
      </c>
      <c r="L123" s="68" t="s">
        <v>91</v>
      </c>
    </row>
    <row r="124" spans="1:12" ht="47.25">
      <c r="A124" s="68"/>
      <c r="B124" s="73" t="s">
        <v>149</v>
      </c>
      <c r="C124" s="74" t="s">
        <v>25</v>
      </c>
      <c r="D124" s="75">
        <v>1</v>
      </c>
      <c r="E124" s="76" t="s">
        <v>142</v>
      </c>
      <c r="F124" s="75" t="s">
        <v>145</v>
      </c>
      <c r="G124" s="77">
        <v>0</v>
      </c>
      <c r="H124" s="78">
        <v>0.3</v>
      </c>
      <c r="I124" s="68"/>
      <c r="J124" s="68">
        <f t="shared" si="13"/>
        <v>0.3</v>
      </c>
      <c r="K124" s="68" t="s">
        <v>111</v>
      </c>
      <c r="L124" s="68" t="s">
        <v>91</v>
      </c>
    </row>
    <row r="125" spans="1:12" ht="63">
      <c r="A125" s="68"/>
      <c r="B125" s="73" t="s">
        <v>150</v>
      </c>
      <c r="C125" s="74" t="s">
        <v>25</v>
      </c>
      <c r="D125" s="75">
        <v>20</v>
      </c>
      <c r="E125" s="76" t="s">
        <v>142</v>
      </c>
      <c r="F125" s="75" t="s">
        <v>145</v>
      </c>
      <c r="G125" s="77">
        <v>0</v>
      </c>
      <c r="H125" s="78">
        <v>50</v>
      </c>
      <c r="I125" s="68"/>
      <c r="J125" s="68">
        <f t="shared" si="13"/>
        <v>50</v>
      </c>
      <c r="K125" s="68" t="s">
        <v>111</v>
      </c>
      <c r="L125" s="68" t="s">
        <v>91</v>
      </c>
    </row>
    <row r="126" spans="1:12" ht="47.25">
      <c r="A126" s="68"/>
      <c r="B126" s="73" t="s">
        <v>151</v>
      </c>
      <c r="C126" s="74"/>
      <c r="D126" s="75"/>
      <c r="E126" s="76" t="s">
        <v>142</v>
      </c>
      <c r="F126" s="75" t="s">
        <v>145</v>
      </c>
      <c r="G126" s="77">
        <v>0</v>
      </c>
      <c r="H126" s="78">
        <v>50</v>
      </c>
      <c r="I126" s="68"/>
      <c r="J126" s="68">
        <f t="shared" si="13"/>
        <v>50</v>
      </c>
      <c r="K126" s="68" t="s">
        <v>111</v>
      </c>
      <c r="L126" s="68" t="s">
        <v>91</v>
      </c>
    </row>
    <row r="127" spans="1:12" ht="47.25">
      <c r="A127" s="68"/>
      <c r="B127" s="73" t="s">
        <v>152</v>
      </c>
      <c r="C127" s="74" t="s">
        <v>25</v>
      </c>
      <c r="D127" s="75">
        <v>20</v>
      </c>
      <c r="E127" s="76" t="s">
        <v>142</v>
      </c>
      <c r="F127" s="75" t="s">
        <v>145</v>
      </c>
      <c r="G127" s="77">
        <v>0</v>
      </c>
      <c r="H127" s="78">
        <v>30</v>
      </c>
      <c r="I127" s="68"/>
      <c r="J127" s="68">
        <f t="shared" si="13"/>
        <v>30</v>
      </c>
      <c r="K127" s="68" t="s">
        <v>111</v>
      </c>
      <c r="L127" s="68" t="s">
        <v>91</v>
      </c>
    </row>
    <row r="128" spans="1:12" ht="63">
      <c r="A128" s="68"/>
      <c r="B128" s="73" t="s">
        <v>153</v>
      </c>
      <c r="C128" s="74" t="s">
        <v>25</v>
      </c>
      <c r="D128" s="75">
        <v>7</v>
      </c>
      <c r="E128" s="76" t="s">
        <v>142</v>
      </c>
      <c r="F128" s="75" t="s">
        <v>145</v>
      </c>
      <c r="G128" s="77">
        <v>0</v>
      </c>
      <c r="H128" s="78">
        <v>70</v>
      </c>
      <c r="I128" s="68"/>
      <c r="J128" s="68">
        <f t="shared" si="13"/>
        <v>70</v>
      </c>
      <c r="K128" s="68" t="s">
        <v>111</v>
      </c>
      <c r="L128" s="68" t="s">
        <v>91</v>
      </c>
    </row>
    <row r="129" spans="1:12" ht="63">
      <c r="A129" s="68"/>
      <c r="B129" s="73" t="s">
        <v>154</v>
      </c>
      <c r="C129" s="74" t="s">
        <v>25</v>
      </c>
      <c r="D129" s="75">
        <v>6</v>
      </c>
      <c r="E129" s="76" t="s">
        <v>142</v>
      </c>
      <c r="F129" s="75" t="s">
        <v>145</v>
      </c>
      <c r="G129" s="77">
        <v>0</v>
      </c>
      <c r="H129" s="78">
        <v>36</v>
      </c>
      <c r="I129" s="68"/>
      <c r="J129" s="68">
        <f t="shared" si="13"/>
        <v>36</v>
      </c>
      <c r="K129" s="68" t="s">
        <v>111</v>
      </c>
      <c r="L129" s="68" t="s">
        <v>91</v>
      </c>
    </row>
    <row r="130" spans="1:12" ht="47.25">
      <c r="A130" s="68"/>
      <c r="B130" s="73" t="s">
        <v>155</v>
      </c>
      <c r="C130" s="74"/>
      <c r="D130" s="75"/>
      <c r="E130" s="76" t="s">
        <v>142</v>
      </c>
      <c r="F130" s="75" t="s">
        <v>145</v>
      </c>
      <c r="G130" s="77">
        <v>0</v>
      </c>
      <c r="H130" s="78">
        <v>100</v>
      </c>
      <c r="I130" s="68"/>
      <c r="J130" s="68">
        <f t="shared" si="13"/>
        <v>100</v>
      </c>
      <c r="K130" s="68" t="s">
        <v>111</v>
      </c>
      <c r="L130" s="68" t="s">
        <v>91</v>
      </c>
    </row>
    <row r="131" spans="1:12" ht="63">
      <c r="A131" s="68"/>
      <c r="B131" s="73" t="s">
        <v>156</v>
      </c>
      <c r="C131" s="74" t="s">
        <v>25</v>
      </c>
      <c r="D131" s="75">
        <v>69</v>
      </c>
      <c r="E131" s="76" t="s">
        <v>142</v>
      </c>
      <c r="F131" s="75" t="s">
        <v>145</v>
      </c>
      <c r="G131" s="77">
        <v>0</v>
      </c>
      <c r="H131" s="78">
        <v>100</v>
      </c>
      <c r="I131" s="68"/>
      <c r="J131" s="68">
        <f t="shared" si="13"/>
        <v>100</v>
      </c>
      <c r="K131" s="68" t="s">
        <v>111</v>
      </c>
      <c r="L131" s="68" t="s">
        <v>91</v>
      </c>
    </row>
    <row r="132" spans="1:12" ht="94.5">
      <c r="A132" s="68"/>
      <c r="B132" s="73" t="s">
        <v>157</v>
      </c>
      <c r="C132" s="74" t="s">
        <v>25</v>
      </c>
      <c r="D132" s="75">
        <v>20</v>
      </c>
      <c r="E132" s="76" t="s">
        <v>142</v>
      </c>
      <c r="F132" s="75" t="s">
        <v>145</v>
      </c>
      <c r="G132" s="77">
        <v>0</v>
      </c>
      <c r="H132" s="78">
        <v>35</v>
      </c>
      <c r="I132" s="68"/>
      <c r="J132" s="68">
        <f t="shared" si="13"/>
        <v>35</v>
      </c>
      <c r="K132" s="68" t="s">
        <v>111</v>
      </c>
      <c r="L132" s="68" t="s">
        <v>91</v>
      </c>
    </row>
    <row r="133" spans="1:12" ht="47.25">
      <c r="A133" s="68"/>
      <c r="B133" s="73" t="s">
        <v>158</v>
      </c>
      <c r="C133" s="74"/>
      <c r="D133" s="75"/>
      <c r="E133" s="76" t="s">
        <v>142</v>
      </c>
      <c r="F133" s="75" t="s">
        <v>145</v>
      </c>
      <c r="G133" s="77">
        <v>0</v>
      </c>
      <c r="H133" s="78">
        <v>25</v>
      </c>
      <c r="I133" s="68"/>
      <c r="J133" s="68">
        <f t="shared" si="13"/>
        <v>25</v>
      </c>
      <c r="K133" s="68" t="s">
        <v>111</v>
      </c>
      <c r="L133" s="68" t="s">
        <v>91</v>
      </c>
    </row>
    <row r="134" spans="1:12" ht="47.25">
      <c r="A134" s="68"/>
      <c r="B134" s="73" t="s">
        <v>159</v>
      </c>
      <c r="C134" s="74" t="s">
        <v>160</v>
      </c>
      <c r="D134" s="75">
        <v>5</v>
      </c>
      <c r="E134" s="76" t="s">
        <v>142</v>
      </c>
      <c r="F134" s="75" t="s">
        <v>145</v>
      </c>
      <c r="G134" s="77">
        <v>0</v>
      </c>
      <c r="H134" s="78">
        <v>50</v>
      </c>
      <c r="I134" s="68"/>
      <c r="J134" s="68">
        <f t="shared" si="13"/>
        <v>50</v>
      </c>
      <c r="K134" s="68" t="s">
        <v>111</v>
      </c>
      <c r="L134" s="68" t="s">
        <v>91</v>
      </c>
    </row>
    <row r="135" spans="1:12" ht="15.75">
      <c r="A135" s="68"/>
      <c r="B135" s="73"/>
      <c r="C135" s="74"/>
      <c r="D135" s="75"/>
      <c r="E135" s="76"/>
      <c r="F135" s="75"/>
      <c r="G135" s="77">
        <f>SUM(G115:G134)</f>
        <v>0</v>
      </c>
      <c r="H135" s="77">
        <f t="shared" ref="H135:J135" si="14">SUM(H115:H134)</f>
        <v>1169.8</v>
      </c>
      <c r="I135" s="77">
        <f t="shared" si="14"/>
        <v>0</v>
      </c>
      <c r="J135" s="77">
        <f t="shared" si="14"/>
        <v>1169.8</v>
      </c>
      <c r="K135" s="68" t="s">
        <v>111</v>
      </c>
      <c r="L135" s="68" t="s">
        <v>91</v>
      </c>
    </row>
    <row r="136" spans="1:12" ht="15.75">
      <c r="A136" s="68"/>
      <c r="B136" s="159" t="s">
        <v>15</v>
      </c>
      <c r="C136" s="160"/>
      <c r="D136" s="160"/>
      <c r="E136" s="160"/>
      <c r="F136" s="160"/>
      <c r="G136" s="160"/>
      <c r="H136" s="160"/>
      <c r="I136" s="160"/>
      <c r="J136" s="160"/>
      <c r="K136" s="160"/>
      <c r="L136" s="161"/>
    </row>
    <row r="137" spans="1:12" ht="63">
      <c r="A137" s="68"/>
      <c r="B137" s="79" t="s">
        <v>161</v>
      </c>
      <c r="C137" s="80" t="s">
        <v>115</v>
      </c>
      <c r="D137" s="81">
        <v>1300</v>
      </c>
      <c r="E137" s="68" t="s">
        <v>131</v>
      </c>
      <c r="F137" s="71" t="s">
        <v>132</v>
      </c>
      <c r="G137" s="68"/>
      <c r="H137" s="68">
        <v>3465</v>
      </c>
      <c r="I137" s="68"/>
      <c r="J137" s="68">
        <f>SUM(G137:I137)</f>
        <v>3465</v>
      </c>
      <c r="K137" s="68" t="s">
        <v>143</v>
      </c>
      <c r="L137" s="68" t="s">
        <v>91</v>
      </c>
    </row>
    <row r="138" spans="1:12" ht="63">
      <c r="A138" s="68"/>
      <c r="B138" s="79" t="s">
        <v>162</v>
      </c>
      <c r="C138" s="80" t="s">
        <v>163</v>
      </c>
      <c r="D138" s="81">
        <v>1531.99</v>
      </c>
      <c r="E138" s="68" t="s">
        <v>131</v>
      </c>
      <c r="F138" s="71" t="s">
        <v>132</v>
      </c>
      <c r="G138" s="68"/>
      <c r="H138" s="68">
        <v>2990</v>
      </c>
      <c r="I138" s="68"/>
      <c r="J138" s="68">
        <f>SUM(G138:I138)</f>
        <v>2990</v>
      </c>
      <c r="K138" s="68" t="s">
        <v>143</v>
      </c>
      <c r="L138" s="68" t="s">
        <v>91</v>
      </c>
    </row>
    <row r="139" spans="1:12" ht="15.75">
      <c r="A139" s="68"/>
      <c r="B139" s="79"/>
      <c r="C139" s="80"/>
      <c r="D139" s="81"/>
      <c r="E139" s="68"/>
      <c r="F139" s="71"/>
      <c r="G139" s="68">
        <f>SUM(G137:G138)</f>
        <v>0</v>
      </c>
      <c r="H139" s="68">
        <f t="shared" ref="H139:J139" si="15">SUM(H137:H138)</f>
        <v>6455</v>
      </c>
      <c r="I139" s="68">
        <f t="shared" si="15"/>
        <v>0</v>
      </c>
      <c r="J139" s="68">
        <f t="shared" si="15"/>
        <v>6455</v>
      </c>
      <c r="K139" s="68"/>
      <c r="L139" s="68"/>
    </row>
    <row r="140" spans="1:12" ht="15.75">
      <c r="A140" s="68"/>
      <c r="B140" s="68"/>
      <c r="C140" s="159" t="s">
        <v>16</v>
      </c>
      <c r="D140" s="160"/>
      <c r="E140" s="160"/>
      <c r="F140" s="160"/>
      <c r="G140" s="160"/>
      <c r="H140" s="160"/>
      <c r="I140" s="160"/>
      <c r="J140" s="160"/>
      <c r="K140" s="161"/>
      <c r="L140" s="68"/>
    </row>
    <row r="141" spans="1:12" ht="63">
      <c r="A141" s="68"/>
      <c r="B141" s="71" t="s">
        <v>164</v>
      </c>
      <c r="C141" s="82" t="s">
        <v>163</v>
      </c>
      <c r="D141" s="82">
        <v>271.45</v>
      </c>
      <c r="E141" s="68" t="s">
        <v>131</v>
      </c>
      <c r="F141" s="71" t="s">
        <v>132</v>
      </c>
      <c r="G141" s="83"/>
      <c r="H141" s="82">
        <v>550</v>
      </c>
      <c r="I141" s="83"/>
      <c r="J141" s="68">
        <f>SUM(G141:I141)</f>
        <v>550</v>
      </c>
      <c r="K141" s="68" t="s">
        <v>143</v>
      </c>
      <c r="L141" s="68" t="s">
        <v>91</v>
      </c>
    </row>
    <row r="142" spans="1:12" ht="63">
      <c r="A142" s="68"/>
      <c r="B142" s="71" t="s">
        <v>165</v>
      </c>
      <c r="C142" s="82" t="s">
        <v>163</v>
      </c>
      <c r="D142" s="82">
        <v>280.59375</v>
      </c>
      <c r="E142" s="68" t="s">
        <v>131</v>
      </c>
      <c r="F142" s="71" t="s">
        <v>132</v>
      </c>
      <c r="G142" s="83"/>
      <c r="H142" s="82">
        <v>897.9</v>
      </c>
      <c r="I142" s="83"/>
      <c r="J142" s="68">
        <f>SUM(G142:I142)</f>
        <v>897.9</v>
      </c>
      <c r="K142" s="68" t="s">
        <v>143</v>
      </c>
      <c r="L142" s="68" t="s">
        <v>91</v>
      </c>
    </row>
    <row r="143" spans="1:12" ht="94.5">
      <c r="A143" s="68"/>
      <c r="B143" s="73" t="s">
        <v>166</v>
      </c>
      <c r="C143" s="76" t="s">
        <v>167</v>
      </c>
      <c r="D143" s="75">
        <v>12500</v>
      </c>
      <c r="E143" s="76" t="s">
        <v>142</v>
      </c>
      <c r="F143" s="75" t="s">
        <v>145</v>
      </c>
      <c r="G143" s="77">
        <v>0</v>
      </c>
      <c r="H143" s="78">
        <v>2000</v>
      </c>
      <c r="I143" s="83"/>
      <c r="J143" s="68">
        <f>SUM(G143:I143)</f>
        <v>2000</v>
      </c>
      <c r="K143" s="68" t="s">
        <v>111</v>
      </c>
      <c r="L143" s="68" t="s">
        <v>91</v>
      </c>
    </row>
    <row r="144" spans="1:12" ht="47.25">
      <c r="A144" s="68"/>
      <c r="B144" s="73" t="s">
        <v>168</v>
      </c>
      <c r="C144" s="74" t="s">
        <v>169</v>
      </c>
      <c r="D144" s="75">
        <v>4000</v>
      </c>
      <c r="E144" s="76" t="s">
        <v>142</v>
      </c>
      <c r="F144" s="75" t="s">
        <v>145</v>
      </c>
      <c r="G144" s="77">
        <v>0</v>
      </c>
      <c r="H144" s="78">
        <v>1000</v>
      </c>
      <c r="I144" s="83"/>
      <c r="J144" s="68">
        <f>SUM(G144:I144)</f>
        <v>1000</v>
      </c>
      <c r="K144" s="68" t="s">
        <v>111</v>
      </c>
      <c r="L144" s="68" t="s">
        <v>91</v>
      </c>
    </row>
    <row r="145" spans="1:13" ht="15.75">
      <c r="A145" s="68"/>
      <c r="B145" s="73"/>
      <c r="C145" s="74"/>
      <c r="D145" s="75"/>
      <c r="E145" s="76"/>
      <c r="F145" s="75"/>
      <c r="G145" s="77">
        <f>SUM(G141:G144)</f>
        <v>0</v>
      </c>
      <c r="H145" s="77">
        <f t="shared" ref="H145:J145" si="16">SUM(H141:H144)</f>
        <v>4447.8999999999996</v>
      </c>
      <c r="I145" s="77">
        <f t="shared" si="16"/>
        <v>0</v>
      </c>
      <c r="J145" s="77">
        <f t="shared" si="16"/>
        <v>4447.8999999999996</v>
      </c>
      <c r="K145" s="68"/>
      <c r="L145" s="68"/>
    </row>
    <row r="146" spans="1:13" ht="15.75">
      <c r="A146" s="68"/>
      <c r="B146" s="68"/>
      <c r="C146" s="159" t="s">
        <v>229</v>
      </c>
      <c r="D146" s="160"/>
      <c r="E146" s="160"/>
      <c r="F146" s="160"/>
      <c r="G146" s="160"/>
      <c r="H146" s="160"/>
      <c r="I146" s="160"/>
      <c r="J146" s="160"/>
      <c r="K146" s="161"/>
      <c r="L146" s="68"/>
    </row>
    <row r="147" spans="1:13" ht="63">
      <c r="A147" s="68"/>
      <c r="B147" s="69" t="s">
        <v>170</v>
      </c>
      <c r="C147" s="72" t="s">
        <v>167</v>
      </c>
      <c r="D147" s="72">
        <v>110</v>
      </c>
      <c r="E147" s="68" t="s">
        <v>131</v>
      </c>
      <c r="F147" s="71" t="s">
        <v>132</v>
      </c>
      <c r="G147" s="68"/>
      <c r="H147" s="68">
        <v>55</v>
      </c>
      <c r="I147" s="68"/>
      <c r="J147" s="68">
        <f>SUM(G147:I147)</f>
        <v>55</v>
      </c>
      <c r="K147" s="68" t="s">
        <v>120</v>
      </c>
      <c r="L147" s="68" t="s">
        <v>108</v>
      </c>
    </row>
    <row r="148" spans="1:13" ht="18.75">
      <c r="A148" s="154"/>
      <c r="B148" s="149"/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</row>
    <row r="149" spans="1:13" ht="27" customHeight="1" thickBot="1">
      <c r="A149" s="155"/>
      <c r="B149" s="131" t="s">
        <v>239</v>
      </c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</row>
    <row r="150" spans="1:13" ht="18.75" customHeight="1">
      <c r="A150" s="140" t="s">
        <v>71</v>
      </c>
      <c r="B150" s="142" t="s">
        <v>12</v>
      </c>
      <c r="C150" s="142" t="s">
        <v>5</v>
      </c>
      <c r="D150" s="142" t="s">
        <v>7</v>
      </c>
      <c r="E150" s="142" t="s">
        <v>0</v>
      </c>
      <c r="F150" s="142" t="s">
        <v>1</v>
      </c>
      <c r="G150" s="144" t="s">
        <v>6</v>
      </c>
      <c r="H150" s="144"/>
      <c r="I150" s="144"/>
      <c r="J150" s="144"/>
      <c r="K150" s="144" t="s">
        <v>8</v>
      </c>
      <c r="L150" s="146" t="s">
        <v>9</v>
      </c>
      <c r="M150" s="24"/>
    </row>
    <row r="151" spans="1:13" ht="31.5">
      <c r="A151" s="141"/>
      <c r="B151" s="143"/>
      <c r="C151" s="143"/>
      <c r="D151" s="143"/>
      <c r="E151" s="143"/>
      <c r="F151" s="143"/>
      <c r="G151" s="25" t="s">
        <v>2</v>
      </c>
      <c r="H151" s="25" t="s">
        <v>10</v>
      </c>
      <c r="I151" s="25" t="s">
        <v>3</v>
      </c>
      <c r="J151" s="26" t="s">
        <v>4</v>
      </c>
      <c r="K151" s="145"/>
      <c r="L151" s="147"/>
      <c r="M151" s="24"/>
    </row>
    <row r="152" spans="1:13" ht="15.75">
      <c r="A152" s="1"/>
      <c r="B152" s="134" t="s">
        <v>13</v>
      </c>
      <c r="C152" s="135"/>
      <c r="D152" s="135"/>
      <c r="E152" s="135"/>
      <c r="F152" s="135"/>
      <c r="G152" s="135"/>
      <c r="H152" s="135"/>
      <c r="I152" s="135"/>
      <c r="J152" s="135"/>
      <c r="K152" s="135"/>
      <c r="L152" s="136"/>
    </row>
    <row r="153" spans="1:13" ht="47.25">
      <c r="A153" s="1">
        <v>1</v>
      </c>
      <c r="B153" s="29" t="s">
        <v>171</v>
      </c>
      <c r="C153" s="1" t="s">
        <v>172</v>
      </c>
      <c r="D153" s="1">
        <v>4100</v>
      </c>
      <c r="E153" s="1" t="s">
        <v>173</v>
      </c>
      <c r="F153" s="29" t="s">
        <v>174</v>
      </c>
      <c r="G153" s="1"/>
      <c r="H153" s="1">
        <v>18.43</v>
      </c>
      <c r="I153" s="1"/>
      <c r="J153" s="1">
        <v>18.43</v>
      </c>
      <c r="K153" s="1" t="s">
        <v>78</v>
      </c>
      <c r="L153" s="1" t="s">
        <v>75</v>
      </c>
    </row>
    <row r="154" spans="1:13" ht="15.75">
      <c r="A154" s="1">
        <v>2</v>
      </c>
      <c r="B154" s="29" t="s">
        <v>175</v>
      </c>
      <c r="C154" s="1" t="s">
        <v>31</v>
      </c>
      <c r="D154" s="1"/>
      <c r="E154" s="1"/>
      <c r="F154" s="1"/>
      <c r="G154" s="1"/>
      <c r="H154" s="84">
        <v>15</v>
      </c>
      <c r="I154" s="1"/>
      <c r="J154" s="84">
        <v>15</v>
      </c>
      <c r="K154" s="1" t="s">
        <v>108</v>
      </c>
      <c r="L154" s="1" t="s">
        <v>108</v>
      </c>
    </row>
    <row r="155" spans="1:13" ht="31.5">
      <c r="A155" s="1">
        <v>3</v>
      </c>
      <c r="B155" s="29" t="s">
        <v>176</v>
      </c>
      <c r="C155" s="1" t="s">
        <v>31</v>
      </c>
      <c r="D155" s="1">
        <v>1</v>
      </c>
      <c r="E155" s="1"/>
      <c r="F155" s="1"/>
      <c r="G155" s="1"/>
      <c r="H155" s="84">
        <v>7.5</v>
      </c>
      <c r="I155" s="1"/>
      <c r="J155" s="84">
        <v>7.5</v>
      </c>
      <c r="K155" s="1" t="s">
        <v>75</v>
      </c>
      <c r="L155" s="1" t="s">
        <v>75</v>
      </c>
    </row>
    <row r="156" spans="1:13" ht="15.75">
      <c r="A156" s="1">
        <v>4</v>
      </c>
      <c r="B156" s="1" t="s">
        <v>177</v>
      </c>
      <c r="C156" s="1" t="s">
        <v>178</v>
      </c>
      <c r="D156" s="1">
        <v>545</v>
      </c>
      <c r="E156" s="1"/>
      <c r="F156" s="1"/>
      <c r="G156" s="1"/>
      <c r="H156" s="1">
        <v>10.199999999999999</v>
      </c>
      <c r="I156" s="1"/>
      <c r="J156" s="84">
        <v>10.199999999999999</v>
      </c>
      <c r="K156" s="1" t="s">
        <v>78</v>
      </c>
      <c r="L156" s="1" t="s">
        <v>75</v>
      </c>
    </row>
    <row r="157" spans="1:13" ht="15.75">
      <c r="A157" s="85"/>
      <c r="B157" s="1"/>
      <c r="C157" s="1"/>
      <c r="D157" s="1"/>
      <c r="E157" s="1"/>
      <c r="F157" s="1"/>
      <c r="G157" s="1">
        <f>SUM(G153:G156)</f>
        <v>0</v>
      </c>
      <c r="H157" s="1">
        <f t="shared" ref="H157:J157" si="17">SUM(H153:H156)</f>
        <v>51.129999999999995</v>
      </c>
      <c r="I157" s="1">
        <f t="shared" si="17"/>
        <v>0</v>
      </c>
      <c r="J157" s="1">
        <f t="shared" si="17"/>
        <v>51.129999999999995</v>
      </c>
      <c r="K157" s="1"/>
      <c r="L157" s="1"/>
    </row>
    <row r="158" spans="1:13" ht="15.75">
      <c r="A158" s="1"/>
      <c r="B158" s="134" t="s">
        <v>14</v>
      </c>
      <c r="C158" s="135"/>
      <c r="D158" s="135"/>
      <c r="E158" s="135"/>
      <c r="F158" s="135"/>
      <c r="G158" s="135"/>
      <c r="H158" s="135"/>
      <c r="I158" s="135"/>
      <c r="J158" s="135"/>
      <c r="K158" s="135"/>
      <c r="L158" s="136"/>
    </row>
    <row r="159" spans="1:13" ht="47.25">
      <c r="A159" s="1">
        <v>1</v>
      </c>
      <c r="B159" s="29" t="s">
        <v>208</v>
      </c>
      <c r="C159" s="1" t="s">
        <v>22</v>
      </c>
      <c r="D159" s="1">
        <v>45</v>
      </c>
      <c r="E159" s="1"/>
      <c r="F159" s="1"/>
      <c r="G159" s="1"/>
      <c r="H159" s="1">
        <v>1.19</v>
      </c>
      <c r="I159" s="1"/>
      <c r="J159" s="1">
        <v>1.19</v>
      </c>
      <c r="K159" s="1" t="s">
        <v>78</v>
      </c>
      <c r="L159" s="1" t="s">
        <v>75</v>
      </c>
    </row>
    <row r="160" spans="1:13" ht="31.5">
      <c r="A160" s="1"/>
      <c r="B160" s="42" t="s">
        <v>209</v>
      </c>
      <c r="C160" s="1" t="s">
        <v>22</v>
      </c>
      <c r="D160" s="1">
        <v>3</v>
      </c>
      <c r="E160" s="1"/>
      <c r="F160" s="1"/>
      <c r="G160" s="1"/>
      <c r="H160" s="84">
        <v>6</v>
      </c>
      <c r="I160" s="1"/>
      <c r="J160" s="84">
        <v>6</v>
      </c>
      <c r="K160" s="1" t="s">
        <v>78</v>
      </c>
      <c r="L160" s="1" t="s">
        <v>75</v>
      </c>
    </row>
    <row r="161" spans="1:12" ht="31.5">
      <c r="A161" s="1"/>
      <c r="B161" s="98" t="s">
        <v>210</v>
      </c>
      <c r="C161" s="1" t="s">
        <v>22</v>
      </c>
      <c r="D161" s="1">
        <v>2</v>
      </c>
      <c r="E161" s="1"/>
      <c r="F161" s="1"/>
      <c r="G161" s="1"/>
      <c r="H161" s="84">
        <v>2</v>
      </c>
      <c r="I161" s="1"/>
      <c r="J161" s="84">
        <v>2</v>
      </c>
      <c r="K161" s="1" t="s">
        <v>78</v>
      </c>
      <c r="L161" s="1" t="s">
        <v>75</v>
      </c>
    </row>
    <row r="162" spans="1:12" ht="15.75">
      <c r="A162" s="1"/>
      <c r="B162" s="42"/>
      <c r="C162" s="1"/>
      <c r="D162" s="1"/>
      <c r="E162" s="1"/>
      <c r="F162" s="1"/>
      <c r="G162" s="1">
        <f>SUM(G159:G161)</f>
        <v>0</v>
      </c>
      <c r="H162" s="1">
        <f t="shared" ref="H162:J162" si="18">SUM(H159:H161)</f>
        <v>9.19</v>
      </c>
      <c r="I162" s="1">
        <f t="shared" si="18"/>
        <v>0</v>
      </c>
      <c r="J162" s="1">
        <f t="shared" si="18"/>
        <v>9.19</v>
      </c>
      <c r="K162" s="1"/>
      <c r="L162" s="1"/>
    </row>
    <row r="163" spans="1:12" ht="15.75">
      <c r="A163" s="1"/>
      <c r="B163" s="134" t="s">
        <v>15</v>
      </c>
      <c r="C163" s="135"/>
      <c r="D163" s="135"/>
      <c r="E163" s="135"/>
      <c r="F163" s="135"/>
      <c r="G163" s="135"/>
      <c r="H163" s="135"/>
      <c r="I163" s="135"/>
      <c r="J163" s="135"/>
      <c r="K163" s="135"/>
      <c r="L163" s="136"/>
    </row>
    <row r="164" spans="1:12" ht="31.5">
      <c r="A164" s="1">
        <v>1</v>
      </c>
      <c r="B164" s="29" t="s">
        <v>179</v>
      </c>
      <c r="C164" s="1" t="s">
        <v>180</v>
      </c>
      <c r="D164" s="1" t="s">
        <v>181</v>
      </c>
      <c r="E164" s="1"/>
      <c r="F164" s="1"/>
      <c r="G164" s="1"/>
      <c r="H164" s="84">
        <v>392</v>
      </c>
      <c r="I164" s="1"/>
      <c r="J164" s="84">
        <v>392</v>
      </c>
      <c r="K164" s="1" t="s">
        <v>111</v>
      </c>
      <c r="L164" s="1" t="s">
        <v>100</v>
      </c>
    </row>
    <row r="165" spans="1:12" ht="18.75" customHeight="1">
      <c r="A165" s="1"/>
      <c r="B165" s="1"/>
      <c r="C165" s="134" t="s">
        <v>229</v>
      </c>
      <c r="D165" s="135"/>
      <c r="E165" s="135"/>
      <c r="F165" s="135"/>
      <c r="G165" s="135"/>
      <c r="H165" s="135"/>
      <c r="I165" s="135"/>
      <c r="J165" s="135"/>
      <c r="K165" s="136"/>
      <c r="L165" s="1"/>
    </row>
    <row r="166" spans="1:12" ht="18.75" customHeight="1">
      <c r="A166" s="1">
        <v>1</v>
      </c>
      <c r="B166" s="29" t="s">
        <v>182</v>
      </c>
      <c r="C166" s="1" t="s">
        <v>178</v>
      </c>
      <c r="D166" s="1">
        <v>79.2</v>
      </c>
      <c r="E166" s="1"/>
      <c r="F166" s="1"/>
      <c r="G166" s="1"/>
      <c r="H166" s="84">
        <v>80</v>
      </c>
      <c r="I166" s="1"/>
      <c r="J166" s="84">
        <v>80</v>
      </c>
      <c r="K166" s="1" t="s">
        <v>84</v>
      </c>
      <c r="L166" s="1" t="s">
        <v>78</v>
      </c>
    </row>
    <row r="167" spans="1:12" ht="18.75" customHeight="1">
      <c r="A167" s="115"/>
      <c r="B167" s="116"/>
      <c r="C167" s="115"/>
      <c r="D167" s="115"/>
      <c r="E167" s="115"/>
      <c r="F167" s="115"/>
      <c r="G167" s="115"/>
      <c r="H167" s="117"/>
      <c r="I167" s="115"/>
      <c r="J167" s="117"/>
      <c r="K167" s="115"/>
      <c r="L167" s="115"/>
    </row>
    <row r="168" spans="1:12" ht="24.75" customHeight="1">
      <c r="A168" s="128" t="s">
        <v>240</v>
      </c>
      <c r="B168" s="128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</row>
    <row r="169" spans="1:12" ht="15.75">
      <c r="A169" s="163" t="s">
        <v>71</v>
      </c>
      <c r="B169" s="163" t="s">
        <v>12</v>
      </c>
      <c r="C169" s="163" t="s">
        <v>5</v>
      </c>
      <c r="D169" s="163" t="s">
        <v>7</v>
      </c>
      <c r="E169" s="163" t="s">
        <v>0</v>
      </c>
      <c r="F169" s="163" t="s">
        <v>1</v>
      </c>
      <c r="G169" s="163" t="s">
        <v>6</v>
      </c>
      <c r="H169" s="163"/>
      <c r="I169" s="163"/>
      <c r="J169" s="163"/>
      <c r="K169" s="163" t="s">
        <v>8</v>
      </c>
      <c r="L169" s="163" t="s">
        <v>9</v>
      </c>
    </row>
    <row r="170" spans="1:12" ht="31.5">
      <c r="A170" s="163"/>
      <c r="B170" s="163"/>
      <c r="C170" s="163"/>
      <c r="D170" s="163"/>
      <c r="E170" s="163"/>
      <c r="F170" s="163"/>
      <c r="G170" s="86" t="s">
        <v>2</v>
      </c>
      <c r="H170" s="86" t="s">
        <v>10</v>
      </c>
      <c r="I170" s="86" t="s">
        <v>3</v>
      </c>
      <c r="J170" s="87" t="s">
        <v>4</v>
      </c>
      <c r="K170" s="163"/>
      <c r="L170" s="163"/>
    </row>
    <row r="171" spans="1:12" ht="15.75">
      <c r="A171" s="1"/>
      <c r="B171" s="162" t="s">
        <v>13</v>
      </c>
      <c r="C171" s="162"/>
      <c r="D171" s="162"/>
      <c r="E171" s="162"/>
      <c r="F171" s="162"/>
      <c r="G171" s="162"/>
      <c r="H171" s="162"/>
      <c r="I171" s="162"/>
      <c r="J171" s="162"/>
      <c r="K171" s="162"/>
      <c r="L171" s="162"/>
    </row>
    <row r="172" spans="1:12" ht="47.25">
      <c r="A172" s="1">
        <v>1</v>
      </c>
      <c r="B172" s="88" t="s">
        <v>183</v>
      </c>
      <c r="C172" s="27" t="s">
        <v>28</v>
      </c>
      <c r="D172" s="27">
        <v>1</v>
      </c>
      <c r="E172" s="89" t="s">
        <v>184</v>
      </c>
      <c r="F172" s="90" t="s">
        <v>29</v>
      </c>
      <c r="G172" s="1"/>
      <c r="H172" s="91">
        <v>20</v>
      </c>
      <c r="I172" s="91"/>
      <c r="J172" s="91">
        <f>SUM(G172:I172)</f>
        <v>20</v>
      </c>
      <c r="K172" s="1" t="s">
        <v>84</v>
      </c>
      <c r="L172" s="1" t="s">
        <v>84</v>
      </c>
    </row>
    <row r="173" spans="1:12" ht="31.5">
      <c r="A173" s="1"/>
      <c r="B173" s="88" t="s">
        <v>185</v>
      </c>
      <c r="C173" s="27" t="s">
        <v>22</v>
      </c>
      <c r="D173" s="27">
        <v>1</v>
      </c>
      <c r="E173" s="89" t="s">
        <v>184</v>
      </c>
      <c r="F173" s="90" t="s">
        <v>29</v>
      </c>
      <c r="G173" s="1"/>
      <c r="H173" s="55">
        <v>2.8</v>
      </c>
      <c r="I173" s="55"/>
      <c r="J173" s="55">
        <f>SUM(G173:I173)</f>
        <v>2.8</v>
      </c>
      <c r="K173" s="1" t="s">
        <v>111</v>
      </c>
      <c r="L173" s="1" t="s">
        <v>84</v>
      </c>
    </row>
    <row r="174" spans="1:12" ht="15.75">
      <c r="A174" s="2"/>
      <c r="B174" s="92" t="s">
        <v>4</v>
      </c>
      <c r="C174" s="2"/>
      <c r="D174" s="2"/>
      <c r="E174" s="2"/>
      <c r="F174" s="2"/>
      <c r="G174" s="2"/>
      <c r="H174" s="50">
        <f>SUM(H172:H173)</f>
        <v>22.8</v>
      </c>
      <c r="I174" s="50">
        <f t="shared" ref="I174:J174" si="19">SUM(I172:I173)</f>
        <v>0</v>
      </c>
      <c r="J174" s="50">
        <f t="shared" si="19"/>
        <v>22.8</v>
      </c>
      <c r="K174" s="2"/>
      <c r="L174" s="2"/>
    </row>
    <row r="175" spans="1:12" ht="15.75">
      <c r="A175" s="1"/>
      <c r="B175" s="134" t="s">
        <v>14</v>
      </c>
      <c r="C175" s="135"/>
      <c r="D175" s="135"/>
      <c r="E175" s="135"/>
      <c r="F175" s="135"/>
      <c r="G175" s="135"/>
      <c r="H175" s="135"/>
      <c r="I175" s="135"/>
      <c r="J175" s="135"/>
      <c r="K175" s="135"/>
      <c r="L175" s="136"/>
    </row>
    <row r="176" spans="1:12" ht="31.5">
      <c r="A176" s="1">
        <v>1</v>
      </c>
      <c r="B176" s="88" t="s">
        <v>186</v>
      </c>
      <c r="C176" s="1" t="s">
        <v>28</v>
      </c>
      <c r="D176" s="27">
        <v>1</v>
      </c>
      <c r="E176" s="89" t="s">
        <v>184</v>
      </c>
      <c r="F176" s="90" t="s">
        <v>29</v>
      </c>
      <c r="G176" s="27"/>
      <c r="H176" s="55">
        <v>1.9</v>
      </c>
      <c r="I176" s="55"/>
      <c r="J176" s="55">
        <f>SUM(G176:I176)</f>
        <v>1.9</v>
      </c>
      <c r="K176" s="1" t="s">
        <v>111</v>
      </c>
      <c r="L176" s="1" t="s">
        <v>84</v>
      </c>
    </row>
    <row r="177" spans="1:13" ht="47.25">
      <c r="A177" s="1">
        <v>2</v>
      </c>
      <c r="B177" s="93" t="s">
        <v>187</v>
      </c>
      <c r="C177" s="27" t="s">
        <v>25</v>
      </c>
      <c r="D177" s="27">
        <v>24</v>
      </c>
      <c r="E177" s="89" t="s">
        <v>184</v>
      </c>
      <c r="F177" s="89" t="s">
        <v>26</v>
      </c>
      <c r="G177" s="27"/>
      <c r="H177" s="94">
        <v>10</v>
      </c>
      <c r="I177" s="94"/>
      <c r="J177" s="94">
        <f t="shared" ref="J177:J182" si="20">SUM(G177:I177)</f>
        <v>10</v>
      </c>
      <c r="K177" s="1" t="s">
        <v>120</v>
      </c>
      <c r="L177" s="1" t="s">
        <v>84</v>
      </c>
    </row>
    <row r="178" spans="1:13" ht="47.25">
      <c r="A178" s="1">
        <v>3</v>
      </c>
      <c r="B178" s="88" t="s">
        <v>188</v>
      </c>
      <c r="C178" s="27" t="s">
        <v>189</v>
      </c>
      <c r="D178" s="27">
        <v>1</v>
      </c>
      <c r="E178" s="89" t="s">
        <v>184</v>
      </c>
      <c r="F178" s="27" t="s">
        <v>190</v>
      </c>
      <c r="G178" s="27"/>
      <c r="H178" s="55"/>
      <c r="I178" s="94">
        <v>0.4</v>
      </c>
      <c r="J178" s="55">
        <f t="shared" si="20"/>
        <v>0.4</v>
      </c>
      <c r="K178" s="1" t="s">
        <v>111</v>
      </c>
      <c r="L178" s="1" t="s">
        <v>111</v>
      </c>
    </row>
    <row r="179" spans="1:13" ht="47.25">
      <c r="A179" s="1">
        <v>4</v>
      </c>
      <c r="B179" s="88" t="s">
        <v>191</v>
      </c>
      <c r="C179" s="27" t="s">
        <v>22</v>
      </c>
      <c r="D179" s="27">
        <v>1</v>
      </c>
      <c r="E179" s="89" t="s">
        <v>184</v>
      </c>
      <c r="F179" s="29" t="s">
        <v>24</v>
      </c>
      <c r="G179" s="1"/>
      <c r="H179" s="55"/>
      <c r="I179" s="55"/>
      <c r="J179" s="55">
        <f t="shared" si="20"/>
        <v>0</v>
      </c>
      <c r="K179" s="1" t="s">
        <v>78</v>
      </c>
      <c r="L179" s="1" t="s">
        <v>75</v>
      </c>
    </row>
    <row r="180" spans="1:13" ht="47.25">
      <c r="A180" s="1">
        <v>5</v>
      </c>
      <c r="B180" s="88" t="s">
        <v>192</v>
      </c>
      <c r="C180" s="27" t="s">
        <v>28</v>
      </c>
      <c r="D180" s="27">
        <v>1</v>
      </c>
      <c r="E180" s="89" t="s">
        <v>184</v>
      </c>
      <c r="F180" s="29" t="s">
        <v>24</v>
      </c>
      <c r="G180" s="1"/>
      <c r="H180" s="55"/>
      <c r="I180" s="55"/>
      <c r="J180" s="55">
        <f t="shared" si="20"/>
        <v>0</v>
      </c>
      <c r="K180" s="1" t="s">
        <v>78</v>
      </c>
      <c r="L180" s="1" t="s">
        <v>100</v>
      </c>
    </row>
    <row r="181" spans="1:13" ht="31.5">
      <c r="A181" s="1">
        <v>6</v>
      </c>
      <c r="B181" s="88" t="s">
        <v>193</v>
      </c>
      <c r="C181" s="27" t="s">
        <v>22</v>
      </c>
      <c r="D181" s="27">
        <v>22</v>
      </c>
      <c r="E181" s="89" t="s">
        <v>184</v>
      </c>
      <c r="F181" s="90" t="s">
        <v>29</v>
      </c>
      <c r="G181" s="1"/>
      <c r="H181" s="94">
        <v>2</v>
      </c>
      <c r="I181" s="94"/>
      <c r="J181" s="94">
        <f t="shared" si="20"/>
        <v>2</v>
      </c>
      <c r="K181" s="1" t="s">
        <v>111</v>
      </c>
      <c r="L181" s="1" t="s">
        <v>84</v>
      </c>
    </row>
    <row r="182" spans="1:13" ht="31.5">
      <c r="A182" s="1">
        <v>7</v>
      </c>
      <c r="B182" s="88" t="s">
        <v>194</v>
      </c>
      <c r="C182" s="27" t="s">
        <v>195</v>
      </c>
      <c r="D182" s="27">
        <v>1</v>
      </c>
      <c r="E182" s="89" t="s">
        <v>184</v>
      </c>
      <c r="F182" s="29" t="s">
        <v>24</v>
      </c>
      <c r="G182" s="1"/>
      <c r="H182" s="1"/>
      <c r="I182" s="1"/>
      <c r="J182" s="1">
        <f t="shared" si="20"/>
        <v>0</v>
      </c>
      <c r="K182" s="1" t="s">
        <v>111</v>
      </c>
      <c r="L182" s="1" t="s">
        <v>75</v>
      </c>
    </row>
    <row r="183" spans="1:13" ht="15.75">
      <c r="A183" s="2"/>
      <c r="B183" s="92" t="s">
        <v>4</v>
      </c>
      <c r="C183" s="2"/>
      <c r="D183" s="2"/>
      <c r="E183" s="2"/>
      <c r="F183" s="2"/>
      <c r="G183" s="2"/>
      <c r="H183" s="2">
        <f>SUM(H176:H182)</f>
        <v>13.9</v>
      </c>
      <c r="I183" s="2">
        <f>SUM(I176:I182)</f>
        <v>0.4</v>
      </c>
      <c r="J183" s="2">
        <f>SUM(J176:J182)</f>
        <v>14.3</v>
      </c>
      <c r="K183" s="2"/>
      <c r="L183" s="2"/>
    </row>
    <row r="184" spans="1:13" ht="15.75">
      <c r="A184" s="2"/>
      <c r="B184" s="2" t="s">
        <v>196</v>
      </c>
      <c r="C184" s="2"/>
      <c r="D184" s="2"/>
      <c r="E184" s="2"/>
      <c r="F184" s="2"/>
      <c r="G184" s="2"/>
      <c r="H184" s="50">
        <f>H174+H183</f>
        <v>36.700000000000003</v>
      </c>
      <c r="I184" s="50">
        <f>I174+I183</f>
        <v>0.4</v>
      </c>
      <c r="J184" s="50">
        <f>J174+J183</f>
        <v>37.1</v>
      </c>
      <c r="K184" s="2"/>
      <c r="L184" s="2"/>
    </row>
    <row r="185" spans="1:13" ht="18.75">
      <c r="A185" s="148"/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</row>
    <row r="186" spans="1:13" ht="21" customHeight="1" thickBot="1">
      <c r="A186" s="148"/>
      <c r="B186" s="133" t="s">
        <v>241</v>
      </c>
      <c r="C186" s="164"/>
      <c r="D186" s="164"/>
      <c r="E186" s="164"/>
      <c r="F186" s="164"/>
      <c r="G186" s="164"/>
      <c r="H186" s="164"/>
      <c r="I186" s="164"/>
      <c r="J186" s="164"/>
      <c r="K186" s="164"/>
      <c r="L186" s="164"/>
      <c r="M186" s="24"/>
    </row>
    <row r="187" spans="1:13" ht="18.75">
      <c r="A187" s="163" t="s">
        <v>71</v>
      </c>
      <c r="B187" s="142" t="s">
        <v>12</v>
      </c>
      <c r="C187" s="142" t="s">
        <v>5</v>
      </c>
      <c r="D187" s="142" t="s">
        <v>7</v>
      </c>
      <c r="E187" s="142" t="s">
        <v>0</v>
      </c>
      <c r="F187" s="142" t="s">
        <v>1</v>
      </c>
      <c r="G187" s="144" t="s">
        <v>197</v>
      </c>
      <c r="H187" s="144"/>
      <c r="I187" s="144"/>
      <c r="J187" s="144"/>
      <c r="K187" s="144" t="s">
        <v>8</v>
      </c>
      <c r="L187" s="146" t="s">
        <v>9</v>
      </c>
      <c r="M187" s="24"/>
    </row>
    <row r="188" spans="1:13" ht="31.5">
      <c r="A188" s="163"/>
      <c r="B188" s="143"/>
      <c r="C188" s="143"/>
      <c r="D188" s="143"/>
      <c r="E188" s="143"/>
      <c r="F188" s="143"/>
      <c r="G188" s="25" t="s">
        <v>2</v>
      </c>
      <c r="H188" s="25" t="s">
        <v>10</v>
      </c>
      <c r="I188" s="25" t="s">
        <v>3</v>
      </c>
      <c r="J188" s="26" t="s">
        <v>4</v>
      </c>
      <c r="K188" s="145"/>
      <c r="L188" s="147"/>
      <c r="M188" s="24"/>
    </row>
    <row r="189" spans="1:13" ht="15.75">
      <c r="A189" s="1"/>
      <c r="B189" s="134" t="s">
        <v>13</v>
      </c>
      <c r="C189" s="135"/>
      <c r="D189" s="135"/>
      <c r="E189" s="135"/>
      <c r="F189" s="135"/>
      <c r="G189" s="135"/>
      <c r="H189" s="135"/>
      <c r="I189" s="135"/>
      <c r="J189" s="135"/>
      <c r="K189" s="135"/>
      <c r="L189" s="136"/>
    </row>
    <row r="190" spans="1:13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3" ht="15.75">
      <c r="A191" s="1"/>
      <c r="B191" s="134" t="s">
        <v>14</v>
      </c>
      <c r="C191" s="135"/>
      <c r="D191" s="135"/>
      <c r="E191" s="135"/>
      <c r="F191" s="135"/>
      <c r="G191" s="135"/>
      <c r="H191" s="135"/>
      <c r="I191" s="135"/>
      <c r="J191" s="135"/>
      <c r="K191" s="135"/>
      <c r="L191" s="136"/>
    </row>
    <row r="192" spans="1:13" ht="31.5">
      <c r="A192" s="1">
        <v>1</v>
      </c>
      <c r="B192" s="29" t="s">
        <v>198</v>
      </c>
      <c r="C192" s="1" t="s">
        <v>199</v>
      </c>
      <c r="D192" s="1">
        <v>400</v>
      </c>
      <c r="E192" s="1" t="s">
        <v>200</v>
      </c>
      <c r="F192" s="95" t="s">
        <v>201</v>
      </c>
      <c r="G192" s="1">
        <v>2</v>
      </c>
      <c r="H192" s="1">
        <v>4</v>
      </c>
      <c r="I192" s="1"/>
      <c r="J192" s="1">
        <f>G192+H192+I192</f>
        <v>6</v>
      </c>
      <c r="K192" s="1" t="s">
        <v>78</v>
      </c>
      <c r="L192" s="1" t="s">
        <v>75</v>
      </c>
    </row>
    <row r="193" spans="1:13" ht="15.75">
      <c r="A193" s="1">
        <v>2</v>
      </c>
      <c r="B193" s="29" t="s">
        <v>202</v>
      </c>
      <c r="C193" s="1" t="s">
        <v>36</v>
      </c>
      <c r="D193" s="1">
        <v>1</v>
      </c>
      <c r="E193" s="1" t="s">
        <v>200</v>
      </c>
      <c r="F193" s="1" t="s">
        <v>52</v>
      </c>
      <c r="G193" s="1">
        <v>0.5</v>
      </c>
      <c r="H193" s="1">
        <v>2.5</v>
      </c>
      <c r="I193" s="1"/>
      <c r="J193" s="1">
        <f>G193+H193+I193</f>
        <v>3</v>
      </c>
      <c r="K193" s="1" t="s">
        <v>78</v>
      </c>
      <c r="L193" s="1" t="s">
        <v>75</v>
      </c>
    </row>
    <row r="194" spans="1:13" ht="15.75">
      <c r="A194" s="1">
        <v>3</v>
      </c>
      <c r="B194" s="1" t="s">
        <v>203</v>
      </c>
      <c r="C194" s="1" t="s">
        <v>36</v>
      </c>
      <c r="D194" s="1">
        <v>1</v>
      </c>
      <c r="E194" s="1" t="s">
        <v>200</v>
      </c>
      <c r="F194" s="28" t="s">
        <v>204</v>
      </c>
      <c r="G194" s="1">
        <v>2</v>
      </c>
      <c r="H194" s="1">
        <v>3.5</v>
      </c>
      <c r="I194" s="1"/>
      <c r="J194" s="1">
        <f>G194+H194+I194</f>
        <v>5.5</v>
      </c>
      <c r="K194" s="1" t="s">
        <v>78</v>
      </c>
      <c r="L194" s="1" t="s">
        <v>75</v>
      </c>
    </row>
    <row r="195" spans="1:13" ht="15.75">
      <c r="A195" s="1"/>
      <c r="B195" s="1"/>
      <c r="C195" s="1"/>
      <c r="D195" s="1"/>
      <c r="E195" s="1"/>
      <c r="F195" s="28"/>
      <c r="G195" s="1">
        <f>SUM(G192:G194)</f>
        <v>4.5</v>
      </c>
      <c r="H195" s="1">
        <f t="shared" ref="H195:J195" si="21">SUM(H192:H194)</f>
        <v>10</v>
      </c>
      <c r="I195" s="1">
        <f t="shared" si="21"/>
        <v>0</v>
      </c>
      <c r="J195" s="1">
        <f t="shared" si="21"/>
        <v>14.5</v>
      </c>
      <c r="K195" s="6"/>
      <c r="L195" s="7"/>
    </row>
    <row r="196" spans="1:13" ht="15.75">
      <c r="A196" s="1"/>
      <c r="B196" s="134" t="s">
        <v>15</v>
      </c>
      <c r="C196" s="135"/>
      <c r="D196" s="135"/>
      <c r="E196" s="135"/>
      <c r="F196" s="135"/>
      <c r="G196" s="135"/>
      <c r="H196" s="135"/>
      <c r="I196" s="135"/>
      <c r="J196" s="135"/>
      <c r="K196" s="135"/>
      <c r="L196" s="136"/>
    </row>
    <row r="197" spans="1:13" ht="15.75">
      <c r="A197" s="1">
        <v>1</v>
      </c>
      <c r="B197" s="1" t="s">
        <v>205</v>
      </c>
      <c r="C197" s="1" t="s">
        <v>206</v>
      </c>
      <c r="D197" s="1">
        <v>5.78</v>
      </c>
      <c r="E197" s="1" t="s">
        <v>200</v>
      </c>
      <c r="F197" s="28" t="s">
        <v>207</v>
      </c>
      <c r="G197" s="1"/>
      <c r="H197" s="1">
        <v>12000</v>
      </c>
      <c r="I197" s="1"/>
      <c r="J197" s="1">
        <f>G197+H197+I197</f>
        <v>12000</v>
      </c>
      <c r="K197" s="1"/>
      <c r="L197" s="1"/>
    </row>
    <row r="198" spans="1:13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3" ht="18.75">
      <c r="A199" s="148"/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</row>
    <row r="200" spans="1:13" ht="19.5" thickBot="1">
      <c r="A200" s="148"/>
      <c r="B200" s="149" t="s">
        <v>242</v>
      </c>
      <c r="C200" s="149"/>
      <c r="D200" s="149"/>
      <c r="E200" s="149"/>
      <c r="F200" s="149"/>
      <c r="G200" s="149"/>
      <c r="H200" s="149"/>
      <c r="I200" s="149"/>
      <c r="J200" s="149"/>
      <c r="K200" s="149"/>
      <c r="L200" s="149"/>
      <c r="M200" s="149"/>
    </row>
    <row r="201" spans="1:13" ht="18.75">
      <c r="A201" s="163" t="s">
        <v>71</v>
      </c>
      <c r="B201" s="165" t="s">
        <v>12</v>
      </c>
      <c r="C201" s="142" t="s">
        <v>5</v>
      </c>
      <c r="D201" s="142" t="s">
        <v>7</v>
      </c>
      <c r="E201" s="142" t="s">
        <v>0</v>
      </c>
      <c r="F201" s="142" t="s">
        <v>1</v>
      </c>
      <c r="G201" s="144" t="s">
        <v>6</v>
      </c>
      <c r="H201" s="144"/>
      <c r="I201" s="144"/>
      <c r="J201" s="144"/>
      <c r="K201" s="144" t="s">
        <v>8</v>
      </c>
      <c r="L201" s="146" t="s">
        <v>9</v>
      </c>
      <c r="M201" s="97"/>
    </row>
    <row r="202" spans="1:13" ht="31.5">
      <c r="A202" s="163"/>
      <c r="B202" s="166"/>
      <c r="C202" s="143"/>
      <c r="D202" s="143"/>
      <c r="E202" s="143"/>
      <c r="F202" s="143"/>
      <c r="G202" s="119" t="s">
        <v>2</v>
      </c>
      <c r="H202" s="119" t="s">
        <v>10</v>
      </c>
      <c r="I202" s="119" t="s">
        <v>3</v>
      </c>
      <c r="J202" s="96" t="s">
        <v>4</v>
      </c>
      <c r="K202" s="145"/>
      <c r="L202" s="147"/>
      <c r="M202" s="97"/>
    </row>
    <row r="203" spans="1:13" ht="15.75">
      <c r="A203" s="120"/>
      <c r="B203" s="156" t="s">
        <v>13</v>
      </c>
      <c r="C203" s="157"/>
      <c r="D203" s="157"/>
      <c r="E203" s="157"/>
      <c r="F203" s="157"/>
      <c r="G203" s="157"/>
      <c r="H203" s="157"/>
      <c r="I203" s="157"/>
      <c r="J203" s="157"/>
      <c r="K203" s="157"/>
      <c r="L203" s="158"/>
    </row>
    <row r="204" spans="1:13" ht="15.75">
      <c r="A204" s="67">
        <v>1</v>
      </c>
      <c r="B204" s="67" t="s">
        <v>213</v>
      </c>
      <c r="C204" s="67"/>
      <c r="D204" s="67"/>
      <c r="E204" s="121" t="s">
        <v>214</v>
      </c>
      <c r="F204" s="67" t="s">
        <v>212</v>
      </c>
      <c r="G204" s="67"/>
      <c r="H204" s="67" t="s">
        <v>211</v>
      </c>
      <c r="I204" s="67" t="s">
        <v>211</v>
      </c>
      <c r="J204" s="67"/>
      <c r="K204" s="1" t="s">
        <v>78</v>
      </c>
      <c r="L204" s="1" t="s">
        <v>75</v>
      </c>
    </row>
    <row r="205" spans="1:13" ht="15.75">
      <c r="A205" s="67"/>
      <c r="B205" s="67" t="s">
        <v>215</v>
      </c>
      <c r="C205" s="67"/>
      <c r="D205" s="67"/>
      <c r="E205" s="67"/>
      <c r="F205" s="67"/>
      <c r="G205" s="67"/>
      <c r="H205" s="67" t="s">
        <v>211</v>
      </c>
      <c r="I205" s="67"/>
      <c r="J205" s="67"/>
      <c r="K205" s="67"/>
      <c r="L205" s="67"/>
    </row>
    <row r="206" spans="1:13" ht="15.75">
      <c r="A206" s="67"/>
      <c r="B206" s="67" t="s">
        <v>216</v>
      </c>
      <c r="C206" s="67"/>
      <c r="D206" s="67"/>
      <c r="E206" s="67"/>
      <c r="F206" s="67"/>
      <c r="G206" s="67">
        <v>3.8</v>
      </c>
      <c r="H206" s="67"/>
      <c r="I206" s="67"/>
      <c r="J206" s="67"/>
      <c r="K206" s="67"/>
      <c r="L206" s="67"/>
    </row>
    <row r="207" spans="1:13" ht="15.75">
      <c r="A207" s="67">
        <v>2</v>
      </c>
      <c r="B207" s="67" t="s">
        <v>217</v>
      </c>
      <c r="C207" s="67"/>
      <c r="D207" s="67">
        <v>4</v>
      </c>
      <c r="E207" s="67" t="s">
        <v>218</v>
      </c>
      <c r="F207" s="67" t="s">
        <v>219</v>
      </c>
      <c r="G207" s="67"/>
      <c r="H207" s="67"/>
      <c r="I207" s="67"/>
      <c r="J207" s="67"/>
      <c r="K207" s="67"/>
      <c r="L207" s="67"/>
    </row>
    <row r="208" spans="1:13" ht="15.75">
      <c r="A208" s="67"/>
      <c r="B208" s="67" t="s">
        <v>220</v>
      </c>
      <c r="C208" s="67"/>
      <c r="D208" s="67"/>
      <c r="E208" s="67"/>
      <c r="F208" s="67" t="s">
        <v>221</v>
      </c>
      <c r="G208" s="67">
        <v>0.2</v>
      </c>
      <c r="H208" s="67"/>
      <c r="I208" s="67"/>
      <c r="J208" s="67"/>
      <c r="K208" s="67" t="s">
        <v>111</v>
      </c>
      <c r="L208" s="67" t="s">
        <v>111</v>
      </c>
    </row>
    <row r="209" spans="1:12" ht="15.75">
      <c r="A209" s="67"/>
      <c r="B209" s="67"/>
      <c r="C209" s="67"/>
      <c r="D209" s="67"/>
      <c r="E209" s="67"/>
      <c r="F209" s="67"/>
      <c r="G209" s="67">
        <f>G206+G208</f>
        <v>4</v>
      </c>
      <c r="H209" s="67"/>
      <c r="I209" s="67"/>
      <c r="J209" s="67"/>
      <c r="K209" s="67"/>
      <c r="L209" s="67"/>
    </row>
    <row r="210" spans="1:12" ht="15.75">
      <c r="A210" s="67"/>
      <c r="B210" s="156" t="s">
        <v>14</v>
      </c>
      <c r="C210" s="157"/>
      <c r="D210" s="157"/>
      <c r="E210" s="157"/>
      <c r="F210" s="157"/>
      <c r="G210" s="157"/>
      <c r="H210" s="157"/>
      <c r="I210" s="157"/>
      <c r="J210" s="157"/>
      <c r="K210" s="157"/>
      <c r="L210" s="158"/>
    </row>
    <row r="211" spans="1:12" ht="15.75">
      <c r="A211" s="67">
        <v>1</v>
      </c>
      <c r="B211" s="67" t="s">
        <v>225</v>
      </c>
      <c r="C211" s="85"/>
      <c r="D211" s="85"/>
      <c r="E211" s="85"/>
      <c r="F211" s="122" t="s">
        <v>222</v>
      </c>
      <c r="G211" s="85"/>
      <c r="H211" s="85"/>
      <c r="I211" s="85"/>
      <c r="J211" s="85"/>
      <c r="K211" s="85"/>
      <c r="L211" s="85"/>
    </row>
    <row r="212" spans="1:12" ht="15.75">
      <c r="A212" s="67"/>
      <c r="B212" s="67" t="s">
        <v>223</v>
      </c>
      <c r="C212" s="85"/>
      <c r="D212" s="85">
        <v>1</v>
      </c>
      <c r="E212" s="85"/>
      <c r="F212" s="122" t="s">
        <v>224</v>
      </c>
      <c r="G212" s="85">
        <v>0.3</v>
      </c>
      <c r="H212" s="85"/>
      <c r="I212" s="85"/>
      <c r="J212" s="85"/>
      <c r="K212" s="122" t="s">
        <v>78</v>
      </c>
      <c r="L212" s="122" t="s">
        <v>211</v>
      </c>
    </row>
    <row r="214" spans="1:12" ht="15.75">
      <c r="A214" s="85"/>
      <c r="B214" s="1"/>
      <c r="C214" s="1"/>
      <c r="D214" s="1"/>
      <c r="E214" s="1"/>
      <c r="F214" s="1"/>
      <c r="G214" s="1"/>
      <c r="H214" s="1"/>
      <c r="I214" s="1"/>
      <c r="J214" s="1"/>
      <c r="K214" s="85"/>
      <c r="L214" s="85"/>
    </row>
    <row r="215" spans="1:12" ht="15.75">
      <c r="A215" s="85"/>
      <c r="B215" s="2" t="s">
        <v>226</v>
      </c>
      <c r="C215" s="2"/>
      <c r="D215" s="2"/>
      <c r="E215" s="2"/>
      <c r="F215" s="1"/>
      <c r="G215" s="2">
        <f>SUM(G216:G220)</f>
        <v>1126.7</v>
      </c>
      <c r="H215" s="2">
        <f t="shared" ref="H215:J215" si="22">SUM(H216:H220)</f>
        <v>32536.42</v>
      </c>
      <c r="I215" s="2">
        <f t="shared" si="22"/>
        <v>1053.4000000000001</v>
      </c>
      <c r="J215" s="2">
        <f t="shared" si="22"/>
        <v>102537.82</v>
      </c>
      <c r="K215" s="85"/>
      <c r="L215" s="85"/>
    </row>
    <row r="216" spans="1:12" ht="15.75">
      <c r="A216" s="85"/>
      <c r="B216" s="2" t="s">
        <v>227</v>
      </c>
      <c r="C216" s="2"/>
      <c r="D216" s="2"/>
      <c r="E216" s="2"/>
      <c r="F216" s="1"/>
      <c r="G216" s="1">
        <f>G17+G55+G73+G174+H113+G157+G195+G209</f>
        <v>98.800000000000011</v>
      </c>
      <c r="H216" s="1">
        <f>H17+H55+H73+H174+I113+H157+H195+H209</f>
        <v>143.53</v>
      </c>
      <c r="I216" s="1">
        <f>I17+I55+I73+I174+J113+I157+I195+I209</f>
        <v>73.5</v>
      </c>
      <c r="J216" s="1">
        <f>J17+J55+J73+J174+K113+J157+J195+J209</f>
        <v>165.43</v>
      </c>
      <c r="K216" s="85"/>
      <c r="L216" s="85"/>
    </row>
    <row r="217" spans="1:12" ht="15.75">
      <c r="A217" s="85"/>
      <c r="B217" s="2" t="s">
        <v>228</v>
      </c>
      <c r="C217" s="2"/>
      <c r="D217" s="2"/>
      <c r="E217" s="2"/>
      <c r="F217" s="1"/>
      <c r="G217" s="124">
        <f>G26+G57+G84+G135+G162+G183+G195+G212</f>
        <v>4.8</v>
      </c>
      <c r="H217" s="124">
        <f>H26+H57+H84+H135+H162+H183+H195+H212</f>
        <v>1534.39</v>
      </c>
      <c r="I217" s="124">
        <f>I26+I57+I84+I135+I162+I183+I195+I212</f>
        <v>0.9</v>
      </c>
      <c r="J217" s="124">
        <f>J26+J57+J84+J135+J162+J183+J195+J212</f>
        <v>1539.79</v>
      </c>
      <c r="K217" s="85"/>
      <c r="L217" s="85"/>
    </row>
    <row r="218" spans="1:12" ht="15.75">
      <c r="A218" s="85"/>
      <c r="B218" s="2" t="s">
        <v>230</v>
      </c>
      <c r="C218" s="1"/>
      <c r="D218" s="1"/>
      <c r="E218" s="1"/>
      <c r="F218" s="1"/>
      <c r="G218" s="1">
        <f>G33+G59+G89+G139+G164+G197</f>
        <v>0</v>
      </c>
      <c r="H218" s="1">
        <f>H33+H59+H89+H139+H164+H197</f>
        <v>22430</v>
      </c>
      <c r="I218" s="1">
        <f>I33+I59+I89+I139+I164+I197</f>
        <v>0</v>
      </c>
      <c r="J218" s="1">
        <f>J33+J59+J89+J139+J164+J197</f>
        <v>92360</v>
      </c>
      <c r="K218" s="85"/>
      <c r="L218" s="85"/>
    </row>
    <row r="219" spans="1:12" ht="15.75">
      <c r="A219" s="85"/>
      <c r="B219" s="2" t="s">
        <v>231</v>
      </c>
      <c r="C219" s="1"/>
      <c r="D219" s="1"/>
      <c r="E219" s="1"/>
      <c r="F219" s="1"/>
      <c r="G219" s="124">
        <f>G37+G66+G94+G145</f>
        <v>0</v>
      </c>
      <c r="H219" s="124">
        <f t="shared" ref="H219:J219" si="23">H37+H66+H94+H145</f>
        <v>8293.5</v>
      </c>
      <c r="I219" s="124">
        <f t="shared" si="23"/>
        <v>0</v>
      </c>
      <c r="J219" s="124">
        <f t="shared" si="23"/>
        <v>8293.5</v>
      </c>
      <c r="K219" s="85"/>
      <c r="L219" s="85"/>
    </row>
    <row r="220" spans="1:12" ht="15.75">
      <c r="A220" s="85"/>
      <c r="B220" s="2" t="s">
        <v>232</v>
      </c>
      <c r="C220" s="1"/>
      <c r="D220" s="1"/>
      <c r="E220" s="1"/>
      <c r="F220" s="1"/>
      <c r="G220" s="1">
        <f>G43+H104+G147+G166</f>
        <v>1023.1</v>
      </c>
      <c r="H220" s="1">
        <f t="shared" ref="H220:J220" si="24">H43+I104+H147+H166</f>
        <v>135</v>
      </c>
      <c r="I220" s="1">
        <f t="shared" si="24"/>
        <v>979</v>
      </c>
      <c r="J220" s="1">
        <f t="shared" si="24"/>
        <v>179.1</v>
      </c>
      <c r="K220" s="85"/>
      <c r="L220" s="85"/>
    </row>
    <row r="221" spans="1:12" ht="15.75">
      <c r="B221" s="125"/>
      <c r="C221" s="125"/>
      <c r="D221" s="125"/>
      <c r="E221" s="125"/>
      <c r="F221" s="125"/>
      <c r="G221" s="125"/>
      <c r="H221" s="125"/>
      <c r="I221" s="125"/>
      <c r="J221" s="125"/>
    </row>
    <row r="225" spans="1:12" ht="18.75">
      <c r="A225" s="126"/>
      <c r="B225" s="126" t="s">
        <v>243</v>
      </c>
      <c r="C225" s="126"/>
      <c r="D225" s="126"/>
      <c r="E225" s="126"/>
      <c r="F225" s="126"/>
      <c r="G225" s="126"/>
      <c r="H225" s="126"/>
      <c r="I225" s="126"/>
      <c r="J225" s="126"/>
      <c r="K225" s="126" t="s">
        <v>244</v>
      </c>
      <c r="L225" s="126"/>
    </row>
    <row r="226" spans="1:12">
      <c r="B226" s="127"/>
    </row>
    <row r="227" spans="1:12">
      <c r="B227" s="127"/>
    </row>
    <row r="228" spans="1:12">
      <c r="B228" s="127" t="s">
        <v>245</v>
      </c>
    </row>
    <row r="229" spans="1:12">
      <c r="B229" s="127"/>
    </row>
  </sheetData>
  <mergeCells count="127">
    <mergeCell ref="B203:L203"/>
    <mergeCell ref="B210:L210"/>
    <mergeCell ref="A199:A200"/>
    <mergeCell ref="B199:M199"/>
    <mergeCell ref="B200:M200"/>
    <mergeCell ref="A201:A202"/>
    <mergeCell ref="B201:B202"/>
    <mergeCell ref="C201:C202"/>
    <mergeCell ref="D201:D202"/>
    <mergeCell ref="E201:E202"/>
    <mergeCell ref="F201:F202"/>
    <mergeCell ref="G201:J201"/>
    <mergeCell ref="K201:K202"/>
    <mergeCell ref="L201:L202"/>
    <mergeCell ref="B189:L189"/>
    <mergeCell ref="B191:L191"/>
    <mergeCell ref="B196:L196"/>
    <mergeCell ref="A185:A186"/>
    <mergeCell ref="B185:M185"/>
    <mergeCell ref="B186:L186"/>
    <mergeCell ref="A187:A188"/>
    <mergeCell ref="B187:B188"/>
    <mergeCell ref="C187:C188"/>
    <mergeCell ref="D187:D188"/>
    <mergeCell ref="E187:E188"/>
    <mergeCell ref="F187:F188"/>
    <mergeCell ref="G187:J187"/>
    <mergeCell ref="K187:K188"/>
    <mergeCell ref="L187:L188"/>
    <mergeCell ref="B171:L171"/>
    <mergeCell ref="B175:L175"/>
    <mergeCell ref="A168:L168"/>
    <mergeCell ref="A169:A170"/>
    <mergeCell ref="B169:B170"/>
    <mergeCell ref="C169:C170"/>
    <mergeCell ref="D169:D170"/>
    <mergeCell ref="E169:E170"/>
    <mergeCell ref="F169:F170"/>
    <mergeCell ref="G169:J169"/>
    <mergeCell ref="K169:K170"/>
    <mergeCell ref="L169:L170"/>
    <mergeCell ref="B152:L152"/>
    <mergeCell ref="B158:L158"/>
    <mergeCell ref="A148:A149"/>
    <mergeCell ref="B148:M148"/>
    <mergeCell ref="B149:M149"/>
    <mergeCell ref="A150:A151"/>
    <mergeCell ref="B150:B151"/>
    <mergeCell ref="C150:C151"/>
    <mergeCell ref="D150:D151"/>
    <mergeCell ref="E150:E151"/>
    <mergeCell ref="F150:F151"/>
    <mergeCell ref="G150:J150"/>
    <mergeCell ref="K150:K151"/>
    <mergeCell ref="L150:L151"/>
    <mergeCell ref="B110:L110"/>
    <mergeCell ref="B114:L114"/>
    <mergeCell ref="B136:L136"/>
    <mergeCell ref="C140:K140"/>
    <mergeCell ref="C146:K146"/>
    <mergeCell ref="C95:K95"/>
    <mergeCell ref="A106:L106"/>
    <mergeCell ref="A107:L107"/>
    <mergeCell ref="A108:A109"/>
    <mergeCell ref="B108:B109"/>
    <mergeCell ref="C108:C109"/>
    <mergeCell ref="D108:D109"/>
    <mergeCell ref="E108:E109"/>
    <mergeCell ref="F108:F109"/>
    <mergeCell ref="G108:J108"/>
    <mergeCell ref="K108:K109"/>
    <mergeCell ref="L108:L109"/>
    <mergeCell ref="B71:L71"/>
    <mergeCell ref="B74:L74"/>
    <mergeCell ref="K81:L81"/>
    <mergeCell ref="B85:L85"/>
    <mergeCell ref="C90:K90"/>
    <mergeCell ref="A67:A68"/>
    <mergeCell ref="B67:M67"/>
    <mergeCell ref="B68:M68"/>
    <mergeCell ref="A69:A70"/>
    <mergeCell ref="B69:B70"/>
    <mergeCell ref="C69:C70"/>
    <mergeCell ref="D69:D70"/>
    <mergeCell ref="E69:E70"/>
    <mergeCell ref="F69:F70"/>
    <mergeCell ref="G69:J69"/>
    <mergeCell ref="K69:K70"/>
    <mergeCell ref="L69:L70"/>
    <mergeCell ref="B58:L58"/>
    <mergeCell ref="C60:K60"/>
    <mergeCell ref="A45:A46"/>
    <mergeCell ref="B45:M45"/>
    <mergeCell ref="B46:M46"/>
    <mergeCell ref="A47:A48"/>
    <mergeCell ref="B47:B48"/>
    <mergeCell ref="C47:C48"/>
    <mergeCell ref="D47:D48"/>
    <mergeCell ref="E47:E48"/>
    <mergeCell ref="F47:F48"/>
    <mergeCell ref="G47:J47"/>
    <mergeCell ref="K47:K48"/>
    <mergeCell ref="L47:L48"/>
    <mergeCell ref="B5:K5"/>
    <mergeCell ref="I1:L1"/>
    <mergeCell ref="I2:L2"/>
    <mergeCell ref="A3:L3"/>
    <mergeCell ref="A4:L4"/>
    <mergeCell ref="A6:L6"/>
    <mergeCell ref="B163:L163"/>
    <mergeCell ref="C165:K165"/>
    <mergeCell ref="B34:L34"/>
    <mergeCell ref="B38:L38"/>
    <mergeCell ref="B27:L27"/>
    <mergeCell ref="A7:A8"/>
    <mergeCell ref="B7:B8"/>
    <mergeCell ref="C7:C8"/>
    <mergeCell ref="D7:D8"/>
    <mergeCell ref="E7:E8"/>
    <mergeCell ref="F7:F8"/>
    <mergeCell ref="G7:J7"/>
    <mergeCell ref="K7:K8"/>
    <mergeCell ref="L7:L8"/>
    <mergeCell ref="B9:L9"/>
    <mergeCell ref="B18:L18"/>
    <mergeCell ref="B49:L49"/>
    <mergeCell ref="B56:L56"/>
  </mergeCells>
  <pageMargins left="0.7" right="0.7" top="0.75" bottom="0.75" header="0.3" footer="0.3"/>
  <pageSetup paperSize="9" scale="68" orientation="landscape" horizontalDpi="180" verticalDpi="180" r:id="rId1"/>
  <rowBreaks count="2" manualBreakCount="2">
    <brk id="44" max="11" man="1"/>
    <brk id="14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2018-05-17T08:18:42Z</dcterms:modified>
</cp:coreProperties>
</file>