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<sst xmlns="http://schemas.openxmlformats.org/spreadsheetml/2006/main" count="38" uniqueCount="33">
  <si>
    <t>Загальний фонд</t>
  </si>
  <si>
    <t>Спеціальний фонд</t>
  </si>
  <si>
    <t>Власні надходження бюджетних установ і організацій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</si>
  <si>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</si>
  <si>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Найменування доходів</t>
  </si>
  <si>
    <t>% виконання</t>
  </si>
  <si>
    <t>субвенції</t>
  </si>
  <si>
    <t>Офіційні трансферти, в т.ч.:</t>
  </si>
  <si>
    <t>Інші надходження загального фонду</t>
  </si>
  <si>
    <t>Інші надходження спеціального фонду</t>
  </si>
  <si>
    <t>Разом загальний та спеціальний фонди</t>
  </si>
  <si>
    <t>тис. грн.</t>
  </si>
  <si>
    <t>Загальний фонд, всього</t>
  </si>
  <si>
    <t>Спеціальний фонд, всього</t>
  </si>
  <si>
    <t xml:space="preserve">Затверджено по бюджету з урахуванням змін </t>
  </si>
  <si>
    <t xml:space="preserve">Фактично надійшло </t>
  </si>
  <si>
    <t>Кошти від продажу землі </t>
  </si>
  <si>
    <t>Акцизний податок з реалізації суб'єктами господарювання роздрібної торгівлі підакцизних товарів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</si>
  <si>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</si>
  <si>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Екологічний податок </t>
  </si>
  <si>
    <t>Місцеві податки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</si>
  <si>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</si>
  <si>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</si>
  <si>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</si>
  <si>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Єдиний податок  </t>
  </si>
  <si>
    <t>Загальний фонд (без офіційних трансфертів)</t>
  </si>
  <si>
    <t>Спеціальний фонд (без офіційних трансфертів)</t>
  </si>
  <si>
    <t>Головний бухгалтер Піщанської сільської ради Ковпаківського району м.Суми Сумської області</t>
  </si>
  <si>
    <t>О.М.Виноградська</t>
  </si>
  <si>
    <t xml:space="preserve">Аналіз показників щодо виконання дохідної частини сільського бюджету села Піщане за 9 місяців 2018 - 2019 років </t>
  </si>
  <si>
    <t>9 місяців 2018 року</t>
  </si>
  <si>
    <t>9 місяців 2019 року</t>
  </si>
  <si>
    <t>Відсоток до              9 місяців 2018 року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</si>
</sst>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.0"/>
    <numFmt numFmtId="191" formatCode="_-* #,##0.0_р_._-;\-* #,##0.0_р_._-;_-* &quot;-&quot;??_р_._-;_-@_-"/>
    <numFmt numFmtId="192" formatCode="_-* #,##0.0\ _г_р_н_._-;\-* #,##0.0\ _г_р_н_._-;_-* &quot;-&quot;?\ _г_р_н_._-;_-@_-"/>
    <numFmt numFmtId="193" formatCode="0.0"/>
    <numFmt numFmtId="194" formatCode="#,##0.000"/>
  </numFmts>
  <fonts count="3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90" fontId="3" fillId="4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190" fontId="6" fillId="4" borderId="12" xfId="0" applyNumberFormat="1" applyFont="1" applyFill="1" applyBorder="1" applyAlignment="1">
      <alignment horizontal="center" vertical="center"/>
    </xf>
    <xf numFmtId="190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190" fontId="6" fillId="4" borderId="13" xfId="0" applyNumberFormat="1" applyFont="1" applyFill="1" applyBorder="1" applyAlignment="1">
      <alignment horizontal="center" vertical="center"/>
    </xf>
    <xf numFmtId="19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190" fontId="2" fillId="4" borderId="13" xfId="0" applyNumberFormat="1" applyFont="1" applyFill="1" applyBorder="1" applyAlignment="1">
      <alignment horizontal="center" vertical="center"/>
    </xf>
    <xf numFmtId="190" fontId="2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190" fontId="7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/>
    </xf>
    <xf numFmtId="190" fontId="2" fillId="4" borderId="14" xfId="0" applyNumberFormat="1" applyFont="1" applyFill="1" applyBorder="1" applyAlignment="1">
      <alignment horizontal="center" vertical="center"/>
    </xf>
    <xf numFmtId="190" fontId="2" fillId="0" borderId="14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wrapText="1"/>
    </xf>
    <xf numFmtId="190" fontId="26" fillId="4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wrapText="1"/>
    </xf>
    <xf numFmtId="190" fontId="8" fillId="4" borderId="14" xfId="0" applyNumberFormat="1" applyFont="1" applyFill="1" applyBorder="1" applyAlignment="1">
      <alignment horizontal="center" vertical="center"/>
    </xf>
    <xf numFmtId="190" fontId="6" fillId="4" borderId="0" xfId="0" applyNumberFormat="1" applyFont="1" applyFill="1" applyAlignment="1">
      <alignment/>
    </xf>
    <xf numFmtId="49" fontId="3" fillId="4" borderId="0" xfId="0" applyNumberFormat="1" applyFont="1" applyFill="1" applyAlignment="1">
      <alignment horizontal="right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190" fontId="32" fillId="4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4"/>
  <sheetViews>
    <sheetView tabSelected="1" zoomScale="70" zoomScaleNormal="7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9" sqref="I29"/>
    </sheetView>
  </sheetViews>
  <sheetFormatPr defaultColWidth="9.00390625" defaultRowHeight="12.75"/>
  <cols>
    <col min="1" max="1" width="0.37109375" style="1" customWidth="1"/>
    <col min="2" max="2" width="73.00390625" style="1" customWidth="1"/>
    <col min="3" max="3" width="17.00390625" style="4" customWidth="1"/>
    <col min="4" max="4" width="16.875" style="4" customWidth="1"/>
    <col min="5" max="5" width="16.00390625" style="4" customWidth="1"/>
    <col min="6" max="7" width="15.125" style="3" customWidth="1"/>
    <col min="8" max="8" width="15.625" style="3" customWidth="1"/>
    <col min="9" max="9" width="14.25390625" style="1" customWidth="1"/>
    <col min="10" max="10" width="21.125" style="1" customWidth="1"/>
    <col min="11" max="16384" width="9.125" style="1" customWidth="1"/>
  </cols>
  <sheetData>
    <row r="2" spans="2:9" ht="20.25">
      <c r="B2" s="42" t="s">
        <v>29</v>
      </c>
      <c r="C2" s="42"/>
      <c r="D2" s="42"/>
      <c r="E2" s="42"/>
      <c r="F2" s="42"/>
      <c r="G2" s="42"/>
      <c r="H2" s="42"/>
      <c r="I2" s="42"/>
    </row>
    <row r="3" spans="2:9" ht="16.5" thickBot="1">
      <c r="B3" s="2"/>
      <c r="C3" s="3"/>
      <c r="I3" s="5" t="s">
        <v>11</v>
      </c>
    </row>
    <row r="4" spans="2:9" s="6" customFormat="1" ht="21.75" customHeight="1" thickBot="1">
      <c r="B4" s="51" t="s">
        <v>4</v>
      </c>
      <c r="C4" s="46" t="s">
        <v>30</v>
      </c>
      <c r="D4" s="47"/>
      <c r="E4" s="48"/>
      <c r="F4" s="46" t="s">
        <v>31</v>
      </c>
      <c r="G4" s="47"/>
      <c r="H4" s="48"/>
      <c r="I4" s="49" t="s">
        <v>32</v>
      </c>
    </row>
    <row r="5" spans="2:9" s="6" customFormat="1" ht="73.5" customHeight="1" thickBot="1">
      <c r="B5" s="52"/>
      <c r="C5" s="7" t="s">
        <v>14</v>
      </c>
      <c r="D5" s="8" t="s">
        <v>15</v>
      </c>
      <c r="E5" s="9" t="s">
        <v>5</v>
      </c>
      <c r="F5" s="8" t="s">
        <v>14</v>
      </c>
      <c r="G5" s="8" t="s">
        <v>15</v>
      </c>
      <c r="H5" s="9" t="s">
        <v>5</v>
      </c>
      <c r="I5" s="50"/>
    </row>
    <row r="6" spans="2:9" ht="15" customHeight="1">
      <c r="B6" s="43" t="s">
        <v>0</v>
      </c>
      <c r="C6" s="44"/>
      <c r="D6" s="44"/>
      <c r="E6" s="44"/>
      <c r="F6" s="44"/>
      <c r="G6" s="44"/>
      <c r="H6" s="44"/>
      <c r="I6" s="45"/>
    </row>
    <row r="7" spans="2:9" ht="31.5">
      <c r="B7" s="12" t="s">
        <v>17</v>
      </c>
      <c r="C7" s="10">
        <v>156.6</v>
      </c>
      <c r="D7" s="10">
        <v>59.1</v>
      </c>
      <c r="E7" s="10">
        <v>37.8</v>
      </c>
      <c r="F7" s="10">
        <v>85.6</v>
      </c>
      <c r="G7" s="10">
        <v>57.2</v>
      </c>
      <c r="H7" s="10">
        <f>G7/F7*100</f>
        <v>66.82242990654207</v>
      </c>
      <c r="I7" s="11">
        <v>96.7</v>
      </c>
    </row>
    <row r="8" spans="2:9" ht="15.75">
      <c r="B8" s="12" t="s">
        <v>20</v>
      </c>
      <c r="C8" s="13">
        <f>C9+C12</f>
        <v>1645.3</v>
      </c>
      <c r="D8" s="13">
        <f>D9+D12</f>
        <v>1223.4</v>
      </c>
      <c r="E8" s="13">
        <v>74.3</v>
      </c>
      <c r="F8" s="13">
        <f>F9+F12</f>
        <v>1761.1</v>
      </c>
      <c r="G8" s="13">
        <f>G9+G12</f>
        <v>1398</v>
      </c>
      <c r="H8" s="13">
        <f aca="true" t="shared" si="0" ref="H8:H18">G8/F8*100</f>
        <v>79.3822043041281</v>
      </c>
      <c r="I8" s="14">
        <f aca="true" t="shared" si="1" ref="I8:I21">G8/D8*100</f>
        <v>114.27170181461499</v>
      </c>
    </row>
    <row r="9" spans="2:9" ht="15.75">
      <c r="B9" s="12" t="s">
        <v>21</v>
      </c>
      <c r="C9" s="13">
        <f>C10+C11</f>
        <v>496.70000000000005</v>
      </c>
      <c r="D9" s="13">
        <f>D10+D11</f>
        <v>427.5</v>
      </c>
      <c r="E9" s="13">
        <f aca="true" t="shared" si="2" ref="E8:E18">D9/C9*100</f>
        <v>86.06804912421985</v>
      </c>
      <c r="F9" s="13">
        <f>F10+F11</f>
        <v>514.5</v>
      </c>
      <c r="G9" s="13">
        <f>G10+G11</f>
        <v>435.7</v>
      </c>
      <c r="H9" s="13">
        <f t="shared" si="0"/>
        <v>84.68415937803692</v>
      </c>
      <c r="I9" s="14">
        <f t="shared" si="1"/>
        <v>101.91812865497076</v>
      </c>
    </row>
    <row r="10" spans="2:9" ht="15.75">
      <c r="B10" s="12" t="s">
        <v>22</v>
      </c>
      <c r="C10" s="13">
        <v>19.1</v>
      </c>
      <c r="D10" s="13">
        <v>11.5</v>
      </c>
      <c r="E10" s="13">
        <v>60.1</v>
      </c>
      <c r="F10" s="13">
        <v>18.8</v>
      </c>
      <c r="G10" s="13">
        <v>14.5</v>
      </c>
      <c r="H10" s="13">
        <v>77.3</v>
      </c>
      <c r="I10" s="14">
        <v>126.3</v>
      </c>
    </row>
    <row r="11" spans="2:9" ht="15.75">
      <c r="B11" s="12" t="s">
        <v>23</v>
      </c>
      <c r="C11" s="13">
        <v>477.6</v>
      </c>
      <c r="D11" s="13">
        <v>416</v>
      </c>
      <c r="E11" s="13">
        <f t="shared" si="2"/>
        <v>87.10217755443885</v>
      </c>
      <c r="F11" s="13">
        <v>495.7</v>
      </c>
      <c r="G11" s="13">
        <v>421.2</v>
      </c>
      <c r="H11" s="13">
        <f t="shared" si="0"/>
        <v>84.97074843655437</v>
      </c>
      <c r="I11" s="14">
        <v>101.2</v>
      </c>
    </row>
    <row r="12" spans="2:9" ht="15.75">
      <c r="B12" s="12" t="s">
        <v>24</v>
      </c>
      <c r="C12" s="13">
        <v>1148.6</v>
      </c>
      <c r="D12" s="13">
        <v>795.9</v>
      </c>
      <c r="E12" s="13">
        <f t="shared" si="2"/>
        <v>69.29305241163155</v>
      </c>
      <c r="F12" s="13">
        <v>1246.6</v>
      </c>
      <c r="G12" s="13">
        <v>962.3</v>
      </c>
      <c r="H12" s="13">
        <f t="shared" si="0"/>
        <v>77.19396759184983</v>
      </c>
      <c r="I12" s="14">
        <f t="shared" si="1"/>
        <v>120.90714913933911</v>
      </c>
    </row>
    <row r="13" spans="2:9" ht="33" customHeight="1">
      <c r="B13" s="12" t="s">
        <v>18</v>
      </c>
      <c r="C13" s="13">
        <v>27.3</v>
      </c>
      <c r="D13" s="13">
        <v>19.6</v>
      </c>
      <c r="E13" s="13">
        <v>72</v>
      </c>
      <c r="F13" s="13">
        <v>29</v>
      </c>
      <c r="G13" s="13">
        <v>21.4</v>
      </c>
      <c r="H13" s="13">
        <v>73.8</v>
      </c>
      <c r="I13" s="14">
        <v>109.1</v>
      </c>
    </row>
    <row r="14" spans="2:9" ht="15.75">
      <c r="B14" s="15" t="s">
        <v>8</v>
      </c>
      <c r="C14" s="13">
        <v>0.3</v>
      </c>
      <c r="D14" s="13">
        <v>0.2</v>
      </c>
      <c r="E14" s="13">
        <v>70.1</v>
      </c>
      <c r="F14" s="13">
        <v>0.3</v>
      </c>
      <c r="G14" s="13">
        <v>0.3</v>
      </c>
      <c r="H14" s="13">
        <v>97</v>
      </c>
      <c r="I14" s="14">
        <v>138.3</v>
      </c>
    </row>
    <row r="15" spans="2:9" ht="15" customHeight="1">
      <c r="B15" s="16" t="s">
        <v>25</v>
      </c>
      <c r="C15" s="17">
        <f>C7+C8+C13+C14</f>
        <v>1829.4999999999998</v>
      </c>
      <c r="D15" s="17">
        <f>D7+D8+D13+D14</f>
        <v>1302.3</v>
      </c>
      <c r="E15" s="17">
        <f t="shared" si="2"/>
        <v>71.18338343809785</v>
      </c>
      <c r="F15" s="17">
        <f>F7+F8+F13+F14</f>
        <v>1875.9999999999998</v>
      </c>
      <c r="G15" s="17">
        <f>G7+G8+G13+G14</f>
        <v>1476.9</v>
      </c>
      <c r="H15" s="17">
        <f t="shared" si="0"/>
        <v>78.72601279317699</v>
      </c>
      <c r="I15" s="18">
        <f t="shared" si="1"/>
        <v>113.40704906703525</v>
      </c>
    </row>
    <row r="16" spans="2:10" s="19" customFormat="1" ht="15.75">
      <c r="B16" s="20" t="s">
        <v>7</v>
      </c>
      <c r="C16" s="17">
        <f>C17</f>
        <v>16.9</v>
      </c>
      <c r="D16" s="17">
        <f>D17</f>
        <v>11.2</v>
      </c>
      <c r="E16" s="17">
        <v>66.6</v>
      </c>
      <c r="F16" s="17">
        <f>F17</f>
        <v>0</v>
      </c>
      <c r="G16" s="17">
        <f>G17</f>
        <v>0</v>
      </c>
      <c r="H16" s="17"/>
      <c r="I16" s="18">
        <f t="shared" si="1"/>
        <v>0</v>
      </c>
      <c r="J16" s="21"/>
    </row>
    <row r="17" spans="2:9" ht="15.75">
      <c r="B17" s="15" t="s">
        <v>6</v>
      </c>
      <c r="C17" s="13">
        <v>16.9</v>
      </c>
      <c r="D17" s="13">
        <v>11.2</v>
      </c>
      <c r="E17" s="13">
        <v>66.6</v>
      </c>
      <c r="F17" s="13">
        <v>0</v>
      </c>
      <c r="G17" s="13">
        <v>0</v>
      </c>
      <c r="H17" s="39"/>
      <c r="I17" s="14">
        <f t="shared" si="1"/>
        <v>0</v>
      </c>
    </row>
    <row r="18" spans="2:10" ht="16.5" thickBot="1">
      <c r="B18" s="22" t="s">
        <v>12</v>
      </c>
      <c r="C18" s="23">
        <f>C15+C16</f>
        <v>1846.3999999999999</v>
      </c>
      <c r="D18" s="23">
        <f>D15+D16</f>
        <v>1313.5</v>
      </c>
      <c r="E18" s="23">
        <f t="shared" si="2"/>
        <v>71.138431542461</v>
      </c>
      <c r="F18" s="23">
        <f>F15+F16</f>
        <v>1875.9999999999998</v>
      </c>
      <c r="G18" s="23">
        <f>G15+G16</f>
        <v>1476.9</v>
      </c>
      <c r="H18" s="23">
        <f t="shared" si="0"/>
        <v>78.72601279317699</v>
      </c>
      <c r="I18" s="24">
        <f t="shared" si="1"/>
        <v>112.44004567948231</v>
      </c>
      <c r="J18" s="25"/>
    </row>
    <row r="19" spans="2:9" ht="15.75">
      <c r="B19" s="43" t="s">
        <v>1</v>
      </c>
      <c r="C19" s="44"/>
      <c r="D19" s="44"/>
      <c r="E19" s="44"/>
      <c r="F19" s="44"/>
      <c r="G19" s="44"/>
      <c r="H19" s="44"/>
      <c r="I19" s="45"/>
    </row>
    <row r="20" spans="2:9" ht="15.75">
      <c r="B20" s="12" t="s">
        <v>19</v>
      </c>
      <c r="C20" s="13">
        <v>0.2</v>
      </c>
      <c r="D20" s="13">
        <v>0.1</v>
      </c>
      <c r="E20" s="13">
        <v>70.3</v>
      </c>
      <c r="F20" s="13">
        <v>0.3</v>
      </c>
      <c r="G20" s="13">
        <v>0.1</v>
      </c>
      <c r="H20" s="13">
        <v>53.8</v>
      </c>
      <c r="I20" s="14">
        <v>103.3</v>
      </c>
    </row>
    <row r="21" spans="2:9" ht="15.75">
      <c r="B21" s="26" t="s">
        <v>2</v>
      </c>
      <c r="C21" s="10">
        <v>5</v>
      </c>
      <c r="D21" s="10">
        <v>4.7</v>
      </c>
      <c r="E21" s="10">
        <v>94</v>
      </c>
      <c r="F21" s="10">
        <v>6</v>
      </c>
      <c r="G21" s="10">
        <v>2.3</v>
      </c>
      <c r="H21" s="10">
        <v>39</v>
      </c>
      <c r="I21" s="14">
        <f t="shared" si="1"/>
        <v>48.93617021276595</v>
      </c>
    </row>
    <row r="22" spans="2:9" ht="16.5" customHeight="1">
      <c r="B22" s="12" t="s">
        <v>16</v>
      </c>
      <c r="C22" s="13"/>
      <c r="D22" s="13"/>
      <c r="E22" s="13"/>
      <c r="F22" s="13">
        <v>323</v>
      </c>
      <c r="G22" s="13">
        <v>323</v>
      </c>
      <c r="H22" s="13">
        <f aca="true" t="shared" si="3" ref="H22:H29">G22/F22*100</f>
        <v>100</v>
      </c>
      <c r="I22" s="27"/>
    </row>
    <row r="23" spans="2:9" ht="47.25">
      <c r="B23" s="12" t="s">
        <v>3</v>
      </c>
      <c r="C23" s="13">
        <v>21.8</v>
      </c>
      <c r="D23" s="13">
        <v>12.1</v>
      </c>
      <c r="E23" s="13">
        <v>55.4</v>
      </c>
      <c r="F23" s="13">
        <v>21.8</v>
      </c>
      <c r="G23" s="13">
        <v>6.9</v>
      </c>
      <c r="H23" s="13">
        <v>31.6</v>
      </c>
      <c r="I23" s="14">
        <v>56.9</v>
      </c>
    </row>
    <row r="24" spans="2:9" ht="18" customHeight="1">
      <c r="B24" s="12" t="s">
        <v>9</v>
      </c>
      <c r="C24" s="13"/>
      <c r="D24" s="13">
        <v>0.4</v>
      </c>
      <c r="E24" s="13"/>
      <c r="F24" s="13"/>
      <c r="G24" s="13"/>
      <c r="H24" s="13"/>
      <c r="I24" s="14">
        <f aca="true" t="shared" si="4" ref="I23:I29">G24/D24*100</f>
        <v>0</v>
      </c>
    </row>
    <row r="25" spans="2:9" ht="15.75">
      <c r="B25" s="16" t="s">
        <v>26</v>
      </c>
      <c r="C25" s="17">
        <f>C20+C21+C22+C23</f>
        <v>27</v>
      </c>
      <c r="D25" s="17">
        <f>D20+D21+D22+D23+D24</f>
        <v>17.299999999999997</v>
      </c>
      <c r="E25" s="17">
        <v>64.2</v>
      </c>
      <c r="F25" s="17">
        <f>F20+F21+F22+F23</f>
        <v>351.1</v>
      </c>
      <c r="G25" s="17">
        <f>G20+G21+G22+G23</f>
        <v>332.29999999999995</v>
      </c>
      <c r="H25" s="17">
        <v>94.7</v>
      </c>
      <c r="I25" s="14">
        <v>1918.7</v>
      </c>
    </row>
    <row r="26" spans="2:9" s="19" customFormat="1" ht="15.75">
      <c r="B26" s="16" t="s">
        <v>7</v>
      </c>
      <c r="C26" s="17">
        <f>C27</f>
        <v>4552.8</v>
      </c>
      <c r="D26" s="17">
        <f>D27</f>
        <v>3494.7</v>
      </c>
      <c r="E26" s="17">
        <v>76.8</v>
      </c>
      <c r="F26" s="17">
        <f>F27</f>
        <v>8500</v>
      </c>
      <c r="G26" s="17">
        <f>G27</f>
        <v>8500</v>
      </c>
      <c r="H26" s="17">
        <f t="shared" si="3"/>
        <v>100</v>
      </c>
      <c r="I26" s="14">
        <f t="shared" si="4"/>
        <v>243.22545569004492</v>
      </c>
    </row>
    <row r="27" spans="2:9" ht="15.75">
      <c r="B27" s="12" t="s">
        <v>6</v>
      </c>
      <c r="C27" s="13">
        <v>4552.8</v>
      </c>
      <c r="D27" s="13">
        <v>3494.7</v>
      </c>
      <c r="E27" s="13">
        <f aca="true" t="shared" si="5" ref="E23:E29">D27/C27*100</f>
        <v>76.75935687928308</v>
      </c>
      <c r="F27" s="13">
        <v>8500</v>
      </c>
      <c r="G27" s="13">
        <v>8500</v>
      </c>
      <c r="H27" s="13">
        <f t="shared" si="3"/>
        <v>100</v>
      </c>
      <c r="I27" s="14">
        <f t="shared" si="4"/>
        <v>243.22545569004492</v>
      </c>
    </row>
    <row r="28" spans="2:9" ht="15.75">
      <c r="B28" s="16" t="s">
        <v>13</v>
      </c>
      <c r="C28" s="17">
        <f>C25+C26</f>
        <v>4579.8</v>
      </c>
      <c r="D28" s="17">
        <f>D25+D26</f>
        <v>3512</v>
      </c>
      <c r="E28" s="17">
        <f t="shared" si="5"/>
        <v>76.68457137866282</v>
      </c>
      <c r="F28" s="17">
        <f>F25+F26</f>
        <v>8851.1</v>
      </c>
      <c r="G28" s="17">
        <f>G25+G26</f>
        <v>8832.3</v>
      </c>
      <c r="H28" s="17">
        <f t="shared" si="3"/>
        <v>99.78759702183908</v>
      </c>
      <c r="I28" s="14">
        <f t="shared" si="4"/>
        <v>251.4891799544419</v>
      </c>
    </row>
    <row r="29" spans="2:9" ht="19.5" customHeight="1" thickBot="1">
      <c r="B29" s="28" t="s">
        <v>10</v>
      </c>
      <c r="C29" s="29">
        <f>C28+C18</f>
        <v>6426.2</v>
      </c>
      <c r="D29" s="29">
        <f>D18+D28</f>
        <v>4825.5</v>
      </c>
      <c r="E29" s="29">
        <f t="shared" si="5"/>
        <v>75.09103358127666</v>
      </c>
      <c r="F29" s="29">
        <f>F28+F18</f>
        <v>10727.1</v>
      </c>
      <c r="G29" s="29">
        <f>G28+G18</f>
        <v>10309.199999999999</v>
      </c>
      <c r="H29" s="29">
        <f t="shared" si="3"/>
        <v>96.10425930587016</v>
      </c>
      <c r="I29" s="14">
        <f t="shared" si="4"/>
        <v>213.64003730183398</v>
      </c>
    </row>
    <row r="31" spans="3:6" ht="15.75">
      <c r="C31" s="30"/>
      <c r="D31" s="31"/>
      <c r="F31" s="30"/>
    </row>
    <row r="32" spans="1:24" s="38" customFormat="1" ht="77.25" customHeight="1">
      <c r="A32" s="34"/>
      <c r="B32" s="35" t="s">
        <v>27</v>
      </c>
      <c r="C32" s="35"/>
      <c r="D32" s="35"/>
      <c r="E32" s="35"/>
      <c r="F32" s="35"/>
      <c r="G32" s="41" t="s">
        <v>28</v>
      </c>
      <c r="H32" s="41"/>
      <c r="I32" s="35"/>
      <c r="J32" s="35"/>
      <c r="K32" s="35"/>
      <c r="L32" s="32"/>
      <c r="M32" s="32"/>
      <c r="N32" s="32"/>
      <c r="O32" s="32"/>
      <c r="P32" s="33"/>
      <c r="Q32" s="33"/>
      <c r="R32" s="36"/>
      <c r="S32" s="37"/>
      <c r="T32" s="37"/>
      <c r="U32" s="37"/>
      <c r="V32" s="40"/>
      <c r="W32" s="40"/>
      <c r="X32" s="37"/>
    </row>
    <row r="34" ht="12.75">
      <c r="C34" s="3"/>
    </row>
  </sheetData>
  <sheetProtection/>
  <mergeCells count="9">
    <mergeCell ref="V32:W32"/>
    <mergeCell ref="G32:H32"/>
    <mergeCell ref="B2:I2"/>
    <mergeCell ref="B6:I6"/>
    <mergeCell ref="B19:I19"/>
    <mergeCell ref="C4:E4"/>
    <mergeCell ref="F4:H4"/>
    <mergeCell ref="I4:I5"/>
    <mergeCell ref="B4:B5"/>
  </mergeCells>
  <printOptions/>
  <pageMargins left="0.7874015748031497" right="0.1968503937007874" top="0.3937007874015748" bottom="0.15748031496062992" header="0.35433070866141736" footer="0.1574803149606299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Dohody4</dc:creator>
  <cp:keywords/>
  <dc:description/>
  <cp:lastModifiedBy>OLGA</cp:lastModifiedBy>
  <cp:lastPrinted>2019-09-18T12:49:18Z</cp:lastPrinted>
  <dcterms:created xsi:type="dcterms:W3CDTF">2011-07-26T06:14:54Z</dcterms:created>
  <dcterms:modified xsi:type="dcterms:W3CDTF">2019-11-26T16:58:54Z</dcterms:modified>
  <cp:category/>
  <cp:version/>
  <cp:contentType/>
  <cp:contentStatus/>
</cp:coreProperties>
</file>