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19\ДОДАТКИ\Звіт БР\2019 рік\"/>
    </mc:Choice>
  </mc:AlternateContent>
  <bookViews>
    <workbookView xWindow="0" yWindow="650" windowWidth="15300" windowHeight="6890"/>
  </bookViews>
  <sheets>
    <sheet name="дод 5 (с)" sheetId="7" r:id="rId1"/>
  </sheets>
  <definedNames>
    <definedName name="_xlnm.Print_Titles" localSheetId="0">'дод 5 (с)'!$11:$11</definedName>
    <definedName name="_xlnm.Print_Area" localSheetId="0">'дод 5 (с)'!$A$1:$I$133</definedName>
  </definedNames>
  <calcPr calcId="162913" iterateDelta="1E-4"/>
</workbook>
</file>

<file path=xl/calcChain.xml><?xml version="1.0" encoding="utf-8"?>
<calcChain xmlns="http://schemas.openxmlformats.org/spreadsheetml/2006/main">
  <c r="H119" i="7" l="1"/>
  <c r="I119" i="7"/>
  <c r="H105" i="7"/>
  <c r="I105" i="7"/>
  <c r="H89" i="7"/>
  <c r="I89" i="7"/>
  <c r="H82" i="7"/>
  <c r="I82" i="7"/>
  <c r="H80" i="7"/>
  <c r="H79" i="7" s="1"/>
  <c r="I80" i="7"/>
  <c r="H73" i="7"/>
  <c r="I73" i="7"/>
  <c r="H69" i="7"/>
  <c r="I69" i="7"/>
  <c r="H65" i="7"/>
  <c r="I65" i="7"/>
  <c r="H61" i="7"/>
  <c r="H60" i="7" s="1"/>
  <c r="I61" i="7"/>
  <c r="I60" i="7" s="1"/>
  <c r="H45" i="7"/>
  <c r="I45" i="7"/>
  <c r="H46" i="7"/>
  <c r="H17" i="7" s="1"/>
  <c r="H126" i="7" s="1"/>
  <c r="I46" i="7"/>
  <c r="I17" i="7" s="1"/>
  <c r="I126" i="7" s="1"/>
  <c r="H42" i="7"/>
  <c r="I42" i="7"/>
  <c r="H38" i="7"/>
  <c r="H37" i="7" s="1"/>
  <c r="I38" i="7"/>
  <c r="I37" i="7" s="1"/>
  <c r="H32" i="7"/>
  <c r="I32" i="7"/>
  <c r="H26" i="7"/>
  <c r="I26" i="7"/>
  <c r="H19" i="7"/>
  <c r="I19" i="7"/>
  <c r="H13" i="7"/>
  <c r="H12" i="7" s="1"/>
  <c r="I13" i="7"/>
  <c r="I12" i="7" s="1"/>
  <c r="I79" i="7" l="1"/>
  <c r="H88" i="7"/>
  <c r="I88" i="7"/>
  <c r="I68" i="7"/>
  <c r="H68" i="7"/>
  <c r="I18" i="7"/>
  <c r="I16" i="7" s="1"/>
  <c r="I15" i="7" s="1"/>
  <c r="H18" i="7"/>
  <c r="H16" i="7" s="1"/>
  <c r="H15" i="7" s="1"/>
  <c r="H58" i="7" l="1"/>
  <c r="I58" i="7"/>
  <c r="H57" i="7" l="1"/>
  <c r="H125" i="7"/>
  <c r="I57" i="7"/>
  <c r="I125" i="7"/>
</calcChain>
</file>

<file path=xl/sharedStrings.xml><?xml version="1.0" encoding="utf-8"?>
<sst xmlns="http://schemas.openxmlformats.org/spreadsheetml/2006/main" count="202" uniqueCount="134">
  <si>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</si>
  <si>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</si>
  <si>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</si>
  <si>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</si>
  <si>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</si>
  <si>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</si>
  <si>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</si>
  <si>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Управління капітального будівництва та дорожнього господарства Сумської міської ради</t>
  </si>
  <si>
    <t>Будівництво об'єктів житлово-комунального господарства</t>
  </si>
  <si>
    <t>0443</t>
  </si>
  <si>
    <t>1. Будівництво</t>
  </si>
  <si>
    <t>Будівництво інженерних мереж селища Ганнівка (2 черга)</t>
  </si>
  <si>
    <t>Будівництво зливової каналізації по вул. Серпневій</t>
  </si>
  <si>
    <t xml:space="preserve">2. Реконструкція інших об’єктів   </t>
  </si>
  <si>
    <t>Будівництво освітніх установ та закладів</t>
  </si>
  <si>
    <t>Будівництво спортивного залу КУ Піщанська ЗОШ І-ІІ ступенів по вул. Шкільна, 26</t>
  </si>
  <si>
    <t>Реконструкція 1-го поверху КУ «ССШ № 3» по вул. 20 років Перемоги, 9</t>
  </si>
  <si>
    <t>Реконструкція інженерних мереж (електрозабезпечення) КУ Піщанська ЗОШ І-ІІ ступенів по вул. Шкільна, 26</t>
  </si>
  <si>
    <t>Будівництво медичних установ та закладів</t>
  </si>
  <si>
    <t>Будівництво кладовища в районі 40-ї підстанції</t>
  </si>
  <si>
    <t>Реконструкція підпірної стінки на території Сумської гімназії № 1</t>
  </si>
  <si>
    <t xml:space="preserve">Реконструкція будівлі молодіжного центру «Романтика» </t>
  </si>
  <si>
    <t>Реконструкція грального поля по вул. Металургів, 24</t>
  </si>
  <si>
    <t>Проектування, реставрація та охорона пам'яток архітектури</t>
  </si>
  <si>
    <t>Інженерні мережі 12 МР – будівництво (будівництво тепломережі)</t>
  </si>
  <si>
    <t>Реконструкція харчоблоку ДНЗ №19 «Рум´янек» по просп.  М. Лушпи, 3</t>
  </si>
  <si>
    <t>Реконструкція операційного блоку КУ  «СМКЛ № 5»</t>
  </si>
  <si>
    <t>Реконструкція неврологічного відділення КУ  «СМКЛ № 4» по вул. Металургів, 38</t>
  </si>
  <si>
    <t>Реконструкція приміщення по                                                   вул. Г. Кондратьєва, 159</t>
  </si>
  <si>
    <t>Реконструкція другого поверху  адмінбудівлі по вул.Першотравнева, 21</t>
  </si>
  <si>
    <t>2. Реконструкція житлового фонду</t>
  </si>
  <si>
    <t>Заходи з енергозбереження</t>
  </si>
  <si>
    <t xml:space="preserve">Будівництво скейт – парку в міському парку ім. І.М. Кожедуба </t>
  </si>
  <si>
    <t>Реставрація покрівлі та фасаду житлового будинку по вул.Соборна, 32 в м. Суми</t>
  </si>
  <si>
    <t>Всього видатків</t>
  </si>
  <si>
    <t>0200000</t>
  </si>
  <si>
    <t>Виконавчий комітет Сумської міської ради</t>
  </si>
  <si>
    <t>0210000</t>
  </si>
  <si>
    <t xml:space="preserve">Будівництво пандуса на центральному вході до парку ім. І.М. Кожедуба (вхідна група) </t>
  </si>
  <si>
    <t>2018-2021</t>
  </si>
  <si>
    <t>2017-2019</t>
  </si>
  <si>
    <t>2018-2019</t>
  </si>
  <si>
    <t>2018-2020</t>
  </si>
  <si>
    <t>2017-2020</t>
  </si>
  <si>
    <t>2019-2020</t>
  </si>
  <si>
    <t>2019-2025</t>
  </si>
  <si>
    <t xml:space="preserve">Реконструкція лінії освітлення в районі житлових будинків №165/8, 165/9, 165/10, 165/78 по вул. Герасима Кондратьєва </t>
  </si>
  <si>
    <t>2018-2022</t>
  </si>
  <si>
    <t>2019-2022</t>
  </si>
  <si>
    <t>Реконструкція - термомодернізація будівлі КУ Сумська СШ № 9 по вул. Даргомижського, 3 в м. Суми</t>
  </si>
  <si>
    <t>Реконструкція будівлі КУ СЗОШ І-ІІІ ступенів № 22 по вул. Ковпака, 57</t>
  </si>
  <si>
    <t>Реконструкція спортивного майданчика по вул. Криничній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</si>
  <si>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</si>
  <si>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</si>
  <si>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</si>
  <si>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Нове будівництво місцевої автоматизованої системи централізованого оповіщення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</si>
  <si>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</si>
  <si>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>0320</t>
  </si>
  <si>
    <t>Реконструкція дошкільних навчальних закладів в м. Суми (на реалізацію проекту «Підвищення енергоефективності в дошкільних навчальних закладах міста Суми»)</t>
  </si>
  <si>
    <t>Департамент інфраструктури міста Сумської міської ради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</si>
  <si>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</si>
  <si>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першого поверху акушерського корпусу КУ «Сумський міський клінічний пологовий будинок Пресвятої Діви Марії» по вул. Троїцька, 20</t>
  </si>
  <si>
    <t>Всього видатків з урахуванням змін</t>
  </si>
  <si>
    <t>Будівництво  інших  об’єктів  комунальної власності</t>
  </si>
  <si>
    <t>Виконання інвестиційних проектів в рамках здійснення заходів щодо соціально-економічного розвитку окремих територій</t>
  </si>
  <si>
    <t>0490</t>
  </si>
  <si>
    <t>у т.ч. за рахунок субвенції з держбюджету</t>
  </si>
  <si>
    <t>Реконструкція дитячого та спортивного майданчику по вул. Рибалко, 4 у м. Суми</t>
  </si>
  <si>
    <t xml:space="preserve">Будівництво спортивного майданчику в парку ім. І.Кожедуба </t>
  </si>
  <si>
    <t>Будівництво дитячого майданчику по вул. Ковпака, 14/1 у м. Суми</t>
  </si>
  <si>
    <t>Будівництво зливової каналізації по вул. Косівщинській, вул. Кавалерідзе, вул. Нахімова, вул. Дарвіна, вул. Жуковського, вул. Макаренка (м.Суми)</t>
  </si>
  <si>
    <t>Будівництво зливової каналізації по вул.Криничній</t>
  </si>
  <si>
    <t>Будівництво фекальної каналізації по вул. Нижньолепехівській, вул. Лепехівській, вул. Ново-Лепехівській, вул. Андрія Шептицького,  вул. Жуковського, вул. Косівщинській, вул. Нахімова, вул. Дарвіна м. Суми</t>
  </si>
  <si>
    <t xml:space="preserve">Нове будівництво дитячого садка у 12 мікрорайоні за адресою: м. Суми, вул. Інтернаціоналістів, 35 </t>
  </si>
  <si>
    <t>Будівництво дитячого майданчика на території ДНЗ № 30 «Чебурашка» за адресою: м. Суми, вул. Р. Атаманюка, 13а</t>
  </si>
  <si>
    <t>Будівництво спортивного майданчика по вул.Металургів, 17</t>
  </si>
  <si>
    <t>Реконструкція нежитлових приміщень по вул. Герасима Кондратьєва, 79</t>
  </si>
  <si>
    <t>Співфінансування інвестиційних проектів, що реалізуються за рахунок коштів державного фонду регіонального розвитку</t>
  </si>
  <si>
    <t>Реконструкція грального поля на території КУ Сумський НВК № 16 СМР по вул. Шишкіна, 12</t>
  </si>
  <si>
    <t>Реконструкція спортивного майданчика на території КУ Сумська ЗОШ № 20 м.Суми по вул. Металургів, 71</t>
  </si>
  <si>
    <t>Нове будівництво амбулаторії по вул. Шишкіна, 12 м.Суми</t>
  </si>
  <si>
    <t>Реконструкція - термомодернізація будівлі та модернізація інженерних мереж ССШ № 25</t>
  </si>
  <si>
    <t>0610</t>
  </si>
  <si>
    <t>Нове будівництво малого групового будинку по вул. Нахімова в м.Суми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</si>
  <si>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</si>
  <si>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</si>
  <si>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</si>
  <si>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</si>
  <si>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Інклюзивний спортивно-ігровий майданчик у парку ім. І.Кожедуба</t>
  </si>
  <si>
    <t>Спортивний центр «Єдність нації»</t>
  </si>
  <si>
    <t>Реконструкція спортивної зали КУ «ССШ № 30 «Унікум» СМР по вул. Івана Сірка, 2А</t>
  </si>
  <si>
    <t>Реконструкція лорвідділення КНП «Дитяча клінічна лікарня Святої Зінаїди Сумської міської ради» по вул. Троїцька, 28 в м. Суми</t>
  </si>
  <si>
    <t>Проектні, будiвельно - ремонтні роботи, придбання житла та приміщень для розвитку сімейних та інших форм виховання, наближених до сімейних, та забезпечення житлом дітей - сиріт, дітей, позбавлених батьківського піклування, осіб з їх числа</t>
  </si>
  <si>
    <t>Реконструкція дільничного пункту поліції з обслуговування Курського мікрорайону за адресою: м. Суми, вул. Курська, 119</t>
  </si>
  <si>
    <t xml:space="preserve">Будівництво спортивного майданчика в районі  житлового будинку № 32 по вул. Соборній </t>
  </si>
  <si>
    <t>Будівництво дитячого майданчика в районі  житлового будинку № 89 по вул. І.Франка</t>
  </si>
  <si>
    <t>Реконструкція системи електрозабезпечення 48-квартирного будинку по вулиці Холодногірська, 30/1 м. Суми</t>
  </si>
  <si>
    <t xml:space="preserve">Будівництво дитячого майданчика в районі житлового будинку № 9 по пров. Івана Литвиненка </t>
  </si>
  <si>
    <t>Реконструкція приміщень КНП «ЦМКЛ» СМР по вул. 20 років Перемоги, 13</t>
  </si>
  <si>
    <t>Будівництво спортивного майданчика в районі житлових будинків № 1/1, 1/2, 1/3 по вул. Заливна</t>
  </si>
  <si>
    <t>Реконструкція фасаду будівлі по вул. Героїв Сумщини, 3</t>
  </si>
  <si>
    <t>Реконструкція приміщення по вул. Карбишева, 45</t>
  </si>
  <si>
    <t>Будівництво дитячого майданчика в районі житлового будинку № 129 по просп. Курському</t>
  </si>
  <si>
    <t>Будівництво дитячого майданчика в районі житлових будинків № 11, 15 по вул. Металургів</t>
  </si>
  <si>
    <t>Влаштування пандусів до житлового будинку за адресою: вул. Глінки, 11 м. Суми</t>
  </si>
  <si>
    <t>Влаштування пандусів до житлового будинку за адресою: вул. Івана Сірка, 15 м. Суми</t>
  </si>
  <si>
    <t>Реконструкція – термомодернізація будівлі ДНЗ №30 «Чебурашка» за адресою: м.Суми, вул. Р.Атаманюка, 13а</t>
  </si>
  <si>
    <t xml:space="preserve">Реконструкція теплових мереж КНП «Міська клінічна лікарня № 4» СМР за адресою: м. Суми, вул. Металургів, 38  </t>
  </si>
  <si>
    <t xml:space="preserve">                             _____________</t>
  </si>
  <si>
    <t>Реконструкція каналізаційного самопливного колектору Д - 1000 мм по вул. 1-ша Набережна р. Стрілка м.Суми</t>
  </si>
  <si>
    <t xml:space="preserve">Нове будівництво полігону для складування твердих побутових відходів на території Верхньосироватської сільської ради Сумського району Сумської області </t>
  </si>
  <si>
    <t>Влаштування пандусів до житлового будинку за адресою: просп. М. Лушпи, № 29 п.4 м. Суми</t>
  </si>
  <si>
    <t>Влаштування пандусів до житлового будинку за адресою: просп. М. Лушпи, № 11 п.3 м. Суми</t>
  </si>
  <si>
    <t>Реконструкція приміщень по                                                   вул. Петропавлівська, 91</t>
  </si>
  <si>
    <t>Реконструкція громадської будівлі за адресою: м.Суми, вул. Герасима Кондратьєва, 39</t>
  </si>
  <si>
    <t xml:space="preserve">Будівництво міського пляжу  в парку ім. І.М.Кожедуба </t>
  </si>
  <si>
    <t>Виконавець: Липова С.А.</t>
  </si>
  <si>
    <t>Будівництво спортивного майданчика «Атом-воркаут» по просп. Курський, 103</t>
  </si>
  <si>
    <t xml:space="preserve">3. Реконструкція інших об’єктів   </t>
  </si>
  <si>
    <t xml:space="preserve">Реконструкція аварійного самотічного колектора Д-400 мм по вул. Білопільський шлях від КНС-4 до району Тепличного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</si>
  <si>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</si>
  <si>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</si>
  <si>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>Будівництво напірного каналізаційного колектору від КНС-9 до проспекту Михайла Лушпи в м. Суми з переврізкою в збудований напірний колектор</t>
  </si>
  <si>
    <t>Реконструкція систем газопостачання м. Суми по вул. Г.Кондратьєва, 165</t>
  </si>
  <si>
    <t>Касові видатки</t>
  </si>
  <si>
    <t xml:space="preserve">бюджету   м. Суми    за     2019     рік» </t>
  </si>
  <si>
    <t xml:space="preserve">«Про  звіт   про  виконання   міського </t>
  </si>
  <si>
    <t>до   рішення  Сумської   міської  ради</t>
  </si>
  <si>
    <t>грн.</t>
  </si>
  <si>
    <t>Інформація про виконання видатків бюджету розвитку за об'єктами за 2019 рік</t>
  </si>
  <si>
    <t>від 26 лютого 2020 року № 6404 - МР</t>
  </si>
  <si>
    <t>Секретар Сумської міської ради</t>
  </si>
  <si>
    <t>А.В. Баранов</t>
  </si>
  <si>
    <t xml:space="preserve">                   Додаток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</si>
</sst>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8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.5"/>
      <name val="Times New Roman"/>
      <family val="1"/>
      <charset val="204"/>
    </font>
    <font>
      <sz val="7.5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0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NumberFormat="1" applyFont="1" applyFill="1" applyAlignment="1" applyProtection="1"/>
    <xf numFmtId="0" fontId="8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3" fillId="2" borderId="0" xfId="0" applyFont="1" applyFill="1"/>
    <xf numFmtId="49" fontId="10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2" fillId="2" borderId="0" xfId="0" applyFont="1" applyFill="1" applyAlignment="1">
      <alignment vertical="center" wrapText="1"/>
    </xf>
    <xf numFmtId="0" fontId="3" fillId="2" borderId="2" xfId="0" applyFont="1" applyFill="1" applyBorder="1"/>
    <xf numFmtId="0" fontId="18" fillId="2" borderId="2" xfId="0" applyFont="1" applyFill="1" applyBorder="1" applyAlignment="1">
      <alignment horizontal="left" vertical="center" wrapText="1"/>
    </xf>
    <xf numFmtId="4" fontId="18" fillId="2" borderId="2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/>
    <xf numFmtId="4" fontId="20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4" fontId="6" fillId="2" borderId="0" xfId="0" applyNumberFormat="1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/>
    <xf numFmtId="4" fontId="6" fillId="2" borderId="1" xfId="0" applyNumberFormat="1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/>
    <xf numFmtId="0" fontId="23" fillId="2" borderId="1" xfId="0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24" fillId="2" borderId="0" xfId="0" applyFont="1" applyFill="1" applyBorder="1"/>
    <xf numFmtId="0" fontId="24" fillId="2" borderId="0" xfId="0" applyFont="1" applyFill="1" applyBorder="1" applyAlignment="1">
      <alignment vertical="center"/>
    </xf>
    <xf numFmtId="0" fontId="25" fillId="2" borderId="0" xfId="0" applyFont="1" applyFill="1" applyBorder="1"/>
    <xf numFmtId="0" fontId="24" fillId="2" borderId="0" xfId="0" applyNumberFormat="1" applyFont="1" applyFill="1" applyBorder="1" applyAlignment="1" applyProtection="1">
      <alignment horizontal="center"/>
    </xf>
    <xf numFmtId="0" fontId="24" fillId="2" borderId="0" xfId="0" applyNumberFormat="1" applyFont="1" applyFill="1" applyBorder="1" applyAlignment="1" applyProtection="1"/>
    <xf numFmtId="0" fontId="25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top"/>
    </xf>
    <xf numFmtId="1" fontId="26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/>
    <xf numFmtId="0" fontId="27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22" fillId="2" borderId="0" xfId="0" applyNumberFormat="1" applyFont="1" applyFill="1" applyBorder="1" applyAlignment="1" applyProtection="1">
      <alignment horizontal="left"/>
    </xf>
    <xf numFmtId="0" fontId="5" fillId="2" borderId="0" xfId="0" applyNumberFormat="1" applyFont="1" applyFill="1" applyAlignment="1" applyProtection="1">
      <alignment horizontal="left"/>
    </xf>
    <xf numFmtId="0" fontId="4" fillId="2" borderId="0" xfId="0" applyNumberFormat="1" applyFont="1" applyFill="1" applyAlignment="1" applyProtection="1">
      <alignment horizontal="left"/>
    </xf>
    <xf numFmtId="0" fontId="4" fillId="2" borderId="0" xfId="0" applyFont="1" applyFill="1"/>
    <xf numFmtId="0" fontId="6" fillId="2" borderId="0" xfId="0" applyFont="1" applyFill="1" applyAlignment="1">
      <alignment vertical="center" textRotation="180"/>
    </xf>
    <xf numFmtId="0" fontId="4" fillId="2" borderId="0" xfId="0" applyFont="1" applyFill="1" applyBorder="1" applyAlignment="1">
      <alignment horizontal="left" vertical="distributed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showZeros="0" tabSelected="1" view="pageBreakPreview" topLeftCell="A31" zoomScale="80" zoomScaleNormal="100" zoomScaleSheetLayoutView="80" workbookViewId="0">
      <selection activeCell="I10" sqref="I10"/>
    </sheetView>
  </sheetViews>
  <sheetFormatPr defaultColWidth="8.8984375" defaultRowHeight="15.5" x14ac:dyDescent="0.3"/>
  <cols>
    <col min="1" max="1" width="10.59765625" style="4" customWidth="1"/>
    <col min="2" max="2" width="10.69921875" style="4" customWidth="1"/>
    <col min="3" max="3" width="10.59765625" style="4" customWidth="1"/>
    <col min="4" max="4" width="38.59765625" style="4" customWidth="1"/>
    <col min="5" max="5" width="38.296875" style="4" customWidth="1"/>
    <col min="6" max="6" width="11.69921875" style="4" customWidth="1"/>
    <col min="7" max="7" width="14.09765625" style="4" customWidth="1"/>
    <col min="8" max="8" width="20.09765625" style="49" customWidth="1"/>
    <col min="9" max="9" width="21.3984375" style="4" customWidth="1"/>
    <col min="10" max="10" width="16.69921875" style="4" customWidth="1"/>
    <col min="11" max="16384" width="8.8984375" style="4"/>
  </cols>
  <sheetData>
    <row r="1" spans="1:9" ht="20.5" x14ac:dyDescent="0.45">
      <c r="F1" s="74" t="s">
        <v>133</v>
      </c>
      <c r="G1" s="74"/>
      <c r="H1" s="74"/>
      <c r="I1" s="74"/>
    </row>
    <row r="2" spans="1:9" ht="20.5" x14ac:dyDescent="0.45">
      <c r="F2" s="74" t="s">
        <v>127</v>
      </c>
      <c r="G2" s="74"/>
      <c r="H2" s="74"/>
      <c r="I2" s="74"/>
    </row>
    <row r="3" spans="1:9" ht="20.5" x14ac:dyDescent="0.45">
      <c r="F3" s="75" t="s">
        <v>126</v>
      </c>
      <c r="G3" s="75"/>
      <c r="H3" s="75"/>
      <c r="I3" s="75"/>
    </row>
    <row r="4" spans="1:9" ht="20.5" x14ac:dyDescent="0.45">
      <c r="F4" s="75" t="s">
        <v>125</v>
      </c>
      <c r="G4" s="75"/>
      <c r="H4" s="75"/>
      <c r="I4" s="75"/>
    </row>
    <row r="5" spans="1:9" ht="20.5" x14ac:dyDescent="0.45">
      <c r="F5" s="75" t="s">
        <v>130</v>
      </c>
      <c r="G5" s="75"/>
      <c r="H5" s="75"/>
      <c r="I5" s="75"/>
    </row>
    <row r="6" spans="1:9" ht="18" x14ac:dyDescent="0.4">
      <c r="G6" s="5"/>
    </row>
    <row r="7" spans="1:9" ht="18" x14ac:dyDescent="0.4">
      <c r="G7" s="5"/>
    </row>
    <row r="8" spans="1:9" ht="33" customHeight="1" x14ac:dyDescent="0.3">
      <c r="A8" s="73" t="s">
        <v>129</v>
      </c>
      <c r="B8" s="73"/>
      <c r="C8" s="73"/>
      <c r="D8" s="73"/>
      <c r="E8" s="73"/>
      <c r="F8" s="73"/>
      <c r="G8" s="73"/>
      <c r="H8" s="73"/>
      <c r="I8" s="73"/>
    </row>
    <row r="9" spans="1:9" ht="17" x14ac:dyDescent="0.3">
      <c r="A9" s="6"/>
      <c r="B9" s="6"/>
      <c r="C9" s="6"/>
      <c r="D9" s="6"/>
      <c r="E9" s="6"/>
      <c r="F9" s="6"/>
      <c r="G9" s="6"/>
      <c r="I9" s="61" t="s">
        <v>128</v>
      </c>
    </row>
    <row r="10" spans="1:9" ht="80.5" customHeight="1" x14ac:dyDescent="0.3">
      <c r="A10" s="7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7" t="s">
        <v>6</v>
      </c>
      <c r="H10" s="50" t="s">
        <v>62</v>
      </c>
      <c r="I10" s="50" t="s">
        <v>124</v>
      </c>
    </row>
    <row r="11" spans="1:9" ht="13" x14ac:dyDescent="0.3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</row>
    <row r="12" spans="1:9" ht="44.5" customHeight="1" x14ac:dyDescent="0.3">
      <c r="A12" s="9" t="s">
        <v>35</v>
      </c>
      <c r="B12" s="8"/>
      <c r="C12" s="8"/>
      <c r="D12" s="10" t="s">
        <v>36</v>
      </c>
      <c r="E12" s="8"/>
      <c r="F12" s="8"/>
      <c r="G12" s="8"/>
      <c r="H12" s="53">
        <f t="shared" ref="H12:I13" si="0">H13</f>
        <v>2007200</v>
      </c>
      <c r="I12" s="53">
        <f t="shared" si="0"/>
        <v>1963759.01</v>
      </c>
    </row>
    <row r="13" spans="1:9" ht="35.15" customHeight="1" x14ac:dyDescent="0.3">
      <c r="A13" s="11" t="s">
        <v>37</v>
      </c>
      <c r="B13" s="11"/>
      <c r="C13" s="11"/>
      <c r="D13" s="12" t="s">
        <v>36</v>
      </c>
      <c r="E13" s="8"/>
      <c r="F13" s="8"/>
      <c r="G13" s="8"/>
      <c r="H13" s="47">
        <f t="shared" si="0"/>
        <v>2007200</v>
      </c>
      <c r="I13" s="47">
        <f t="shared" si="0"/>
        <v>1963759.01</v>
      </c>
    </row>
    <row r="14" spans="1:9" ht="63" customHeight="1" x14ac:dyDescent="0.3">
      <c r="A14" s="13" t="s">
        <v>52</v>
      </c>
      <c r="B14" s="13" t="s">
        <v>53</v>
      </c>
      <c r="C14" s="13" t="s">
        <v>57</v>
      </c>
      <c r="D14" s="10" t="s">
        <v>54</v>
      </c>
      <c r="E14" s="14" t="s">
        <v>55</v>
      </c>
      <c r="F14" s="8" t="s">
        <v>42</v>
      </c>
      <c r="G14" s="1">
        <v>4174146.72</v>
      </c>
      <c r="H14" s="52">
        <v>2007200</v>
      </c>
      <c r="I14" s="52">
        <v>1963759.01</v>
      </c>
    </row>
    <row r="15" spans="1:9" ht="43.4" customHeight="1" x14ac:dyDescent="0.3">
      <c r="A15" s="9">
        <v>1200000</v>
      </c>
      <c r="B15" s="8"/>
      <c r="C15" s="8"/>
      <c r="D15" s="10" t="s">
        <v>59</v>
      </c>
      <c r="E15" s="8"/>
      <c r="F15" s="8"/>
      <c r="G15" s="8"/>
      <c r="H15" s="53">
        <f t="shared" ref="H15:I15" si="1">H16</f>
        <v>27638464</v>
      </c>
      <c r="I15" s="53">
        <f t="shared" si="1"/>
        <v>20146293.460000001</v>
      </c>
    </row>
    <row r="16" spans="1:9" s="18" customFormat="1" ht="37" customHeight="1" x14ac:dyDescent="0.3">
      <c r="A16" s="15">
        <v>1210000</v>
      </c>
      <c r="B16" s="16"/>
      <c r="C16" s="16"/>
      <c r="D16" s="17" t="s">
        <v>59</v>
      </c>
      <c r="E16" s="16"/>
      <c r="F16" s="16"/>
      <c r="G16" s="16"/>
      <c r="H16" s="47">
        <f>H18+H37+H42+H45+H44</f>
        <v>27638464</v>
      </c>
      <c r="I16" s="47">
        <f>I18+I37+I42+I45+I44</f>
        <v>20146293.460000001</v>
      </c>
    </row>
    <row r="17" spans="1:10" s="18" customFormat="1" ht="36" customHeight="1" x14ac:dyDescent="0.3">
      <c r="A17" s="15"/>
      <c r="B17" s="16"/>
      <c r="C17" s="16"/>
      <c r="D17" s="17" t="s">
        <v>66</v>
      </c>
      <c r="E17" s="16"/>
      <c r="F17" s="16"/>
      <c r="G17" s="16"/>
      <c r="H17" s="47">
        <f t="shared" ref="H17:I17" si="2">H46</f>
        <v>6362000</v>
      </c>
      <c r="I17" s="47">
        <f t="shared" si="2"/>
        <v>6356157.1300000008</v>
      </c>
    </row>
    <row r="18" spans="1:10" ht="48" customHeight="1" x14ac:dyDescent="0.3">
      <c r="A18" s="9">
        <v>1217310</v>
      </c>
      <c r="B18" s="9">
        <v>7310</v>
      </c>
      <c r="C18" s="19" t="s">
        <v>9</v>
      </c>
      <c r="D18" s="10" t="s">
        <v>8</v>
      </c>
      <c r="E18" s="8"/>
      <c r="F18" s="8"/>
      <c r="G18" s="8"/>
      <c r="H18" s="53">
        <f t="shared" ref="H18:I18" si="3">H19+H26+H32</f>
        <v>4686256</v>
      </c>
      <c r="I18" s="53">
        <f t="shared" si="3"/>
        <v>1869931.2799999998</v>
      </c>
      <c r="J18" s="53"/>
    </row>
    <row r="19" spans="1:10" ht="15" x14ac:dyDescent="0.3">
      <c r="A19" s="8"/>
      <c r="B19" s="8"/>
      <c r="C19" s="8"/>
      <c r="D19" s="8"/>
      <c r="E19" s="20" t="s">
        <v>10</v>
      </c>
      <c r="F19" s="8"/>
      <c r="G19" s="8"/>
      <c r="H19" s="53">
        <f t="shared" ref="H19:I19" si="4">SUM(H20:H25)</f>
        <v>3772023.4</v>
      </c>
      <c r="I19" s="53">
        <f t="shared" si="4"/>
        <v>1418226.67</v>
      </c>
      <c r="J19" s="53"/>
    </row>
    <row r="20" spans="1:10" ht="65.150000000000006" customHeight="1" x14ac:dyDescent="0.3">
      <c r="A20" s="8"/>
      <c r="B20" s="8"/>
      <c r="C20" s="8"/>
      <c r="D20" s="8"/>
      <c r="E20" s="14" t="s">
        <v>70</v>
      </c>
      <c r="F20" s="8" t="s">
        <v>48</v>
      </c>
      <c r="G20" s="2">
        <v>15650149</v>
      </c>
      <c r="H20" s="52">
        <v>332716</v>
      </c>
      <c r="I20" s="52"/>
    </row>
    <row r="21" spans="1:10" ht="32.5" customHeight="1" x14ac:dyDescent="0.3">
      <c r="A21" s="8"/>
      <c r="B21" s="8"/>
      <c r="C21" s="8"/>
      <c r="D21" s="8"/>
      <c r="E21" s="14" t="s">
        <v>71</v>
      </c>
      <c r="F21" s="8">
        <v>2019</v>
      </c>
      <c r="G21" s="2">
        <v>1278000</v>
      </c>
      <c r="H21" s="52">
        <v>1278000</v>
      </c>
      <c r="I21" s="52">
        <v>219626.14</v>
      </c>
    </row>
    <row r="22" spans="1:10" ht="89.5" customHeight="1" x14ac:dyDescent="0.3">
      <c r="A22" s="8"/>
      <c r="B22" s="8"/>
      <c r="C22" s="8"/>
      <c r="D22" s="8"/>
      <c r="E22" s="14" t="s">
        <v>72</v>
      </c>
      <c r="F22" s="8" t="s">
        <v>48</v>
      </c>
      <c r="G22" s="2">
        <v>28890212</v>
      </c>
      <c r="H22" s="52">
        <v>480135</v>
      </c>
      <c r="I22" s="52"/>
    </row>
    <row r="23" spans="1:10" ht="67" customHeight="1" x14ac:dyDescent="0.3">
      <c r="A23" s="8"/>
      <c r="B23" s="8"/>
      <c r="C23" s="8"/>
      <c r="D23" s="8"/>
      <c r="E23" s="14" t="s">
        <v>122</v>
      </c>
      <c r="F23" s="8" t="s">
        <v>44</v>
      </c>
      <c r="G23" s="2">
        <v>14087743</v>
      </c>
      <c r="H23" s="52">
        <v>291630.40000000002</v>
      </c>
      <c r="I23" s="52">
        <v>271630.40000000002</v>
      </c>
    </row>
    <row r="24" spans="1:10" ht="63" customHeight="1" x14ac:dyDescent="0.3">
      <c r="A24" s="8"/>
      <c r="B24" s="8"/>
      <c r="C24" s="8"/>
      <c r="D24" s="8"/>
      <c r="E24" s="14" t="s">
        <v>60</v>
      </c>
      <c r="F24" s="8">
        <v>2019</v>
      </c>
      <c r="G24" s="2">
        <v>2079542</v>
      </c>
      <c r="H24" s="52">
        <v>989542</v>
      </c>
      <c r="I24" s="52">
        <v>896730.13</v>
      </c>
    </row>
    <row r="25" spans="1:10" ht="43.4" customHeight="1" x14ac:dyDescent="0.3">
      <c r="A25" s="8"/>
      <c r="B25" s="8"/>
      <c r="C25" s="8"/>
      <c r="D25" s="8"/>
      <c r="E25" s="14" t="s">
        <v>38</v>
      </c>
      <c r="F25" s="8">
        <v>2019</v>
      </c>
      <c r="G25" s="2"/>
      <c r="H25" s="52">
        <v>400000</v>
      </c>
      <c r="I25" s="52">
        <v>30240</v>
      </c>
      <c r="J25" s="53"/>
    </row>
    <row r="26" spans="1:10" ht="15" x14ac:dyDescent="0.3">
      <c r="A26" s="8"/>
      <c r="B26" s="8"/>
      <c r="C26" s="8"/>
      <c r="D26" s="8"/>
      <c r="E26" s="10" t="s">
        <v>30</v>
      </c>
      <c r="F26" s="8"/>
      <c r="G26" s="8"/>
      <c r="H26" s="53">
        <f t="shared" ref="H26:I26" si="5">SUM(H27:H31)</f>
        <v>548836.6</v>
      </c>
      <c r="I26" s="53">
        <f t="shared" si="5"/>
        <v>451704.61</v>
      </c>
      <c r="J26" s="53"/>
    </row>
    <row r="27" spans="1:10" ht="54" customHeight="1" x14ac:dyDescent="0.3">
      <c r="A27" s="8"/>
      <c r="B27" s="8"/>
      <c r="C27" s="8"/>
      <c r="D27" s="8"/>
      <c r="E27" s="14" t="s">
        <v>96</v>
      </c>
      <c r="F27" s="8" t="s">
        <v>40</v>
      </c>
      <c r="G27" s="2">
        <v>693658</v>
      </c>
      <c r="H27" s="52">
        <v>8836.6</v>
      </c>
      <c r="I27" s="52">
        <v>8836.6</v>
      </c>
    </row>
    <row r="28" spans="1:10" ht="51" customHeight="1" x14ac:dyDescent="0.3">
      <c r="A28" s="8"/>
      <c r="B28" s="8"/>
      <c r="C28" s="8"/>
      <c r="D28" s="8"/>
      <c r="E28" s="14" t="s">
        <v>105</v>
      </c>
      <c r="F28" s="8">
        <v>2019</v>
      </c>
      <c r="G28" s="2">
        <v>185250</v>
      </c>
      <c r="H28" s="52">
        <v>185250</v>
      </c>
      <c r="I28" s="52">
        <v>105968.62</v>
      </c>
    </row>
    <row r="29" spans="1:10" ht="41.15" customHeight="1" x14ac:dyDescent="0.3">
      <c r="A29" s="8"/>
      <c r="B29" s="8"/>
      <c r="C29" s="8"/>
      <c r="D29" s="8"/>
      <c r="E29" s="14" t="s">
        <v>104</v>
      </c>
      <c r="F29" s="8">
        <v>2019</v>
      </c>
      <c r="G29" s="2">
        <v>196250</v>
      </c>
      <c r="H29" s="52">
        <v>196250</v>
      </c>
      <c r="I29" s="52">
        <v>181020.55</v>
      </c>
    </row>
    <row r="30" spans="1:10" ht="48.65" customHeight="1" x14ac:dyDescent="0.3">
      <c r="A30" s="8"/>
      <c r="B30" s="8"/>
      <c r="C30" s="8"/>
      <c r="D30" s="8"/>
      <c r="E30" s="14" t="s">
        <v>112</v>
      </c>
      <c r="F30" s="8">
        <v>2019</v>
      </c>
      <c r="G30" s="2">
        <v>136500</v>
      </c>
      <c r="H30" s="52">
        <v>136500</v>
      </c>
      <c r="I30" s="52">
        <v>133878.84</v>
      </c>
    </row>
    <row r="31" spans="1:10" ht="52" customHeight="1" x14ac:dyDescent="0.3">
      <c r="A31" s="8"/>
      <c r="B31" s="8"/>
      <c r="C31" s="8"/>
      <c r="D31" s="8"/>
      <c r="E31" s="14" t="s">
        <v>111</v>
      </c>
      <c r="F31" s="8">
        <v>2019</v>
      </c>
      <c r="G31" s="2"/>
      <c r="H31" s="52">
        <v>22000</v>
      </c>
      <c r="I31" s="52">
        <v>22000</v>
      </c>
    </row>
    <row r="32" spans="1:10" ht="25" customHeight="1" x14ac:dyDescent="0.3">
      <c r="A32" s="8"/>
      <c r="B32" s="8"/>
      <c r="C32" s="8"/>
      <c r="D32" s="8"/>
      <c r="E32" s="10" t="s">
        <v>118</v>
      </c>
      <c r="F32" s="8"/>
      <c r="G32" s="2"/>
      <c r="H32" s="53">
        <f>SUM(H33:H36)</f>
        <v>365396</v>
      </c>
      <c r="I32" s="53">
        <f>SUM(I33:I36)</f>
        <v>0</v>
      </c>
    </row>
    <row r="33" spans="1:10" ht="26" x14ac:dyDescent="0.35">
      <c r="A33" s="8"/>
      <c r="B33" s="8"/>
      <c r="C33" s="8"/>
      <c r="D33" s="8"/>
      <c r="E33" s="14" t="s">
        <v>123</v>
      </c>
      <c r="F33" s="8" t="s">
        <v>44</v>
      </c>
      <c r="G33" s="2"/>
      <c r="H33" s="52">
        <v>305396</v>
      </c>
      <c r="I33" s="54"/>
    </row>
    <row r="34" spans="1:10" ht="57.75" customHeight="1" x14ac:dyDescent="0.35">
      <c r="A34" s="8"/>
      <c r="B34" s="8"/>
      <c r="C34" s="8"/>
      <c r="D34" s="8"/>
      <c r="E34" s="14" t="s">
        <v>119</v>
      </c>
      <c r="F34" s="8" t="s">
        <v>43</v>
      </c>
      <c r="G34" s="2">
        <v>12333420</v>
      </c>
      <c r="H34" s="52">
        <v>20000</v>
      </c>
      <c r="I34" s="54"/>
    </row>
    <row r="35" spans="1:10" ht="57.75" customHeight="1" x14ac:dyDescent="0.35">
      <c r="A35" s="8"/>
      <c r="B35" s="8"/>
      <c r="C35" s="8"/>
      <c r="D35" s="8"/>
      <c r="E35" s="14" t="s">
        <v>120</v>
      </c>
      <c r="F35" s="8" t="s">
        <v>42</v>
      </c>
      <c r="G35" s="2">
        <v>12627116</v>
      </c>
      <c r="H35" s="52">
        <v>20000</v>
      </c>
      <c r="I35" s="54"/>
    </row>
    <row r="36" spans="1:10" ht="57.75" customHeight="1" x14ac:dyDescent="0.35">
      <c r="A36" s="8"/>
      <c r="B36" s="8"/>
      <c r="C36" s="8"/>
      <c r="D36" s="8"/>
      <c r="E36" s="14" t="s">
        <v>121</v>
      </c>
      <c r="F36" s="8" t="s">
        <v>42</v>
      </c>
      <c r="G36" s="2">
        <v>15888386</v>
      </c>
      <c r="H36" s="52">
        <v>20000</v>
      </c>
      <c r="I36" s="54"/>
    </row>
    <row r="37" spans="1:10" ht="26" x14ac:dyDescent="0.3">
      <c r="A37" s="9">
        <v>1217330</v>
      </c>
      <c r="B37" s="9">
        <v>7330</v>
      </c>
      <c r="C37" s="19" t="s">
        <v>9</v>
      </c>
      <c r="D37" s="21" t="s">
        <v>63</v>
      </c>
      <c r="E37" s="14"/>
      <c r="F37" s="8"/>
      <c r="G37" s="8"/>
      <c r="H37" s="53">
        <f t="shared" ref="H37:I37" si="6">H38</f>
        <v>3855530</v>
      </c>
      <c r="I37" s="53">
        <f t="shared" si="6"/>
        <v>2341417.0999999996</v>
      </c>
      <c r="J37" s="53"/>
    </row>
    <row r="38" spans="1:10" ht="22.4" customHeight="1" x14ac:dyDescent="0.3">
      <c r="A38" s="9"/>
      <c r="B38" s="9"/>
      <c r="C38" s="19"/>
      <c r="D38" s="21"/>
      <c r="E38" s="20" t="s">
        <v>10</v>
      </c>
      <c r="F38" s="8"/>
      <c r="G38" s="8"/>
      <c r="H38" s="53">
        <f t="shared" ref="H38:I38" si="7">SUM(H39:H41)</f>
        <v>3855530</v>
      </c>
      <c r="I38" s="53">
        <f t="shared" si="7"/>
        <v>2341417.0999999996</v>
      </c>
      <c r="J38" s="53"/>
    </row>
    <row r="39" spans="1:10" ht="48" customHeight="1" x14ac:dyDescent="0.3">
      <c r="A39" s="9"/>
      <c r="B39" s="9"/>
      <c r="C39" s="19"/>
      <c r="D39" s="21"/>
      <c r="E39" s="14" t="s">
        <v>117</v>
      </c>
      <c r="F39" s="8"/>
      <c r="G39" s="8"/>
      <c r="H39" s="52">
        <v>739777</v>
      </c>
      <c r="I39" s="52">
        <v>254338.4</v>
      </c>
    </row>
    <row r="40" spans="1:10" ht="38.5" customHeight="1" x14ac:dyDescent="0.3">
      <c r="A40" s="9"/>
      <c r="B40" s="9"/>
      <c r="C40" s="19"/>
      <c r="D40" s="21"/>
      <c r="E40" s="14" t="s">
        <v>32</v>
      </c>
      <c r="F40" s="8" t="s">
        <v>40</v>
      </c>
      <c r="G40" s="2">
        <v>4794717</v>
      </c>
      <c r="H40" s="52">
        <v>1665753</v>
      </c>
      <c r="I40" s="52">
        <v>1618800.66</v>
      </c>
    </row>
    <row r="41" spans="1:10" ht="35.15" customHeight="1" x14ac:dyDescent="0.3">
      <c r="A41" s="9"/>
      <c r="B41" s="9"/>
      <c r="C41" s="19"/>
      <c r="D41" s="21"/>
      <c r="E41" s="14" t="s">
        <v>115</v>
      </c>
      <c r="F41" s="8" t="s">
        <v>42</v>
      </c>
      <c r="G41" s="2">
        <v>6472940</v>
      </c>
      <c r="H41" s="52">
        <v>1450000</v>
      </c>
      <c r="I41" s="52">
        <v>468278.04</v>
      </c>
    </row>
    <row r="42" spans="1:10" ht="26" x14ac:dyDescent="0.3">
      <c r="A42" s="9">
        <v>1217340</v>
      </c>
      <c r="B42" s="9">
        <v>7340</v>
      </c>
      <c r="C42" s="19" t="s">
        <v>9</v>
      </c>
      <c r="D42" s="10" t="s">
        <v>23</v>
      </c>
      <c r="E42" s="14"/>
      <c r="F42" s="8"/>
      <c r="G42" s="8"/>
      <c r="H42" s="53">
        <f t="shared" ref="H42:I42" si="8">H43</f>
        <v>100709</v>
      </c>
      <c r="I42" s="53">
        <f t="shared" si="8"/>
        <v>0</v>
      </c>
    </row>
    <row r="43" spans="1:10" ht="43" customHeight="1" x14ac:dyDescent="0.35">
      <c r="A43" s="9"/>
      <c r="B43" s="9"/>
      <c r="C43" s="19"/>
      <c r="D43" s="21"/>
      <c r="E43" s="14" t="s">
        <v>33</v>
      </c>
      <c r="F43" s="8" t="s">
        <v>39</v>
      </c>
      <c r="G43" s="2">
        <v>13413540</v>
      </c>
      <c r="H43" s="52">
        <v>100709</v>
      </c>
      <c r="I43" s="54"/>
    </row>
    <row r="44" spans="1:10" ht="64.5" customHeight="1" x14ac:dyDescent="0.3">
      <c r="A44" s="9">
        <v>1217361</v>
      </c>
      <c r="B44" s="9">
        <v>7361</v>
      </c>
      <c r="C44" s="19" t="s">
        <v>65</v>
      </c>
      <c r="D44" s="21" t="s">
        <v>77</v>
      </c>
      <c r="E44" s="14" t="s">
        <v>109</v>
      </c>
      <c r="F44" s="8" t="s">
        <v>39</v>
      </c>
      <c r="G44" s="2">
        <v>36282325</v>
      </c>
      <c r="H44" s="52">
        <v>12489763.43</v>
      </c>
      <c r="I44" s="52">
        <v>9456299.0199999996</v>
      </c>
    </row>
    <row r="45" spans="1:10" ht="52" x14ac:dyDescent="0.3">
      <c r="A45" s="9">
        <v>1217363</v>
      </c>
      <c r="B45" s="9">
        <v>7363</v>
      </c>
      <c r="C45" s="19" t="s">
        <v>65</v>
      </c>
      <c r="D45" s="21" t="s">
        <v>64</v>
      </c>
      <c r="E45" s="14"/>
      <c r="F45" s="8"/>
      <c r="G45" s="2"/>
      <c r="H45" s="53">
        <f t="shared" ref="H45:I45" si="9">H51+H53+H47+H49+H55</f>
        <v>6506205.5700000003</v>
      </c>
      <c r="I45" s="53">
        <f t="shared" si="9"/>
        <v>6478646.0600000005</v>
      </c>
    </row>
    <row r="46" spans="1:10" s="23" customFormat="1" ht="27" customHeight="1" x14ac:dyDescent="0.3">
      <c r="A46" s="9"/>
      <c r="B46" s="9"/>
      <c r="C46" s="19"/>
      <c r="D46" s="17" t="s">
        <v>66</v>
      </c>
      <c r="E46" s="10"/>
      <c r="F46" s="9"/>
      <c r="G46" s="22"/>
      <c r="H46" s="57">
        <f t="shared" ref="H46:I46" si="10">H48+H52+H54+H50+H56</f>
        <v>6362000</v>
      </c>
      <c r="I46" s="57">
        <f t="shared" si="10"/>
        <v>6356157.1300000008</v>
      </c>
    </row>
    <row r="47" spans="1:10" s="23" customFormat="1" ht="35.5" customHeight="1" x14ac:dyDescent="0.3">
      <c r="A47" s="9"/>
      <c r="B47" s="9"/>
      <c r="C47" s="19"/>
      <c r="D47" s="17"/>
      <c r="E47" s="14" t="s">
        <v>68</v>
      </c>
      <c r="F47" s="8">
        <v>2019</v>
      </c>
      <c r="G47" s="22"/>
      <c r="H47" s="52">
        <v>515000</v>
      </c>
      <c r="I47" s="52">
        <v>512900.23</v>
      </c>
    </row>
    <row r="48" spans="1:10" s="28" customFormat="1" ht="16.399999999999999" customHeight="1" x14ac:dyDescent="0.25">
      <c r="A48" s="24"/>
      <c r="B48" s="24"/>
      <c r="C48" s="25"/>
      <c r="D48" s="26" t="s">
        <v>66</v>
      </c>
      <c r="E48" s="26"/>
      <c r="F48" s="24"/>
      <c r="G48" s="27"/>
      <c r="H48" s="56">
        <v>500000</v>
      </c>
      <c r="I48" s="56">
        <v>499998.77</v>
      </c>
      <c r="J48" s="58"/>
    </row>
    <row r="49" spans="1:10" s="28" customFormat="1" ht="37.5" customHeight="1" x14ac:dyDescent="0.25">
      <c r="A49" s="24"/>
      <c r="B49" s="24"/>
      <c r="C49" s="25"/>
      <c r="D49" s="26"/>
      <c r="E49" s="14" t="s">
        <v>69</v>
      </c>
      <c r="F49" s="8">
        <v>2019</v>
      </c>
      <c r="G49" s="27"/>
      <c r="H49" s="52">
        <v>365000</v>
      </c>
      <c r="I49" s="52">
        <v>359665.11</v>
      </c>
      <c r="J49" s="58"/>
    </row>
    <row r="50" spans="1:10" s="28" customFormat="1" ht="14.15" customHeight="1" x14ac:dyDescent="0.25">
      <c r="A50" s="24"/>
      <c r="B50" s="24"/>
      <c r="C50" s="25"/>
      <c r="D50" s="26" t="s">
        <v>66</v>
      </c>
      <c r="E50" s="26"/>
      <c r="F50" s="24"/>
      <c r="G50" s="27"/>
      <c r="H50" s="52">
        <v>365000</v>
      </c>
      <c r="I50" s="56">
        <v>359665.11</v>
      </c>
      <c r="J50" s="58"/>
    </row>
    <row r="51" spans="1:10" ht="87" customHeight="1" x14ac:dyDescent="0.3">
      <c r="A51" s="8"/>
      <c r="B51" s="8"/>
      <c r="C51" s="8"/>
      <c r="D51" s="8"/>
      <c r="E51" s="14" t="s">
        <v>56</v>
      </c>
      <c r="F51" s="8" t="s">
        <v>40</v>
      </c>
      <c r="G51" s="2">
        <v>18069199</v>
      </c>
      <c r="H51" s="52">
        <v>3320295.57</v>
      </c>
      <c r="I51" s="52">
        <v>3302644.34</v>
      </c>
      <c r="J51" s="59"/>
    </row>
    <row r="52" spans="1:10" s="28" customFormat="1" ht="14.15" customHeight="1" x14ac:dyDescent="0.25">
      <c r="A52" s="24"/>
      <c r="B52" s="24"/>
      <c r="C52" s="24"/>
      <c r="D52" s="26" t="s">
        <v>66</v>
      </c>
      <c r="E52" s="26"/>
      <c r="F52" s="24"/>
      <c r="G52" s="27"/>
      <c r="H52" s="52">
        <v>3200000</v>
      </c>
      <c r="I52" s="56">
        <v>3200000</v>
      </c>
      <c r="J52" s="58"/>
    </row>
    <row r="53" spans="1:10" s="18" customFormat="1" ht="34" customHeight="1" x14ac:dyDescent="0.3">
      <c r="A53" s="16"/>
      <c r="B53" s="16"/>
      <c r="C53" s="16"/>
      <c r="D53" s="29"/>
      <c r="E53" s="14" t="s">
        <v>67</v>
      </c>
      <c r="F53" s="8">
        <v>2019</v>
      </c>
      <c r="G53" s="30"/>
      <c r="H53" s="52">
        <v>305910</v>
      </c>
      <c r="I53" s="52">
        <v>303436.56</v>
      </c>
      <c r="J53" s="60"/>
    </row>
    <row r="54" spans="1:10" s="28" customFormat="1" ht="14.5" customHeight="1" x14ac:dyDescent="0.25">
      <c r="A54" s="24"/>
      <c r="B54" s="24"/>
      <c r="C54" s="24"/>
      <c r="D54" s="26" t="s">
        <v>66</v>
      </c>
      <c r="E54" s="26"/>
      <c r="F54" s="24"/>
      <c r="G54" s="27"/>
      <c r="H54" s="52">
        <v>297000</v>
      </c>
      <c r="I54" s="56">
        <v>296493.43</v>
      </c>
      <c r="J54" s="58"/>
    </row>
    <row r="55" spans="1:10" s="28" customFormat="1" ht="52.5" customHeight="1" x14ac:dyDescent="0.25">
      <c r="A55" s="24"/>
      <c r="B55" s="24"/>
      <c r="C55" s="24"/>
      <c r="D55" s="26"/>
      <c r="E55" s="14" t="s">
        <v>109</v>
      </c>
      <c r="F55" s="8" t="s">
        <v>39</v>
      </c>
      <c r="G55" s="2">
        <v>36282325</v>
      </c>
      <c r="H55" s="52">
        <v>2000000</v>
      </c>
      <c r="I55" s="52">
        <v>1999999.82</v>
      </c>
      <c r="J55" s="58"/>
    </row>
    <row r="56" spans="1:10" s="28" customFormat="1" ht="14.5" customHeight="1" x14ac:dyDescent="0.25">
      <c r="A56" s="24"/>
      <c r="B56" s="24"/>
      <c r="C56" s="24"/>
      <c r="D56" s="26" t="s">
        <v>66</v>
      </c>
      <c r="E56" s="26"/>
      <c r="F56" s="24"/>
      <c r="G56" s="27"/>
      <c r="H56" s="52">
        <v>2000000</v>
      </c>
      <c r="I56" s="56">
        <v>1999999.82</v>
      </c>
    </row>
    <row r="57" spans="1:10" s="31" customFormat="1" ht="54.65" customHeight="1" x14ac:dyDescent="0.3">
      <c r="A57" s="9">
        <v>1500000</v>
      </c>
      <c r="B57" s="8"/>
      <c r="C57" s="8"/>
      <c r="D57" s="10" t="s">
        <v>7</v>
      </c>
      <c r="E57" s="8"/>
      <c r="F57" s="1"/>
      <c r="G57" s="1"/>
      <c r="H57" s="53">
        <f t="shared" ref="H57:I57" si="11">H58</f>
        <v>110311993.84999999</v>
      </c>
      <c r="I57" s="53">
        <f t="shared" si="11"/>
        <v>46832509</v>
      </c>
    </row>
    <row r="58" spans="1:10" s="33" customFormat="1" ht="61" customHeight="1" x14ac:dyDescent="0.3">
      <c r="A58" s="15">
        <v>1510000</v>
      </c>
      <c r="B58" s="16"/>
      <c r="C58" s="16"/>
      <c r="D58" s="17" t="s">
        <v>7</v>
      </c>
      <c r="E58" s="16"/>
      <c r="F58" s="32"/>
      <c r="G58" s="32"/>
      <c r="H58" s="47">
        <f t="shared" ref="H58:I58" si="12">H60+H68+H79+H88+H119+H118+H59</f>
        <v>110311993.84999999</v>
      </c>
      <c r="I58" s="47">
        <f t="shared" si="12"/>
        <v>46832509</v>
      </c>
    </row>
    <row r="59" spans="1:10" s="31" customFormat="1" ht="105" customHeight="1" x14ac:dyDescent="0.3">
      <c r="A59" s="9">
        <v>1516083</v>
      </c>
      <c r="B59" s="9">
        <v>6083</v>
      </c>
      <c r="C59" s="19" t="s">
        <v>82</v>
      </c>
      <c r="D59" s="10" t="s">
        <v>92</v>
      </c>
      <c r="E59" s="14" t="s">
        <v>83</v>
      </c>
      <c r="F59" s="1" t="s">
        <v>44</v>
      </c>
      <c r="G59" s="2">
        <v>11037088</v>
      </c>
      <c r="H59" s="52">
        <v>291150</v>
      </c>
      <c r="I59" s="52">
        <v>291150</v>
      </c>
    </row>
    <row r="60" spans="1:10" s="31" customFormat="1" ht="29.15" customHeight="1" x14ac:dyDescent="0.3">
      <c r="A60" s="9">
        <v>1517310</v>
      </c>
      <c r="B60" s="9">
        <v>7310</v>
      </c>
      <c r="C60" s="19" t="s">
        <v>9</v>
      </c>
      <c r="D60" s="10" t="s">
        <v>8</v>
      </c>
      <c r="E60" s="8"/>
      <c r="F60" s="1"/>
      <c r="G60" s="1"/>
      <c r="H60" s="53">
        <f t="shared" ref="H60:I60" si="13">H61+H65</f>
        <v>5958955.7999999998</v>
      </c>
      <c r="I60" s="53">
        <f t="shared" si="13"/>
        <v>4262979</v>
      </c>
      <c r="J60" s="53"/>
    </row>
    <row r="61" spans="1:10" s="31" customFormat="1" ht="19.5" customHeight="1" x14ac:dyDescent="0.3">
      <c r="A61" s="8"/>
      <c r="B61" s="8"/>
      <c r="C61" s="8"/>
      <c r="D61" s="9"/>
      <c r="E61" s="20" t="s">
        <v>10</v>
      </c>
      <c r="F61" s="1"/>
      <c r="G61" s="1"/>
      <c r="H61" s="53">
        <f t="shared" ref="H61:I61" si="14">H62+H63+H64</f>
        <v>4195000.8</v>
      </c>
      <c r="I61" s="53">
        <f t="shared" si="14"/>
        <v>3893760</v>
      </c>
      <c r="J61" s="53"/>
    </row>
    <row r="62" spans="1:10" s="31" customFormat="1" ht="37" customHeight="1" x14ac:dyDescent="0.3">
      <c r="A62" s="8"/>
      <c r="B62" s="8"/>
      <c r="C62" s="8"/>
      <c r="D62" s="8"/>
      <c r="E62" s="34" t="s">
        <v>11</v>
      </c>
      <c r="F62" s="1" t="s">
        <v>42</v>
      </c>
      <c r="G62" s="2">
        <v>15922519</v>
      </c>
      <c r="H62" s="52">
        <v>2995000</v>
      </c>
      <c r="I62" s="52">
        <v>2994489</v>
      </c>
    </row>
    <row r="63" spans="1:10" s="31" customFormat="1" ht="33" customHeight="1" x14ac:dyDescent="0.3">
      <c r="A63" s="8"/>
      <c r="B63" s="8"/>
      <c r="C63" s="8"/>
      <c r="D63" s="8"/>
      <c r="E63" s="34" t="s">
        <v>24</v>
      </c>
      <c r="F63" s="1" t="s">
        <v>45</v>
      </c>
      <c r="G63" s="2"/>
      <c r="H63" s="52">
        <v>1200000</v>
      </c>
      <c r="I63" s="52">
        <v>899271</v>
      </c>
    </row>
    <row r="64" spans="1:10" s="31" customFormat="1" ht="32.5" customHeight="1" x14ac:dyDescent="0.3">
      <c r="A64" s="8"/>
      <c r="B64" s="8"/>
      <c r="C64" s="8"/>
      <c r="D64" s="8"/>
      <c r="E64" s="34" t="s">
        <v>12</v>
      </c>
      <c r="F64" s="8">
        <v>2019</v>
      </c>
      <c r="G64" s="2"/>
      <c r="H64" s="52">
        <v>0.80000000004656613</v>
      </c>
      <c r="I64" s="52"/>
    </row>
    <row r="65" spans="1:10" s="31" customFormat="1" ht="21.65" customHeight="1" x14ac:dyDescent="0.3">
      <c r="A65" s="8"/>
      <c r="B65" s="8"/>
      <c r="C65" s="8"/>
      <c r="D65" s="9"/>
      <c r="E65" s="10" t="s">
        <v>13</v>
      </c>
      <c r="F65" s="1"/>
      <c r="G65" s="2"/>
      <c r="H65" s="53">
        <f t="shared" ref="H65:I65" si="15">H66+H67</f>
        <v>1763955</v>
      </c>
      <c r="I65" s="53">
        <f t="shared" si="15"/>
        <v>369219</v>
      </c>
      <c r="J65" s="53"/>
    </row>
    <row r="66" spans="1:10" s="31" customFormat="1" ht="52" customHeight="1" x14ac:dyDescent="0.3">
      <c r="A66" s="8"/>
      <c r="B66" s="8"/>
      <c r="C66" s="8"/>
      <c r="D66" s="9"/>
      <c r="E66" s="34" t="s">
        <v>46</v>
      </c>
      <c r="F66" s="8">
        <v>2019</v>
      </c>
      <c r="G66" s="2">
        <v>323596</v>
      </c>
      <c r="H66" s="52">
        <v>299955</v>
      </c>
      <c r="I66" s="52">
        <v>299955</v>
      </c>
    </row>
    <row r="67" spans="1:10" s="31" customFormat="1" ht="56.15" customHeight="1" x14ac:dyDescent="0.3">
      <c r="A67" s="8"/>
      <c r="B67" s="8"/>
      <c r="C67" s="8"/>
      <c r="D67" s="9"/>
      <c r="E67" s="35" t="s">
        <v>107</v>
      </c>
      <c r="F67" s="8">
        <v>2019</v>
      </c>
      <c r="G67" s="1"/>
      <c r="H67" s="52">
        <v>1464000</v>
      </c>
      <c r="I67" s="52">
        <v>69264</v>
      </c>
    </row>
    <row r="68" spans="1:10" s="31" customFormat="1" ht="38.5" customHeight="1" x14ac:dyDescent="0.3">
      <c r="A68" s="9">
        <v>1517321</v>
      </c>
      <c r="B68" s="9">
        <v>7321</v>
      </c>
      <c r="C68" s="19" t="s">
        <v>9</v>
      </c>
      <c r="D68" s="21" t="s">
        <v>14</v>
      </c>
      <c r="E68" s="36"/>
      <c r="F68" s="1"/>
      <c r="G68" s="1"/>
      <c r="H68" s="53">
        <f t="shared" ref="H68:I68" si="16">H69+H73</f>
        <v>4649908</v>
      </c>
      <c r="I68" s="53">
        <f t="shared" si="16"/>
        <v>3145341</v>
      </c>
      <c r="J68" s="53"/>
    </row>
    <row r="69" spans="1:10" s="31" customFormat="1" ht="15" x14ac:dyDescent="0.3">
      <c r="A69" s="8"/>
      <c r="B69" s="8"/>
      <c r="C69" s="8"/>
      <c r="D69" s="9"/>
      <c r="E69" s="20" t="s">
        <v>10</v>
      </c>
      <c r="F69" s="1"/>
      <c r="G69" s="1"/>
      <c r="H69" s="53">
        <f t="shared" ref="H69:I69" si="17">H71+H70+H72</f>
        <v>1543928</v>
      </c>
      <c r="I69" s="53">
        <f t="shared" si="17"/>
        <v>524698</v>
      </c>
      <c r="J69" s="53"/>
    </row>
    <row r="70" spans="1:10" s="31" customFormat="1" ht="51.65" customHeight="1" x14ac:dyDescent="0.3">
      <c r="A70" s="8"/>
      <c r="B70" s="8"/>
      <c r="C70" s="8"/>
      <c r="D70" s="8"/>
      <c r="E70" s="35" t="s">
        <v>73</v>
      </c>
      <c r="F70" s="2" t="s">
        <v>47</v>
      </c>
      <c r="G70" s="2">
        <v>77987328</v>
      </c>
      <c r="H70" s="52">
        <v>1000000</v>
      </c>
      <c r="I70" s="52"/>
    </row>
    <row r="71" spans="1:10" s="31" customFormat="1" ht="47.15" customHeight="1" x14ac:dyDescent="0.3">
      <c r="A71" s="8"/>
      <c r="B71" s="8"/>
      <c r="C71" s="8"/>
      <c r="D71" s="8"/>
      <c r="E71" s="35" t="s">
        <v>15</v>
      </c>
      <c r="F71" s="2" t="s">
        <v>48</v>
      </c>
      <c r="G71" s="1"/>
      <c r="H71" s="52">
        <v>400000</v>
      </c>
      <c r="I71" s="52">
        <v>380770</v>
      </c>
    </row>
    <row r="72" spans="1:10" s="31" customFormat="1" ht="51.65" customHeight="1" x14ac:dyDescent="0.3">
      <c r="A72" s="8"/>
      <c r="B72" s="8"/>
      <c r="C72" s="8"/>
      <c r="D72" s="8"/>
      <c r="E72" s="35" t="s">
        <v>74</v>
      </c>
      <c r="F72" s="8">
        <v>2019</v>
      </c>
      <c r="G72" s="2">
        <v>152562</v>
      </c>
      <c r="H72" s="52">
        <v>143928</v>
      </c>
      <c r="I72" s="52">
        <v>143928</v>
      </c>
    </row>
    <row r="73" spans="1:10" s="31" customFormat="1" ht="15" x14ac:dyDescent="0.3">
      <c r="A73" s="8"/>
      <c r="B73" s="8"/>
      <c r="C73" s="8"/>
      <c r="D73" s="9"/>
      <c r="E73" s="10" t="s">
        <v>13</v>
      </c>
      <c r="F73" s="1"/>
      <c r="G73" s="1"/>
      <c r="H73" s="53">
        <f t="shared" ref="H73:I73" si="18">SUM(H74:H78)</f>
        <v>3105980</v>
      </c>
      <c r="I73" s="53">
        <f t="shared" si="18"/>
        <v>2620643</v>
      </c>
      <c r="J73" s="53"/>
    </row>
    <row r="74" spans="1:10" s="31" customFormat="1" ht="35.5" customHeight="1" x14ac:dyDescent="0.3">
      <c r="A74" s="8"/>
      <c r="B74" s="8"/>
      <c r="C74" s="8"/>
      <c r="D74" s="9"/>
      <c r="E74" s="34" t="s">
        <v>25</v>
      </c>
      <c r="F74" s="8" t="s">
        <v>44</v>
      </c>
      <c r="G74" s="1"/>
      <c r="H74" s="52">
        <v>50000</v>
      </c>
      <c r="I74" s="52">
        <v>43573</v>
      </c>
    </row>
    <row r="75" spans="1:10" s="31" customFormat="1" ht="33.65" customHeight="1" x14ac:dyDescent="0.3">
      <c r="A75" s="8"/>
      <c r="B75" s="8"/>
      <c r="C75" s="8"/>
      <c r="D75" s="9"/>
      <c r="E75" s="34" t="s">
        <v>16</v>
      </c>
      <c r="F75" s="1" t="s">
        <v>42</v>
      </c>
      <c r="G75" s="2">
        <v>7491775</v>
      </c>
      <c r="H75" s="52">
        <v>2200000</v>
      </c>
      <c r="I75" s="52">
        <v>2176412</v>
      </c>
    </row>
    <row r="76" spans="1:10" s="31" customFormat="1" ht="46" customHeight="1" x14ac:dyDescent="0.3">
      <c r="A76" s="8"/>
      <c r="B76" s="8"/>
      <c r="C76" s="8"/>
      <c r="D76" s="9"/>
      <c r="E76" s="34" t="s">
        <v>79</v>
      </c>
      <c r="F76" s="1" t="s">
        <v>41</v>
      </c>
      <c r="G76" s="2">
        <v>1572186</v>
      </c>
      <c r="H76" s="52">
        <v>215940</v>
      </c>
      <c r="I76" s="52">
        <v>215938</v>
      </c>
    </row>
    <row r="77" spans="1:10" s="31" customFormat="1" ht="49.5" customHeight="1" x14ac:dyDescent="0.3">
      <c r="A77" s="8"/>
      <c r="B77" s="8"/>
      <c r="C77" s="8"/>
      <c r="D77" s="9"/>
      <c r="E77" s="34" t="s">
        <v>90</v>
      </c>
      <c r="F77" s="1" t="s">
        <v>44</v>
      </c>
      <c r="G77" s="1"/>
      <c r="H77" s="52">
        <v>184720</v>
      </c>
      <c r="I77" s="52">
        <v>184720</v>
      </c>
    </row>
    <row r="78" spans="1:10" s="31" customFormat="1" ht="57" customHeight="1" x14ac:dyDescent="0.3">
      <c r="A78" s="8"/>
      <c r="B78" s="8"/>
      <c r="C78" s="8"/>
      <c r="D78" s="9"/>
      <c r="E78" s="34" t="s">
        <v>17</v>
      </c>
      <c r="F78" s="1" t="s">
        <v>41</v>
      </c>
      <c r="G78" s="1"/>
      <c r="H78" s="52">
        <v>455320</v>
      </c>
      <c r="I78" s="52"/>
    </row>
    <row r="79" spans="1:10" s="31" customFormat="1" ht="34" customHeight="1" x14ac:dyDescent="0.3">
      <c r="A79" s="9">
        <v>1517322</v>
      </c>
      <c r="B79" s="9">
        <v>7322</v>
      </c>
      <c r="C79" s="19" t="s">
        <v>9</v>
      </c>
      <c r="D79" s="21" t="s">
        <v>18</v>
      </c>
      <c r="E79" s="36"/>
      <c r="F79" s="1"/>
      <c r="G79" s="1"/>
      <c r="H79" s="53">
        <f t="shared" ref="H79:I79" si="19">H82+H80</f>
        <v>7316671</v>
      </c>
      <c r="I79" s="53">
        <f t="shared" si="19"/>
        <v>5304014</v>
      </c>
      <c r="J79" s="53"/>
    </row>
    <row r="80" spans="1:10" s="31" customFormat="1" ht="15" x14ac:dyDescent="0.3">
      <c r="A80" s="9"/>
      <c r="B80" s="9"/>
      <c r="C80" s="19"/>
      <c r="D80" s="21"/>
      <c r="E80" s="20" t="s">
        <v>10</v>
      </c>
      <c r="F80" s="1"/>
      <c r="G80" s="1"/>
      <c r="H80" s="53">
        <f t="shared" ref="H80:I80" si="20">H81</f>
        <v>296671</v>
      </c>
      <c r="I80" s="53">
        <f t="shared" si="20"/>
        <v>296671</v>
      </c>
      <c r="J80" s="53"/>
    </row>
    <row r="81" spans="1:10" s="31" customFormat="1" ht="35.5" customHeight="1" x14ac:dyDescent="0.3">
      <c r="A81" s="9"/>
      <c r="B81" s="9"/>
      <c r="C81" s="19"/>
      <c r="D81" s="21"/>
      <c r="E81" s="35" t="s">
        <v>80</v>
      </c>
      <c r="F81" s="1" t="s">
        <v>41</v>
      </c>
      <c r="G81" s="2">
        <v>11552867</v>
      </c>
      <c r="H81" s="52">
        <v>296671</v>
      </c>
      <c r="I81" s="52">
        <v>296671</v>
      </c>
      <c r="J81" s="52"/>
    </row>
    <row r="82" spans="1:10" s="31" customFormat="1" ht="15" x14ac:dyDescent="0.3">
      <c r="A82" s="8"/>
      <c r="B82" s="8"/>
      <c r="C82" s="8"/>
      <c r="D82" s="9"/>
      <c r="E82" s="10" t="s">
        <v>13</v>
      </c>
      <c r="F82" s="1"/>
      <c r="G82" s="1"/>
      <c r="H82" s="53">
        <f t="shared" ref="H82:I82" si="21">SUM(H83:H87)</f>
        <v>7020000</v>
      </c>
      <c r="I82" s="53">
        <f t="shared" si="21"/>
        <v>5007343</v>
      </c>
      <c r="J82" s="53"/>
    </row>
    <row r="83" spans="1:10" s="31" customFormat="1" ht="58" customHeight="1" x14ac:dyDescent="0.3">
      <c r="A83" s="8"/>
      <c r="B83" s="8"/>
      <c r="C83" s="8"/>
      <c r="D83" s="9"/>
      <c r="E83" s="35" t="s">
        <v>91</v>
      </c>
      <c r="F83" s="8">
        <v>2019</v>
      </c>
      <c r="G83" s="2">
        <v>1596688</v>
      </c>
      <c r="H83" s="52">
        <v>1500000</v>
      </c>
      <c r="I83" s="52">
        <v>1493607</v>
      </c>
    </row>
    <row r="84" spans="1:10" s="31" customFormat="1" ht="63" customHeight="1" x14ac:dyDescent="0.3">
      <c r="A84" s="8"/>
      <c r="B84" s="8"/>
      <c r="C84" s="8"/>
      <c r="D84" s="9"/>
      <c r="E84" s="35" t="s">
        <v>61</v>
      </c>
      <c r="F84" s="2">
        <v>2019</v>
      </c>
      <c r="G84" s="2">
        <v>1499096</v>
      </c>
      <c r="H84" s="52">
        <v>1385000</v>
      </c>
      <c r="I84" s="52">
        <v>800378</v>
      </c>
    </row>
    <row r="85" spans="1:10" s="31" customFormat="1" ht="33" customHeight="1" x14ac:dyDescent="0.3">
      <c r="A85" s="8"/>
      <c r="B85" s="8"/>
      <c r="C85" s="8"/>
      <c r="D85" s="9"/>
      <c r="E85" s="35" t="s">
        <v>26</v>
      </c>
      <c r="F85" s="3" t="s">
        <v>42</v>
      </c>
      <c r="G85" s="2">
        <v>16272770</v>
      </c>
      <c r="H85" s="52">
        <v>300000</v>
      </c>
      <c r="I85" s="52">
        <v>93432</v>
      </c>
    </row>
    <row r="86" spans="1:10" s="31" customFormat="1" ht="36" customHeight="1" x14ac:dyDescent="0.3">
      <c r="A86" s="8"/>
      <c r="B86" s="8"/>
      <c r="C86" s="8"/>
      <c r="D86" s="9"/>
      <c r="E86" s="35" t="s">
        <v>98</v>
      </c>
      <c r="F86" s="8">
        <v>2019</v>
      </c>
      <c r="G86" s="2">
        <v>1501757</v>
      </c>
      <c r="H86" s="52">
        <v>1335000</v>
      </c>
      <c r="I86" s="52">
        <v>1324062</v>
      </c>
    </row>
    <row r="87" spans="1:10" s="31" customFormat="1" ht="38.5" customHeight="1" x14ac:dyDescent="0.3">
      <c r="A87" s="8"/>
      <c r="B87" s="8"/>
      <c r="C87" s="8"/>
      <c r="D87" s="9"/>
      <c r="E87" s="14" t="s">
        <v>27</v>
      </c>
      <c r="F87" s="1" t="s">
        <v>42</v>
      </c>
      <c r="G87" s="2">
        <v>32104361</v>
      </c>
      <c r="H87" s="52">
        <v>2500000</v>
      </c>
      <c r="I87" s="52">
        <v>1295864</v>
      </c>
    </row>
    <row r="88" spans="1:10" s="37" customFormat="1" ht="52.5" customHeight="1" x14ac:dyDescent="0.3">
      <c r="A88" s="9">
        <v>1517330</v>
      </c>
      <c r="B88" s="9">
        <v>7330</v>
      </c>
      <c r="C88" s="19" t="s">
        <v>9</v>
      </c>
      <c r="D88" s="21" t="s">
        <v>63</v>
      </c>
      <c r="E88" s="21"/>
      <c r="F88" s="1"/>
      <c r="G88" s="1"/>
      <c r="H88" s="53">
        <f t="shared" ref="H88:I88" si="22">H89+H105</f>
        <v>36319262</v>
      </c>
      <c r="I88" s="53">
        <f t="shared" si="22"/>
        <v>26646800</v>
      </c>
      <c r="J88" s="53"/>
    </row>
    <row r="89" spans="1:10" s="31" customFormat="1" ht="19.399999999999999" customHeight="1" x14ac:dyDescent="0.3">
      <c r="A89" s="38"/>
      <c r="B89" s="38"/>
      <c r="C89" s="38"/>
      <c r="D89" s="9"/>
      <c r="E89" s="20" t="s">
        <v>10</v>
      </c>
      <c r="F89" s="39"/>
      <c r="G89" s="39"/>
      <c r="H89" s="53">
        <f t="shared" ref="H89:I89" si="23">SUM(H90:H104)</f>
        <v>8505989</v>
      </c>
      <c r="I89" s="53">
        <f t="shared" si="23"/>
        <v>7722235</v>
      </c>
      <c r="J89" s="53"/>
    </row>
    <row r="90" spans="1:10" s="31" customFormat="1" ht="37.4" customHeight="1" x14ac:dyDescent="0.3">
      <c r="A90" s="38"/>
      <c r="B90" s="38"/>
      <c r="C90" s="38"/>
      <c r="D90" s="8"/>
      <c r="E90" s="35" t="s">
        <v>19</v>
      </c>
      <c r="F90" s="1" t="s">
        <v>43</v>
      </c>
      <c r="G90" s="2">
        <v>28556946</v>
      </c>
      <c r="H90" s="52">
        <v>5000000</v>
      </c>
      <c r="I90" s="52">
        <v>4986058</v>
      </c>
      <c r="J90" s="52"/>
    </row>
    <row r="91" spans="1:10" s="31" customFormat="1" ht="68.150000000000006" customHeight="1" x14ac:dyDescent="0.3">
      <c r="A91" s="38"/>
      <c r="B91" s="38"/>
      <c r="C91" s="38"/>
      <c r="D91" s="8"/>
      <c r="E91" s="14" t="s">
        <v>110</v>
      </c>
      <c r="F91" s="1" t="s">
        <v>48</v>
      </c>
      <c r="G91" s="2"/>
      <c r="H91" s="52">
        <v>1550000</v>
      </c>
      <c r="I91" s="52">
        <v>886695</v>
      </c>
      <c r="J91" s="52"/>
    </row>
    <row r="92" spans="1:10" s="31" customFormat="1" ht="48.65" customHeight="1" x14ac:dyDescent="0.3">
      <c r="A92" s="38"/>
      <c r="B92" s="38"/>
      <c r="C92" s="38"/>
      <c r="D92" s="8"/>
      <c r="E92" s="34" t="s">
        <v>94</v>
      </c>
      <c r="F92" s="40">
        <v>2019</v>
      </c>
      <c r="G92" s="2">
        <v>95761</v>
      </c>
      <c r="H92" s="52">
        <v>88659</v>
      </c>
      <c r="I92" s="52">
        <v>88659</v>
      </c>
      <c r="J92" s="52"/>
    </row>
    <row r="93" spans="1:10" s="31" customFormat="1" ht="48.65" customHeight="1" x14ac:dyDescent="0.3">
      <c r="A93" s="38"/>
      <c r="B93" s="38"/>
      <c r="C93" s="38"/>
      <c r="D93" s="8"/>
      <c r="E93" s="34" t="s">
        <v>99</v>
      </c>
      <c r="F93" s="40">
        <v>2019</v>
      </c>
      <c r="G93" s="2">
        <v>129460</v>
      </c>
      <c r="H93" s="52">
        <v>123063</v>
      </c>
      <c r="I93" s="52">
        <v>123063</v>
      </c>
      <c r="J93" s="52"/>
    </row>
    <row r="94" spans="1:10" s="31" customFormat="1" ht="49.5" customHeight="1" x14ac:dyDescent="0.3">
      <c r="A94" s="38"/>
      <c r="B94" s="38"/>
      <c r="C94" s="38"/>
      <c r="D94" s="8"/>
      <c r="E94" s="34" t="s">
        <v>102</v>
      </c>
      <c r="F94" s="40">
        <v>2019</v>
      </c>
      <c r="G94" s="2">
        <v>176783</v>
      </c>
      <c r="H94" s="52">
        <v>166455</v>
      </c>
      <c r="I94" s="52">
        <v>166455</v>
      </c>
      <c r="J94" s="52"/>
    </row>
    <row r="95" spans="1:10" s="31" customFormat="1" ht="43.5" customHeight="1" x14ac:dyDescent="0.3">
      <c r="A95" s="38"/>
      <c r="B95" s="38"/>
      <c r="C95" s="38"/>
      <c r="D95" s="8"/>
      <c r="E95" s="34" t="s">
        <v>95</v>
      </c>
      <c r="F95" s="40">
        <v>2019</v>
      </c>
      <c r="G95" s="2">
        <v>102782</v>
      </c>
      <c r="H95" s="52">
        <v>95398</v>
      </c>
      <c r="I95" s="52">
        <v>95398</v>
      </c>
      <c r="J95" s="52"/>
    </row>
    <row r="96" spans="1:10" s="31" customFormat="1" ht="50.15" customHeight="1" x14ac:dyDescent="0.3">
      <c r="A96" s="38"/>
      <c r="B96" s="38"/>
      <c r="C96" s="38"/>
      <c r="D96" s="8"/>
      <c r="E96" s="34" t="s">
        <v>97</v>
      </c>
      <c r="F96" s="40">
        <v>2019</v>
      </c>
      <c r="G96" s="2"/>
      <c r="H96" s="52">
        <v>4000</v>
      </c>
      <c r="I96" s="52">
        <v>4000</v>
      </c>
      <c r="J96" s="52"/>
    </row>
    <row r="97" spans="1:10" s="31" customFormat="1" ht="47.5" customHeight="1" x14ac:dyDescent="0.3">
      <c r="A97" s="38"/>
      <c r="B97" s="38"/>
      <c r="C97" s="38"/>
      <c r="D97" s="8"/>
      <c r="E97" s="34" t="s">
        <v>103</v>
      </c>
      <c r="F97" s="40">
        <v>2019</v>
      </c>
      <c r="G97" s="2">
        <v>110752</v>
      </c>
      <c r="H97" s="52">
        <v>106302</v>
      </c>
      <c r="I97" s="52">
        <v>106302</v>
      </c>
      <c r="J97" s="52"/>
    </row>
    <row r="98" spans="1:10" s="31" customFormat="1" ht="44.5" customHeight="1" x14ac:dyDescent="0.3">
      <c r="A98" s="38"/>
      <c r="B98" s="38"/>
      <c r="C98" s="38"/>
      <c r="D98" s="8"/>
      <c r="E98" s="34" t="s">
        <v>75</v>
      </c>
      <c r="F98" s="1" t="s">
        <v>41</v>
      </c>
      <c r="G98" s="2">
        <v>167618</v>
      </c>
      <c r="H98" s="52">
        <v>161733</v>
      </c>
      <c r="I98" s="52">
        <v>161733</v>
      </c>
      <c r="J98" s="52"/>
    </row>
    <row r="99" spans="1:10" s="31" customFormat="1" ht="40.4" customHeight="1" x14ac:dyDescent="0.3">
      <c r="A99" s="38"/>
      <c r="B99" s="38"/>
      <c r="C99" s="38"/>
      <c r="D99" s="9"/>
      <c r="E99" s="35" t="s">
        <v>84</v>
      </c>
      <c r="F99" s="2" t="s">
        <v>41</v>
      </c>
      <c r="G99" s="2">
        <v>590105</v>
      </c>
      <c r="H99" s="52">
        <v>83465</v>
      </c>
      <c r="I99" s="52">
        <v>79741</v>
      </c>
      <c r="J99" s="52"/>
    </row>
    <row r="100" spans="1:10" s="31" customFormat="1" ht="39" customHeight="1" x14ac:dyDescent="0.3">
      <c r="A100" s="38"/>
      <c r="B100" s="38"/>
      <c r="C100" s="38"/>
      <c r="D100" s="9"/>
      <c r="E100" s="35" t="s">
        <v>85</v>
      </c>
      <c r="F100" s="2" t="s">
        <v>41</v>
      </c>
      <c r="G100" s="2">
        <v>634164</v>
      </c>
      <c r="H100" s="52">
        <v>225501</v>
      </c>
      <c r="I100" s="52">
        <v>146402</v>
      </c>
      <c r="J100" s="52"/>
    </row>
    <row r="101" spans="1:10" s="31" customFormat="1" ht="31" customHeight="1" x14ac:dyDescent="0.3">
      <c r="A101" s="38"/>
      <c r="B101" s="38"/>
      <c r="C101" s="38"/>
      <c r="D101" s="9"/>
      <c r="E101" s="35" t="s">
        <v>86</v>
      </c>
      <c r="F101" s="2" t="s">
        <v>41</v>
      </c>
      <c r="G101" s="2">
        <v>471924</v>
      </c>
      <c r="H101" s="52">
        <v>178631</v>
      </c>
      <c r="I101" s="52">
        <v>178623</v>
      </c>
      <c r="J101" s="52"/>
    </row>
    <row r="102" spans="1:10" s="31" customFormat="1" ht="49.5" customHeight="1" x14ac:dyDescent="0.3">
      <c r="A102" s="38"/>
      <c r="B102" s="38"/>
      <c r="C102" s="38"/>
      <c r="D102" s="9"/>
      <c r="E102" s="35" t="s">
        <v>87</v>
      </c>
      <c r="F102" s="2" t="s">
        <v>41</v>
      </c>
      <c r="G102" s="2">
        <v>536948</v>
      </c>
      <c r="H102" s="52">
        <v>18944</v>
      </c>
      <c r="I102" s="52"/>
      <c r="J102" s="52"/>
    </row>
    <row r="103" spans="1:10" s="31" customFormat="1" ht="38.5" customHeight="1" x14ac:dyDescent="0.3">
      <c r="A103" s="38"/>
      <c r="B103" s="38"/>
      <c r="C103" s="38"/>
      <c r="D103" s="9"/>
      <c r="E103" s="35" t="s">
        <v>88</v>
      </c>
      <c r="F103" s="2" t="s">
        <v>41</v>
      </c>
      <c r="G103" s="2">
        <v>1651333</v>
      </c>
      <c r="H103" s="52">
        <v>97838</v>
      </c>
      <c r="I103" s="52">
        <v>97838</v>
      </c>
      <c r="J103" s="52"/>
    </row>
    <row r="104" spans="1:10" s="31" customFormat="1" ht="27.65" customHeight="1" x14ac:dyDescent="0.3">
      <c r="A104" s="38"/>
      <c r="B104" s="38"/>
      <c r="C104" s="38"/>
      <c r="D104" s="9"/>
      <c r="E104" s="35" t="s">
        <v>89</v>
      </c>
      <c r="F104" s="2" t="s">
        <v>41</v>
      </c>
      <c r="G104" s="2">
        <v>1135462</v>
      </c>
      <c r="H104" s="52">
        <v>606000</v>
      </c>
      <c r="I104" s="52">
        <v>601268</v>
      </c>
      <c r="J104" s="52"/>
    </row>
    <row r="105" spans="1:10" s="31" customFormat="1" ht="18" customHeight="1" x14ac:dyDescent="0.3">
      <c r="A105" s="38"/>
      <c r="B105" s="38"/>
      <c r="C105" s="38"/>
      <c r="D105" s="9"/>
      <c r="E105" s="10" t="s">
        <v>13</v>
      </c>
      <c r="F105" s="1"/>
      <c r="G105" s="2"/>
      <c r="H105" s="53">
        <f t="shared" ref="H105:I105" si="24">SUM(H106:H117)</f>
        <v>27813273</v>
      </c>
      <c r="I105" s="53">
        <f t="shared" si="24"/>
        <v>18924565</v>
      </c>
      <c r="J105" s="53"/>
    </row>
    <row r="106" spans="1:10" s="31" customFormat="1" ht="38.15" customHeight="1" x14ac:dyDescent="0.3">
      <c r="A106" s="38"/>
      <c r="B106" s="38"/>
      <c r="C106" s="38"/>
      <c r="D106" s="9"/>
      <c r="E106" s="34" t="s">
        <v>28</v>
      </c>
      <c r="F106" s="8">
        <v>2019</v>
      </c>
      <c r="G106" s="2">
        <v>1488288</v>
      </c>
      <c r="H106" s="52">
        <v>1436000</v>
      </c>
      <c r="I106" s="52">
        <v>1327832</v>
      </c>
    </row>
    <row r="107" spans="1:10" s="31" customFormat="1" ht="38.15" customHeight="1" x14ac:dyDescent="0.3">
      <c r="A107" s="38"/>
      <c r="B107" s="38"/>
      <c r="C107" s="38"/>
      <c r="D107" s="9"/>
      <c r="E107" s="34" t="s">
        <v>76</v>
      </c>
      <c r="F107" s="8">
        <v>2019</v>
      </c>
      <c r="G107" s="2">
        <v>1478784</v>
      </c>
      <c r="H107" s="52">
        <v>1142241</v>
      </c>
      <c r="I107" s="52">
        <v>1142241</v>
      </c>
    </row>
    <row r="108" spans="1:10" s="31" customFormat="1" ht="38.15" customHeight="1" x14ac:dyDescent="0.3">
      <c r="A108" s="38"/>
      <c r="B108" s="38"/>
      <c r="C108" s="38"/>
      <c r="D108" s="9"/>
      <c r="E108" s="34" t="s">
        <v>113</v>
      </c>
      <c r="F108" s="8"/>
      <c r="G108" s="2"/>
      <c r="H108" s="52">
        <v>295000</v>
      </c>
      <c r="I108" s="52">
        <v>291215</v>
      </c>
    </row>
    <row r="109" spans="1:10" s="31" customFormat="1" ht="52" customHeight="1" x14ac:dyDescent="0.3">
      <c r="A109" s="38"/>
      <c r="B109" s="38"/>
      <c r="C109" s="38"/>
      <c r="D109" s="9"/>
      <c r="E109" s="34" t="s">
        <v>114</v>
      </c>
      <c r="F109" s="8">
        <v>2019</v>
      </c>
      <c r="G109" s="2">
        <v>1389908</v>
      </c>
      <c r="H109" s="52">
        <v>1400000</v>
      </c>
      <c r="I109" s="52">
        <v>1171978</v>
      </c>
    </row>
    <row r="110" spans="1:10" s="31" customFormat="1" ht="40.4" customHeight="1" x14ac:dyDescent="0.3">
      <c r="A110" s="38"/>
      <c r="B110" s="38"/>
      <c r="C110" s="38"/>
      <c r="D110" s="9"/>
      <c r="E110" s="34" t="s">
        <v>29</v>
      </c>
      <c r="F110" s="2" t="s">
        <v>42</v>
      </c>
      <c r="G110" s="2">
        <v>4183025</v>
      </c>
      <c r="H110" s="52">
        <v>3000000</v>
      </c>
      <c r="I110" s="52">
        <v>2768625</v>
      </c>
    </row>
    <row r="111" spans="1:10" s="31" customFormat="1" ht="40.4" customHeight="1" x14ac:dyDescent="0.3">
      <c r="A111" s="38"/>
      <c r="B111" s="38"/>
      <c r="C111" s="38"/>
      <c r="D111" s="9"/>
      <c r="E111" s="34" t="s">
        <v>100</v>
      </c>
      <c r="F111" s="2" t="s">
        <v>44</v>
      </c>
      <c r="G111" s="2">
        <v>14274349</v>
      </c>
      <c r="H111" s="52">
        <v>11800000</v>
      </c>
      <c r="I111" s="52">
        <v>5844240</v>
      </c>
    </row>
    <row r="112" spans="1:10" s="31" customFormat="1" ht="32.15" customHeight="1" x14ac:dyDescent="0.3">
      <c r="A112" s="38"/>
      <c r="B112" s="38"/>
      <c r="C112" s="38"/>
      <c r="D112" s="9"/>
      <c r="E112" s="34" t="s">
        <v>101</v>
      </c>
      <c r="F112" s="2">
        <v>2019</v>
      </c>
      <c r="G112" s="2">
        <v>299996</v>
      </c>
      <c r="H112" s="52">
        <v>270507</v>
      </c>
      <c r="I112" s="52">
        <v>270507</v>
      </c>
    </row>
    <row r="113" spans="1:10" s="31" customFormat="1" ht="52.5" customHeight="1" x14ac:dyDescent="0.3">
      <c r="A113" s="38"/>
      <c r="B113" s="38"/>
      <c r="C113" s="38"/>
      <c r="D113" s="9"/>
      <c r="E113" s="34" t="s">
        <v>93</v>
      </c>
      <c r="F113" s="8">
        <v>2019</v>
      </c>
      <c r="G113" s="2">
        <v>1057298</v>
      </c>
      <c r="H113" s="52">
        <v>457996</v>
      </c>
      <c r="I113" s="52">
        <v>457996</v>
      </c>
    </row>
    <row r="114" spans="1:10" s="31" customFormat="1" ht="40.4" customHeight="1" x14ac:dyDescent="0.3">
      <c r="A114" s="38"/>
      <c r="B114" s="38"/>
      <c r="C114" s="38"/>
      <c r="D114" s="9"/>
      <c r="E114" s="34" t="s">
        <v>20</v>
      </c>
      <c r="F114" s="8">
        <v>2019</v>
      </c>
      <c r="G114" s="2">
        <v>1478560</v>
      </c>
      <c r="H114" s="52">
        <v>880000</v>
      </c>
      <c r="I114" s="52">
        <v>878910</v>
      </c>
    </row>
    <row r="115" spans="1:10" s="31" customFormat="1" ht="36" customHeight="1" x14ac:dyDescent="0.3">
      <c r="A115" s="38"/>
      <c r="B115" s="38"/>
      <c r="C115" s="38"/>
      <c r="D115" s="9"/>
      <c r="E115" s="34" t="s">
        <v>21</v>
      </c>
      <c r="F115" s="2" t="s">
        <v>43</v>
      </c>
      <c r="G115" s="2">
        <v>31834662</v>
      </c>
      <c r="H115" s="52">
        <v>7000000</v>
      </c>
      <c r="I115" s="52">
        <v>4639492</v>
      </c>
    </row>
    <row r="116" spans="1:10" s="31" customFormat="1" ht="33" customHeight="1" x14ac:dyDescent="0.3">
      <c r="A116" s="38"/>
      <c r="B116" s="38"/>
      <c r="C116" s="38"/>
      <c r="D116" s="9"/>
      <c r="E116" s="35" t="s">
        <v>22</v>
      </c>
      <c r="F116" s="8">
        <v>2019</v>
      </c>
      <c r="G116" s="2"/>
      <c r="H116" s="52">
        <v>33864</v>
      </c>
      <c r="I116" s="52">
        <v>33864</v>
      </c>
    </row>
    <row r="117" spans="1:10" s="31" customFormat="1" ht="41.15" customHeight="1" x14ac:dyDescent="0.3">
      <c r="A117" s="38"/>
      <c r="B117" s="38"/>
      <c r="C117" s="38"/>
      <c r="D117" s="9"/>
      <c r="E117" s="35" t="s">
        <v>51</v>
      </c>
      <c r="F117" s="2" t="s">
        <v>41</v>
      </c>
      <c r="G117" s="2"/>
      <c r="H117" s="52">
        <v>97665</v>
      </c>
      <c r="I117" s="52">
        <v>97665</v>
      </c>
    </row>
    <row r="118" spans="1:10" s="31" customFormat="1" ht="64" customHeight="1" x14ac:dyDescent="0.3">
      <c r="A118" s="9">
        <v>1517361</v>
      </c>
      <c r="B118" s="9">
        <v>7361</v>
      </c>
      <c r="C118" s="19" t="s">
        <v>65</v>
      </c>
      <c r="D118" s="21" t="s">
        <v>77</v>
      </c>
      <c r="E118" s="34" t="s">
        <v>78</v>
      </c>
      <c r="F118" s="2" t="s">
        <v>41</v>
      </c>
      <c r="G118" s="2">
        <v>1567405</v>
      </c>
      <c r="H118" s="52">
        <v>28000</v>
      </c>
      <c r="I118" s="52">
        <v>28000</v>
      </c>
    </row>
    <row r="119" spans="1:10" s="31" customFormat="1" ht="24" customHeight="1" x14ac:dyDescent="0.3">
      <c r="A119" s="9">
        <v>1517640</v>
      </c>
      <c r="B119" s="9">
        <v>7640</v>
      </c>
      <c r="C119" s="38"/>
      <c r="D119" s="21" t="s">
        <v>31</v>
      </c>
      <c r="E119" s="38"/>
      <c r="F119" s="1"/>
      <c r="G119" s="2"/>
      <c r="H119" s="53">
        <f t="shared" ref="H119:I119" si="25">SUM(H120:H124)</f>
        <v>55748047.049999997</v>
      </c>
      <c r="I119" s="53">
        <f t="shared" si="25"/>
        <v>7154225</v>
      </c>
      <c r="J119" s="53"/>
    </row>
    <row r="120" spans="1:10" s="31" customFormat="1" ht="82.4" customHeight="1" x14ac:dyDescent="0.3">
      <c r="A120" s="38"/>
      <c r="B120" s="38"/>
      <c r="C120" s="38"/>
      <c r="D120" s="38"/>
      <c r="E120" s="34" t="s">
        <v>58</v>
      </c>
      <c r="F120" s="1" t="s">
        <v>44</v>
      </c>
      <c r="G120" s="2"/>
      <c r="H120" s="52">
        <v>48093527.049999997</v>
      </c>
      <c r="I120" s="55"/>
    </row>
    <row r="121" spans="1:10" s="31" customFormat="1" ht="48" customHeight="1" x14ac:dyDescent="0.3">
      <c r="A121" s="38"/>
      <c r="B121" s="38"/>
      <c r="C121" s="38"/>
      <c r="D121" s="38"/>
      <c r="E121" s="34" t="s">
        <v>49</v>
      </c>
      <c r="F121" s="1" t="s">
        <v>42</v>
      </c>
      <c r="G121" s="2"/>
      <c r="H121" s="52">
        <v>20</v>
      </c>
      <c r="I121" s="55"/>
    </row>
    <row r="122" spans="1:10" ht="40.5" customHeight="1" x14ac:dyDescent="0.3">
      <c r="A122" s="41"/>
      <c r="B122" s="41"/>
      <c r="C122" s="41"/>
      <c r="D122" s="41"/>
      <c r="E122" s="42" t="s">
        <v>50</v>
      </c>
      <c r="F122" s="2" t="s">
        <v>43</v>
      </c>
      <c r="G122" s="2">
        <v>25179181</v>
      </c>
      <c r="H122" s="52">
        <v>7000000</v>
      </c>
      <c r="I122" s="52">
        <v>6999894</v>
      </c>
    </row>
    <row r="123" spans="1:10" ht="49.5" customHeight="1" x14ac:dyDescent="0.3">
      <c r="A123" s="41"/>
      <c r="B123" s="41"/>
      <c r="C123" s="41"/>
      <c r="D123" s="41"/>
      <c r="E123" s="34" t="s">
        <v>81</v>
      </c>
      <c r="F123" s="2" t="s">
        <v>40</v>
      </c>
      <c r="G123" s="2">
        <v>9999558</v>
      </c>
      <c r="H123" s="52">
        <v>154500</v>
      </c>
      <c r="I123" s="52">
        <v>154331</v>
      </c>
    </row>
    <row r="124" spans="1:10" ht="50.5" customHeight="1" x14ac:dyDescent="0.35">
      <c r="A124" s="41"/>
      <c r="B124" s="41"/>
      <c r="C124" s="41"/>
      <c r="D124" s="41"/>
      <c r="E124" s="34" t="s">
        <v>106</v>
      </c>
      <c r="F124" s="2" t="s">
        <v>44</v>
      </c>
      <c r="G124" s="2"/>
      <c r="H124" s="52">
        <v>500000</v>
      </c>
      <c r="I124" s="54"/>
    </row>
    <row r="125" spans="1:10" ht="26.15" customHeight="1" x14ac:dyDescent="0.3">
      <c r="A125" s="43"/>
      <c r="B125" s="43"/>
      <c r="C125" s="43"/>
      <c r="D125" s="44" t="s">
        <v>34</v>
      </c>
      <c r="E125" s="43"/>
      <c r="F125" s="43"/>
      <c r="G125" s="43"/>
      <c r="H125" s="45">
        <f>H58+H16+H12</f>
        <v>139957657.84999999</v>
      </c>
      <c r="I125" s="45">
        <f>I58+I16+I12</f>
        <v>68942561.469999999</v>
      </c>
    </row>
    <row r="126" spans="1:10" s="46" customFormat="1" ht="26.15" customHeight="1" x14ac:dyDescent="0.3">
      <c r="D126" s="17" t="s">
        <v>66</v>
      </c>
      <c r="H126" s="47">
        <f t="shared" ref="H126:I126" si="26">H17</f>
        <v>6362000</v>
      </c>
      <c r="I126" s="47">
        <f t="shared" si="26"/>
        <v>6356157.1300000008</v>
      </c>
      <c r="J126" s="51"/>
    </row>
    <row r="127" spans="1:10" s="48" customFormat="1" x14ac:dyDescent="0.3">
      <c r="H127" s="49"/>
    </row>
    <row r="130" spans="1:12" s="77" customFormat="1" ht="18" x14ac:dyDescent="0.4">
      <c r="A130" s="76" t="s">
        <v>131</v>
      </c>
      <c r="B130" s="76"/>
      <c r="C130" s="76"/>
      <c r="D130" s="76"/>
      <c r="E130" s="76"/>
      <c r="H130" s="79" t="s">
        <v>132</v>
      </c>
      <c r="I130" s="79"/>
      <c r="J130" s="79"/>
      <c r="K130" s="79"/>
      <c r="L130" s="78"/>
    </row>
    <row r="131" spans="1:12" s="62" customFormat="1" ht="18" x14ac:dyDescent="0.4">
      <c r="A131" s="65"/>
      <c r="B131" s="65"/>
      <c r="C131" s="65"/>
      <c r="D131" s="66"/>
      <c r="E131" s="66"/>
      <c r="F131" s="66"/>
      <c r="G131" s="66"/>
      <c r="H131" s="67"/>
      <c r="I131" s="64"/>
    </row>
    <row r="132" spans="1:12" s="62" customFormat="1" ht="18" x14ac:dyDescent="0.4">
      <c r="A132" s="68" t="s">
        <v>116</v>
      </c>
      <c r="C132" s="63"/>
      <c r="D132" s="69"/>
      <c r="H132" s="67"/>
      <c r="I132" s="64"/>
    </row>
    <row r="133" spans="1:12" s="70" customFormat="1" x14ac:dyDescent="0.35">
      <c r="A133" s="72" t="s">
        <v>108</v>
      </c>
      <c r="B133" s="72"/>
      <c r="C133" s="72"/>
      <c r="H133" s="67"/>
      <c r="I133" s="71"/>
    </row>
  </sheetData>
  <mergeCells count="9">
    <mergeCell ref="A133:C133"/>
    <mergeCell ref="A130:E130"/>
    <mergeCell ref="A8:I8"/>
    <mergeCell ref="F1:I1"/>
    <mergeCell ref="F2:I2"/>
    <mergeCell ref="F3:I3"/>
    <mergeCell ref="F4:I4"/>
    <mergeCell ref="F5:I5"/>
    <mergeCell ref="H130:K130"/>
  </mergeCells>
  <printOptions horizontalCentered="1"/>
  <pageMargins left="0.19685039370078741" right="0.19685039370078741" top="1.1811023622047245" bottom="0.59055118110236227" header="0.31496062992125984" footer="0.31496062992125984"/>
  <pageSetup paperSize="9" scale="91" fitToHeight="11" orientation="landscape" useFirstPageNumber="1" verticalDpi="0" r:id="rId1"/>
  <headerFooter>
    <oddHeader xml:space="preserve">&amp;R&amp;"Times New Roman,обычный"
</oddHeader>
    <oddFooter xml:space="preserve">&amp;R&amp;"Times New Roman,обычный"&amp;12Сторінка &amp;P&amp;"-,обычный"&amp;10
</oddFooter>
  </headerFooter>
  <rowBreaks count="1" manualBreakCount="1">
    <brk id="3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5 (с)</vt:lpstr>
      <vt:lpstr>'дод 5 (с)'!Заголовки_для_печати</vt:lpstr>
      <vt:lpstr>'дод 5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2020-02-27T09:01:41Z</cp:lastPrinted>
  <dcterms:created xsi:type="dcterms:W3CDTF">2018-10-18T06:20:50Z</dcterms:created>
  <dcterms:modified xsi:type="dcterms:W3CDTF">2020-02-27T09:01:44Z</dcterms:modified>
</cp:coreProperties>
</file>