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63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'Лист1'!$A$1:$I$46</definedName>
  </definedNames>
  <calcPr fullCalcOnLoad="1"/>
</workbook>
</file>

<file path=xl/sharedStrings.xml><?xml version="1.0" encoding="utf-8"?>
<sst xmlns="http://schemas.openxmlformats.org/spreadsheetml/2006/main" count="53" uniqueCount="48">
  <si>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</si>
  <si>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</si>
  <si>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</si>
  <si>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</si>
  <si>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</si>
  <si>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</si>
  <si>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</si>
  <si>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</si>
  <si>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</si>
  <si>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</si>
  <si>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</si>
  <si>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</si>
  <si>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</si>
  <si>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</si>
  <si>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</si>
  <si>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</si>
  <si>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</si>
  <si>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</si>
  <si>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</si>
  <si>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</si>
  <si>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</si>
  <si>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</si>
  <si>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</si>
  <si>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</si>
  <si>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</si>
  <si>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</si>
  <si>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</si>
  <si>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</si>
  <si>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</si>
  <si>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Акцизний податок всього, в тому числі: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</si>
  <si>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</si>
  <si>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</si>
  <si>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Плата за розміщення тимчасово вільних коштів місцевих бюджетів </t>
  </si>
  <si>
    <t>Загальний фонд (без офіційних трансфертів)</t>
  </si>
  <si>
    <t>Спеціальний фонд (без офіційних трансфертів)</t>
  </si>
  <si>
    <t>І квартал 2019 року</t>
  </si>
  <si>
    <t>І квартал 2020 року</t>
  </si>
  <si>
    <t>Відсоток до              І кварталу 2019 року</t>
  </si>
  <si>
    <t>Податок та збір на доходи фізичних осіб</t>
  </si>
  <si>
    <t>Дотації</t>
  </si>
  <si>
    <t>Субвенції</t>
  </si>
  <si>
    <t>Гранти (дарунки), що надійшли до бюджетів усіх рівнів  </t>
  </si>
  <si>
    <t>тис. гривень</t>
  </si>
  <si>
    <t>В.о. директора депаратменту фінансів, економіки та інвестицій Сумської міської ради</t>
  </si>
  <si>
    <t>Л.І. Співакова</t>
  </si>
  <si>
    <t>Додаток 1</t>
  </si>
  <si>
    <t>за  І квартал 2020 року в порівнянні з І кварталом 2019 року</t>
  </si>
  <si>
    <t xml:space="preserve">Інформація щодо виконання дохідної частини  бюджету Сумської міської ОТГ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</si>
</sst>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_-* #,##0.0_р_._-;\-* #,##0.0_р_._-;_-* &quot;-&quot;??_р_._-;_-@_-"/>
    <numFmt numFmtId="192" formatCode="_-* #,##0.0\ _г_р_н_._-;\-* #,##0.0\ _г_р_н_._-;_-* &quot;-&quot;?\ _г_р_н_._-;_-@_-"/>
    <numFmt numFmtId="193" formatCode="0.0"/>
    <numFmt numFmtId="194" formatCode="#,##0.00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1.5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9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190" fontId="1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190" fontId="7" fillId="33" borderId="12" xfId="0" applyNumberFormat="1" applyFont="1" applyFill="1" applyBorder="1" applyAlignment="1">
      <alignment horizontal="center" vertical="center"/>
    </xf>
    <xf numFmtId="190" fontId="7" fillId="33" borderId="13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90" fontId="45" fillId="33" borderId="12" xfId="0" applyNumberFormat="1" applyFont="1" applyFill="1" applyBorder="1" applyAlignment="1">
      <alignment horizontal="center" vertical="center"/>
    </xf>
    <xf numFmtId="190" fontId="45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90" fontId="7" fillId="0" borderId="13" xfId="0" applyNumberFormat="1" applyFont="1" applyFill="1" applyBorder="1" applyAlignment="1">
      <alignment horizontal="center" vertical="center"/>
    </xf>
    <xf numFmtId="190" fontId="45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90" fontId="7" fillId="33" borderId="14" xfId="0" applyNumberFormat="1" applyFont="1" applyFill="1" applyBorder="1" applyAlignment="1">
      <alignment horizontal="center" vertical="center"/>
    </xf>
    <xf numFmtId="190" fontId="7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90" fontId="5" fillId="33" borderId="11" xfId="0" applyNumberFormat="1" applyFont="1" applyFill="1" applyBorder="1" applyAlignment="1">
      <alignment horizontal="center" vertical="center"/>
    </xf>
    <xf numFmtId="19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>
      <alignment horizontal="center" vertical="center"/>
    </xf>
    <xf numFmtId="190" fontId="7" fillId="33" borderId="16" xfId="0" applyNumberFormat="1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90" fontId="7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0" fontId="5" fillId="33" borderId="21" xfId="0" applyNumberFormat="1" applyFont="1" applyFill="1" applyBorder="1" applyAlignment="1">
      <alignment horizontal="center" vertical="center"/>
    </xf>
    <xf numFmtId="190" fontId="5" fillId="33" borderId="22" xfId="0" applyNumberFormat="1" applyFont="1" applyFill="1" applyBorder="1" applyAlignment="1">
      <alignment horizontal="center" vertical="center"/>
    </xf>
    <xf numFmtId="190" fontId="5" fillId="33" borderId="23" xfId="0" applyNumberFormat="1" applyFont="1" applyFill="1" applyBorder="1" applyAlignment="1">
      <alignment horizontal="center" vertical="center"/>
    </xf>
    <xf numFmtId="190" fontId="46" fillId="33" borderId="24" xfId="0" applyNumberFormat="1" applyFont="1" applyFill="1" applyBorder="1" applyAlignment="1">
      <alignment horizontal="center" vertical="center"/>
    </xf>
    <xf numFmtId="190" fontId="46" fillId="33" borderId="25" xfId="0" applyNumberFormat="1" applyFont="1" applyFill="1" applyBorder="1" applyAlignment="1">
      <alignment horizontal="center" vertical="center"/>
    </xf>
    <xf numFmtId="190" fontId="46" fillId="0" borderId="24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190" fontId="45" fillId="33" borderId="15" xfId="0" applyNumberFormat="1" applyFont="1" applyFill="1" applyBorder="1" applyAlignment="1">
      <alignment horizontal="center" vertical="center"/>
    </xf>
    <xf numFmtId="190" fontId="46" fillId="0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190" fontId="45" fillId="33" borderId="19" xfId="0" applyNumberFormat="1" applyFont="1" applyFill="1" applyBorder="1" applyAlignment="1">
      <alignment horizontal="center" vertical="center"/>
    </xf>
    <xf numFmtId="190" fontId="46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190" fontId="5" fillId="33" borderId="24" xfId="0" applyNumberFormat="1" applyFont="1" applyFill="1" applyBorder="1" applyAlignment="1">
      <alignment horizontal="center" vertical="center"/>
    </xf>
    <xf numFmtId="190" fontId="5" fillId="33" borderId="25" xfId="0" applyNumberFormat="1" applyFont="1" applyFill="1" applyBorder="1" applyAlignment="1">
      <alignment horizontal="center" vertical="center"/>
    </xf>
    <xf numFmtId="190" fontId="5" fillId="0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190" fontId="7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0" fontId="5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90" fontId="5" fillId="33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55" zoomScaleNormal="93" zoomScaleSheetLayoutView="55" zoomScalePageLayoutView="0" workbookViewId="0" topLeftCell="A23">
      <selection activeCell="M17" sqref="M17"/>
    </sheetView>
  </sheetViews>
  <sheetFormatPr defaultColWidth="9.00390625" defaultRowHeight="12.75"/>
  <cols>
    <col min="1" max="1" width="0.37109375" style="1" customWidth="1"/>
    <col min="2" max="2" width="109.375" style="1" customWidth="1"/>
    <col min="3" max="3" width="17.00390625" style="7" customWidth="1"/>
    <col min="4" max="4" width="16.875" style="7" customWidth="1"/>
    <col min="5" max="5" width="16.00390625" style="7" customWidth="1"/>
    <col min="6" max="6" width="17.00390625" style="5" customWidth="1"/>
    <col min="7" max="7" width="15.125" style="5" customWidth="1"/>
    <col min="8" max="8" width="15.625" style="5" customWidth="1"/>
    <col min="9" max="9" width="14.25390625" style="1" customWidth="1"/>
    <col min="10" max="10" width="21.125" style="1" customWidth="1"/>
    <col min="11" max="16384" width="9.125" style="1" customWidth="1"/>
  </cols>
  <sheetData>
    <row r="1" ht="18.75">
      <c r="I1" s="13" t="s">
        <v>45</v>
      </c>
    </row>
    <row r="2" spans="2:9" ht="22.5" customHeight="1">
      <c r="B2" s="67" t="s">
        <v>47</v>
      </c>
      <c r="C2" s="67"/>
      <c r="D2" s="67"/>
      <c r="E2" s="67"/>
      <c r="F2" s="67"/>
      <c r="G2" s="67"/>
      <c r="H2" s="67"/>
      <c r="I2" s="67"/>
    </row>
    <row r="3" spans="2:9" ht="22.5" customHeight="1">
      <c r="B3" s="67" t="s">
        <v>46</v>
      </c>
      <c r="C3" s="67"/>
      <c r="D3" s="67"/>
      <c r="E3" s="67"/>
      <c r="F3" s="67"/>
      <c r="G3" s="67"/>
      <c r="H3" s="67"/>
      <c r="I3" s="67"/>
    </row>
    <row r="4" spans="2:9" ht="16.5" thickBot="1">
      <c r="B4" s="3"/>
      <c r="C4" s="5"/>
      <c r="I4" s="4" t="s">
        <v>42</v>
      </c>
    </row>
    <row r="5" spans="2:9" s="2" customFormat="1" ht="21.75" customHeight="1" thickBot="1">
      <c r="B5" s="79" t="s">
        <v>5</v>
      </c>
      <c r="C5" s="74" t="s">
        <v>35</v>
      </c>
      <c r="D5" s="75"/>
      <c r="E5" s="76"/>
      <c r="F5" s="74" t="s">
        <v>36</v>
      </c>
      <c r="G5" s="75"/>
      <c r="H5" s="76"/>
      <c r="I5" s="77" t="s">
        <v>37</v>
      </c>
    </row>
    <row r="6" spans="2:9" s="2" customFormat="1" ht="57" customHeight="1" thickBot="1">
      <c r="B6" s="80"/>
      <c r="C6" s="10" t="s">
        <v>13</v>
      </c>
      <c r="D6" s="11" t="s">
        <v>14</v>
      </c>
      <c r="E6" s="12" t="s">
        <v>6</v>
      </c>
      <c r="F6" s="11" t="s">
        <v>13</v>
      </c>
      <c r="G6" s="11" t="s">
        <v>14</v>
      </c>
      <c r="H6" s="12" t="s">
        <v>6</v>
      </c>
      <c r="I6" s="78"/>
    </row>
    <row r="7" spans="2:9" s="13" customFormat="1" ht="21.75" customHeight="1" thickBot="1">
      <c r="B7" s="68" t="s">
        <v>0</v>
      </c>
      <c r="C7" s="69"/>
      <c r="D7" s="69"/>
      <c r="E7" s="69"/>
      <c r="F7" s="69"/>
      <c r="G7" s="69"/>
      <c r="H7" s="69"/>
      <c r="I7" s="70"/>
    </row>
    <row r="8" spans="2:9" s="18" customFormat="1" ht="21.75" customHeight="1">
      <c r="B8" s="14" t="s">
        <v>38</v>
      </c>
      <c r="C8" s="15">
        <v>1255258.6</v>
      </c>
      <c r="D8" s="16">
        <v>263281.9</v>
      </c>
      <c r="E8" s="15">
        <f>D8/C8*100</f>
        <v>20.974315571309372</v>
      </c>
      <c r="F8" s="15">
        <v>1333153</v>
      </c>
      <c r="G8" s="16">
        <v>296084.2</v>
      </c>
      <c r="H8" s="15">
        <f>G8/F8*100</f>
        <v>22.2093188103691</v>
      </c>
      <c r="I8" s="17">
        <f>G8/D8*100</f>
        <v>112.45900306857402</v>
      </c>
    </row>
    <row r="9" spans="2:9" s="18" customFormat="1" ht="21.75" customHeight="1">
      <c r="B9" s="14" t="s">
        <v>29</v>
      </c>
      <c r="C9" s="15">
        <f>C10+C11+C12</f>
        <v>150630.6</v>
      </c>
      <c r="D9" s="15">
        <f>D10+D11+D12</f>
        <v>17288</v>
      </c>
      <c r="E9" s="15">
        <f>D9/C9*100</f>
        <v>11.477083673569647</v>
      </c>
      <c r="F9" s="15">
        <f>F10+F11+F12</f>
        <v>139634.7</v>
      </c>
      <c r="G9" s="16">
        <f>G10+G11+G12</f>
        <v>32406.100000000002</v>
      </c>
      <c r="H9" s="15">
        <f>G9/F9*100</f>
        <v>23.20776998840546</v>
      </c>
      <c r="I9" s="17">
        <f>G9/D9*100</f>
        <v>187.4485192040722</v>
      </c>
    </row>
    <row r="10" spans="2:9" s="18" customFormat="1" ht="21.75" customHeight="1">
      <c r="B10" s="14" t="s">
        <v>30</v>
      </c>
      <c r="C10" s="15">
        <v>12980</v>
      </c>
      <c r="D10" s="15"/>
      <c r="E10" s="19">
        <f>D10/C10*100</f>
        <v>0</v>
      </c>
      <c r="F10" s="15">
        <v>12350</v>
      </c>
      <c r="G10" s="15">
        <v>2973.5</v>
      </c>
      <c r="H10" s="15">
        <f>G10/F10*100</f>
        <v>24.076923076923077</v>
      </c>
      <c r="I10" s="20" t="e">
        <f>G10/D10*100</f>
        <v>#DIV/0!</v>
      </c>
    </row>
    <row r="11" spans="2:9" s="18" customFormat="1" ht="21.75" customHeight="1">
      <c r="B11" s="14" t="s">
        <v>31</v>
      </c>
      <c r="C11" s="15">
        <v>56565</v>
      </c>
      <c r="D11" s="15"/>
      <c r="E11" s="19">
        <f>D11/C11*100</f>
        <v>0</v>
      </c>
      <c r="F11" s="15">
        <v>52650</v>
      </c>
      <c r="G11" s="15">
        <v>9613.2</v>
      </c>
      <c r="H11" s="15">
        <f>G11/F11*100</f>
        <v>18.25868945868946</v>
      </c>
      <c r="I11" s="20" t="e">
        <f>G11/D11*100</f>
        <v>#DIV/0!</v>
      </c>
    </row>
    <row r="12" spans="2:9" s="18" customFormat="1" ht="19.5" customHeight="1">
      <c r="B12" s="21" t="s">
        <v>16</v>
      </c>
      <c r="C12" s="16">
        <v>81085.6</v>
      </c>
      <c r="D12" s="16">
        <v>17288</v>
      </c>
      <c r="E12" s="16">
        <f aca="true" t="shared" si="0" ref="E12:E18">D12/C12*100</f>
        <v>21.32067839419083</v>
      </c>
      <c r="F12" s="16">
        <v>74634.7</v>
      </c>
      <c r="G12" s="16">
        <v>19819.4</v>
      </c>
      <c r="H12" s="16">
        <f aca="true" t="shared" si="1" ref="H12:H29">G12/F12*100</f>
        <v>26.555208234239576</v>
      </c>
      <c r="I12" s="22">
        <f>G12/D12*100</f>
        <v>114.64252660805184</v>
      </c>
    </row>
    <row r="13" spans="2:9" s="18" customFormat="1" ht="21.75" customHeight="1">
      <c r="B13" s="21" t="s">
        <v>19</v>
      </c>
      <c r="C13" s="16">
        <f>C14+C18+C19+C20</f>
        <v>404328</v>
      </c>
      <c r="D13" s="16">
        <f>D14+D18+D19+D20</f>
        <v>109851.6</v>
      </c>
      <c r="E13" s="16">
        <f t="shared" si="0"/>
        <v>27.16893215409272</v>
      </c>
      <c r="F13" s="16">
        <f>F14+F18+F19+F20</f>
        <v>483166</v>
      </c>
      <c r="G13" s="16">
        <f>G14+G18+G19+G20</f>
        <v>113812.70000000001</v>
      </c>
      <c r="H13" s="16">
        <f t="shared" si="1"/>
        <v>23.55561028714769</v>
      </c>
      <c r="I13" s="22">
        <f aca="true" t="shared" si="2" ref="I13:I29">G13/D13*100</f>
        <v>103.60586463920416</v>
      </c>
    </row>
    <row r="14" spans="2:9" s="18" customFormat="1" ht="21.75" customHeight="1">
      <c r="B14" s="21" t="s">
        <v>20</v>
      </c>
      <c r="C14" s="16">
        <f>C15+C16+C17</f>
        <v>191235.7</v>
      </c>
      <c r="D14" s="16">
        <f>D15+D16+D17</f>
        <v>48529.3</v>
      </c>
      <c r="E14" s="16">
        <f t="shared" si="0"/>
        <v>25.376694832607093</v>
      </c>
      <c r="F14" s="16">
        <f>F15+F16+F17</f>
        <v>208018.9</v>
      </c>
      <c r="G14" s="16">
        <f>G15+G16+G17</f>
        <v>47214.9</v>
      </c>
      <c r="H14" s="16">
        <f t="shared" si="1"/>
        <v>22.697408745070764</v>
      </c>
      <c r="I14" s="22">
        <f t="shared" si="2"/>
        <v>97.29153315625817</v>
      </c>
    </row>
    <row r="15" spans="2:9" s="18" customFormat="1" ht="21.75" customHeight="1">
      <c r="B15" s="21" t="s">
        <v>21</v>
      </c>
      <c r="C15" s="16">
        <v>10035.5</v>
      </c>
      <c r="D15" s="16">
        <v>2239.3</v>
      </c>
      <c r="E15" s="16">
        <f t="shared" si="0"/>
        <v>22.313786059488816</v>
      </c>
      <c r="F15" s="16">
        <v>14946.6</v>
      </c>
      <c r="G15" s="16">
        <v>3720.7</v>
      </c>
      <c r="H15" s="16">
        <f t="shared" si="1"/>
        <v>24.893286767559175</v>
      </c>
      <c r="I15" s="22">
        <f t="shared" si="2"/>
        <v>166.15460188451746</v>
      </c>
    </row>
    <row r="16" spans="2:9" s="18" customFormat="1" ht="21.75" customHeight="1">
      <c r="B16" s="21" t="s">
        <v>22</v>
      </c>
      <c r="C16" s="16">
        <v>179995.7</v>
      </c>
      <c r="D16" s="16">
        <v>45963.8</v>
      </c>
      <c r="E16" s="16">
        <f t="shared" si="0"/>
        <v>25.536054472412395</v>
      </c>
      <c r="F16" s="16">
        <v>191972.3</v>
      </c>
      <c r="G16" s="16">
        <v>43074.8</v>
      </c>
      <c r="H16" s="16">
        <f t="shared" si="1"/>
        <v>22.438028819782858</v>
      </c>
      <c r="I16" s="22">
        <f t="shared" si="2"/>
        <v>93.71461889573969</v>
      </c>
    </row>
    <row r="17" spans="2:9" s="18" customFormat="1" ht="21.75" customHeight="1">
      <c r="B17" s="21" t="s">
        <v>26</v>
      </c>
      <c r="C17" s="16">
        <v>1204.5</v>
      </c>
      <c r="D17" s="16">
        <v>326.2</v>
      </c>
      <c r="E17" s="16">
        <f t="shared" si="0"/>
        <v>27.081776670817764</v>
      </c>
      <c r="F17" s="16">
        <v>1100</v>
      </c>
      <c r="G17" s="16">
        <v>419.4</v>
      </c>
      <c r="H17" s="16">
        <f t="shared" si="1"/>
        <v>38.127272727272725</v>
      </c>
      <c r="I17" s="22">
        <f t="shared" si="2"/>
        <v>128.57142857142856</v>
      </c>
    </row>
    <row r="18" spans="1:9" s="18" customFormat="1" ht="21.75" customHeight="1">
      <c r="A18" s="18">
        <v>85</v>
      </c>
      <c r="B18" s="21" t="s">
        <v>23</v>
      </c>
      <c r="C18" s="16">
        <v>265.3</v>
      </c>
      <c r="D18" s="16">
        <v>110.7</v>
      </c>
      <c r="E18" s="16">
        <f t="shared" si="0"/>
        <v>41.72634753109687</v>
      </c>
      <c r="F18" s="16">
        <v>792.4</v>
      </c>
      <c r="G18" s="16">
        <v>196.8</v>
      </c>
      <c r="H18" s="16">
        <f>G18/F18*100</f>
        <v>24.8359414437153</v>
      </c>
      <c r="I18" s="22">
        <f>G18/D18*100</f>
        <v>177.7777777777778</v>
      </c>
    </row>
    <row r="19" spans="2:9" s="18" customFormat="1" ht="21.75" customHeight="1" hidden="1">
      <c r="B19" s="21" t="s">
        <v>24</v>
      </c>
      <c r="C19" s="16"/>
      <c r="D19" s="16"/>
      <c r="E19" s="16"/>
      <c r="F19" s="16"/>
      <c r="G19" s="16"/>
      <c r="H19" s="16"/>
      <c r="I19" s="23" t="e">
        <f t="shared" si="2"/>
        <v>#DIV/0!</v>
      </c>
    </row>
    <row r="20" spans="2:9" s="18" customFormat="1" ht="21.75" customHeight="1">
      <c r="B20" s="21" t="s">
        <v>25</v>
      </c>
      <c r="C20" s="16">
        <v>212827</v>
      </c>
      <c r="D20" s="16">
        <v>61211.6</v>
      </c>
      <c r="E20" s="16">
        <f>D20/C20*100</f>
        <v>28.761200411601912</v>
      </c>
      <c r="F20" s="16">
        <v>274354.7</v>
      </c>
      <c r="G20" s="16">
        <v>66401</v>
      </c>
      <c r="H20" s="16">
        <f t="shared" si="1"/>
        <v>24.202610707963085</v>
      </c>
      <c r="I20" s="22">
        <f t="shared" si="2"/>
        <v>108.47780486051664</v>
      </c>
    </row>
    <row r="21" spans="2:9" s="18" customFormat="1" ht="21.75" customHeight="1">
      <c r="B21" s="21" t="s">
        <v>32</v>
      </c>
      <c r="C21" s="16">
        <v>6000</v>
      </c>
      <c r="D21" s="16">
        <v>651.6</v>
      </c>
      <c r="E21" s="16">
        <f>D21/C21*100</f>
        <v>10.86</v>
      </c>
      <c r="F21" s="16">
        <v>500</v>
      </c>
      <c r="G21" s="16">
        <v>497.5</v>
      </c>
      <c r="H21" s="16">
        <f t="shared" si="1"/>
        <v>99.5</v>
      </c>
      <c r="I21" s="22">
        <f t="shared" si="2"/>
        <v>76.35052179251073</v>
      </c>
    </row>
    <row r="22" spans="2:9" s="18" customFormat="1" ht="21.75" customHeight="1">
      <c r="B22" s="21" t="s">
        <v>28</v>
      </c>
      <c r="C22" s="16">
        <v>23764.5</v>
      </c>
      <c r="D22" s="16">
        <v>4954.7</v>
      </c>
      <c r="E22" s="16">
        <f>D22/C22*100</f>
        <v>20.84916577247575</v>
      </c>
      <c r="F22" s="16">
        <v>22850</v>
      </c>
      <c r="G22" s="16">
        <v>5012.6</v>
      </c>
      <c r="H22" s="16">
        <f>G22/F22*100</f>
        <v>21.936980306345735</v>
      </c>
      <c r="I22" s="22">
        <f t="shared" si="2"/>
        <v>101.16858740186088</v>
      </c>
    </row>
    <row r="23" spans="2:9" s="18" customFormat="1" ht="44.25" customHeight="1">
      <c r="B23" s="21" t="s">
        <v>17</v>
      </c>
      <c r="C23" s="16">
        <v>20029</v>
      </c>
      <c r="D23" s="16">
        <v>5902.5</v>
      </c>
      <c r="E23" s="16">
        <f>D23/C23*100</f>
        <v>29.469768835188976</v>
      </c>
      <c r="F23" s="16">
        <v>22530</v>
      </c>
      <c r="G23" s="16">
        <v>5821.7</v>
      </c>
      <c r="H23" s="16">
        <f>G23/F23*100</f>
        <v>25.839769196626722</v>
      </c>
      <c r="I23" s="22">
        <f>G23/D23*100</f>
        <v>98.6310885218128</v>
      </c>
    </row>
    <row r="24" spans="2:9" s="18" customFormat="1" ht="21.75" customHeight="1" thickBot="1">
      <c r="B24" s="24" t="s">
        <v>8</v>
      </c>
      <c r="C24" s="25">
        <f>C25-C8-C9-C23-C13-C22-C21</f>
        <v>5410.099999999977</v>
      </c>
      <c r="D24" s="25">
        <f>D25-D8-D9-D23-D13-D22-D21</f>
        <v>1377.5999999999945</v>
      </c>
      <c r="E24" s="25">
        <f aca="true" t="shared" si="3" ref="E24:E29">D24/C24*100</f>
        <v>25.463484963309373</v>
      </c>
      <c r="F24" s="25">
        <f>F25-F8-F9-F23-F13-F22-F21</f>
        <v>5918.300000000047</v>
      </c>
      <c r="G24" s="25">
        <f>G25-G8-G9-G23-G13-G22-G21</f>
        <v>1839.399999999985</v>
      </c>
      <c r="H24" s="25">
        <f t="shared" si="1"/>
        <v>31.079870908875364</v>
      </c>
      <c r="I24" s="26">
        <f t="shared" si="2"/>
        <v>133.52206736353023</v>
      </c>
    </row>
    <row r="25" spans="2:9" s="18" customFormat="1" ht="21.75" customHeight="1" thickBot="1">
      <c r="B25" s="27" t="s">
        <v>33</v>
      </c>
      <c r="C25" s="28">
        <v>1865420.8</v>
      </c>
      <c r="D25" s="28">
        <v>403307.9</v>
      </c>
      <c r="E25" s="28">
        <f t="shared" si="3"/>
        <v>21.62021030321952</v>
      </c>
      <c r="F25" s="28">
        <v>2007752</v>
      </c>
      <c r="G25" s="28">
        <v>455474.2</v>
      </c>
      <c r="H25" s="28">
        <f t="shared" si="1"/>
        <v>22.68577991704155</v>
      </c>
      <c r="I25" s="29">
        <f t="shared" si="2"/>
        <v>112.93460901708099</v>
      </c>
    </row>
    <row r="26" spans="2:10" s="30" customFormat="1" ht="21.75" customHeight="1" thickBot="1">
      <c r="B26" s="31" t="s">
        <v>7</v>
      </c>
      <c r="C26" s="28">
        <f>C27+C28</f>
        <v>1179827.2</v>
      </c>
      <c r="D26" s="28">
        <f>D27+D28</f>
        <v>337990.1</v>
      </c>
      <c r="E26" s="28">
        <f t="shared" si="3"/>
        <v>28.64742396174626</v>
      </c>
      <c r="F26" s="28">
        <f>F27+F28</f>
        <v>441162.9</v>
      </c>
      <c r="G26" s="28">
        <f>G27+G28</f>
        <v>140300.80000000002</v>
      </c>
      <c r="H26" s="28">
        <f t="shared" si="1"/>
        <v>31.802492911348622</v>
      </c>
      <c r="I26" s="29">
        <f t="shared" si="2"/>
        <v>41.510328261094045</v>
      </c>
      <c r="J26" s="32"/>
    </row>
    <row r="27" spans="2:9" s="18" customFormat="1" ht="21.75" customHeight="1">
      <c r="B27" s="14" t="s">
        <v>39</v>
      </c>
      <c r="C27" s="15">
        <v>3581.6</v>
      </c>
      <c r="D27" s="15">
        <v>894.2</v>
      </c>
      <c r="E27" s="15">
        <f t="shared" si="3"/>
        <v>24.966495421040875</v>
      </c>
      <c r="F27" s="15">
        <v>2739.7</v>
      </c>
      <c r="G27" s="15">
        <v>684.6</v>
      </c>
      <c r="H27" s="15">
        <f t="shared" si="1"/>
        <v>24.98813738730518</v>
      </c>
      <c r="I27" s="17">
        <f t="shared" si="2"/>
        <v>76.56005367926639</v>
      </c>
    </row>
    <row r="28" spans="2:9" s="18" customFormat="1" ht="21.75" customHeight="1" thickBot="1">
      <c r="B28" s="24" t="s">
        <v>40</v>
      </c>
      <c r="C28" s="25">
        <v>1176245.5999999999</v>
      </c>
      <c r="D28" s="25">
        <v>337095.89999999997</v>
      </c>
      <c r="E28" s="25">
        <f t="shared" si="3"/>
        <v>28.658632176817495</v>
      </c>
      <c r="F28" s="25">
        <v>438423.2</v>
      </c>
      <c r="G28" s="25">
        <v>139616.2</v>
      </c>
      <c r="H28" s="25">
        <f t="shared" si="1"/>
        <v>31.84507571679601</v>
      </c>
      <c r="I28" s="26">
        <f t="shared" si="2"/>
        <v>41.41735334069623</v>
      </c>
    </row>
    <row r="29" spans="2:10" s="18" customFormat="1" ht="21.75" customHeight="1" thickBot="1">
      <c r="B29" s="31" t="s">
        <v>11</v>
      </c>
      <c r="C29" s="28">
        <f>C25+C26</f>
        <v>3045248</v>
      </c>
      <c r="D29" s="28">
        <f>D25+D26</f>
        <v>741298</v>
      </c>
      <c r="E29" s="28">
        <f t="shared" si="3"/>
        <v>24.34277930730108</v>
      </c>
      <c r="F29" s="28">
        <f>F25+F26</f>
        <v>2448914.9</v>
      </c>
      <c r="G29" s="28">
        <f>G25+G26</f>
        <v>595775</v>
      </c>
      <c r="H29" s="28">
        <f t="shared" si="1"/>
        <v>24.328121814277825</v>
      </c>
      <c r="I29" s="29">
        <f t="shared" si="2"/>
        <v>80.3691632784656</v>
      </c>
      <c r="J29" s="33"/>
    </row>
    <row r="30" spans="2:9" s="18" customFormat="1" ht="21.75" customHeight="1" thickBot="1">
      <c r="B30" s="71" t="s">
        <v>1</v>
      </c>
      <c r="C30" s="72"/>
      <c r="D30" s="72"/>
      <c r="E30" s="72"/>
      <c r="F30" s="72"/>
      <c r="G30" s="72"/>
      <c r="H30" s="72"/>
      <c r="I30" s="73"/>
    </row>
    <row r="31" spans="2:9" s="18" customFormat="1" ht="21.75" customHeight="1">
      <c r="B31" s="34" t="s">
        <v>18</v>
      </c>
      <c r="C31" s="15">
        <v>4381.2</v>
      </c>
      <c r="D31" s="15">
        <v>982.2</v>
      </c>
      <c r="E31" s="15">
        <f>D31/C31*100</f>
        <v>22.41851547521227</v>
      </c>
      <c r="F31" s="15">
        <v>4218.5</v>
      </c>
      <c r="G31" s="15">
        <v>870.7</v>
      </c>
      <c r="H31" s="15">
        <f>G31/F31*100</f>
        <v>20.64003792817352</v>
      </c>
      <c r="I31" s="17">
        <f>G31/D31*100</f>
        <v>88.64793321115863</v>
      </c>
    </row>
    <row r="32" spans="2:9" s="18" customFormat="1" ht="21.75" customHeight="1">
      <c r="B32" s="34" t="s">
        <v>2</v>
      </c>
      <c r="C32" s="15">
        <v>100697.8</v>
      </c>
      <c r="D32" s="15">
        <v>18768</v>
      </c>
      <c r="E32" s="15">
        <f>D32/C32*100</f>
        <v>18.637944423810648</v>
      </c>
      <c r="F32" s="15">
        <v>69441.3</v>
      </c>
      <c r="G32" s="15">
        <v>15153.1</v>
      </c>
      <c r="H32" s="15">
        <f>G32/F32*100</f>
        <v>21.82145207534997</v>
      </c>
      <c r="I32" s="17">
        <f aca="true" t="shared" si="4" ref="I32:I41">G32/D32*100</f>
        <v>80.73902387041774</v>
      </c>
    </row>
    <row r="33" spans="2:9" s="18" customFormat="1" ht="19.5" customHeight="1">
      <c r="B33" s="34" t="s">
        <v>27</v>
      </c>
      <c r="C33" s="15">
        <v>1700</v>
      </c>
      <c r="D33" s="15">
        <v>1010.3</v>
      </c>
      <c r="E33" s="15">
        <f>D33/C33*100</f>
        <v>59.429411764705875</v>
      </c>
      <c r="F33" s="15">
        <v>1700</v>
      </c>
      <c r="G33" s="15">
        <v>287.5</v>
      </c>
      <c r="H33" s="15">
        <f>G33/F33*100</f>
        <v>16.911764705882355</v>
      </c>
      <c r="I33" s="17">
        <f t="shared" si="4"/>
        <v>28.456893991883604</v>
      </c>
    </row>
    <row r="34" spans="2:9" s="18" customFormat="1" ht="37.5" customHeight="1">
      <c r="B34" s="21" t="s">
        <v>3</v>
      </c>
      <c r="C34" s="16">
        <v>1000</v>
      </c>
      <c r="D34" s="16">
        <v>0.1</v>
      </c>
      <c r="E34" s="35">
        <f aca="true" t="shared" si="5" ref="E34:E41">D34/C34*100</f>
        <v>0.01</v>
      </c>
      <c r="F34" s="16">
        <v>3000</v>
      </c>
      <c r="G34" s="16">
        <v>597.4</v>
      </c>
      <c r="H34" s="35">
        <f aca="true" t="shared" si="6" ref="H34:H41">G34/F34*100</f>
        <v>19.913333333333334</v>
      </c>
      <c r="I34" s="26">
        <f>G34/D34*100</f>
        <v>597399.9999999999</v>
      </c>
    </row>
    <row r="35" spans="2:9" s="18" customFormat="1" ht="21.75" customHeight="1">
      <c r="B35" s="21" t="s">
        <v>15</v>
      </c>
      <c r="C35" s="15">
        <v>950</v>
      </c>
      <c r="D35" s="36">
        <v>147.2</v>
      </c>
      <c r="E35" s="15">
        <f t="shared" si="5"/>
        <v>15.494736842105262</v>
      </c>
      <c r="F35" s="37">
        <v>200</v>
      </c>
      <c r="G35" s="15">
        <v>856.2</v>
      </c>
      <c r="H35" s="36">
        <f t="shared" si="6"/>
        <v>428.1000000000001</v>
      </c>
      <c r="I35" s="26">
        <f>G35/D35*100</f>
        <v>581.6576086956522</v>
      </c>
    </row>
    <row r="36" spans="2:9" s="18" customFormat="1" ht="39" customHeight="1">
      <c r="B36" s="21" t="s">
        <v>4</v>
      </c>
      <c r="C36" s="16">
        <v>1571.3</v>
      </c>
      <c r="D36" s="38">
        <v>299.9</v>
      </c>
      <c r="E36" s="16">
        <f t="shared" si="5"/>
        <v>19.08610704512187</v>
      </c>
      <c r="F36" s="39">
        <v>1560.3</v>
      </c>
      <c r="G36" s="16">
        <v>261</v>
      </c>
      <c r="H36" s="38">
        <f t="shared" si="6"/>
        <v>16.727552393770427</v>
      </c>
      <c r="I36" s="22">
        <f t="shared" si="4"/>
        <v>87.02900966988997</v>
      </c>
    </row>
    <row r="37" spans="2:9" s="18" customFormat="1" ht="21.75" customHeight="1" thickBot="1">
      <c r="B37" s="40" t="s">
        <v>9</v>
      </c>
      <c r="C37" s="25">
        <f>C38-C32-C34-C35-C36-C33-C31</f>
        <v>346.3000000000029</v>
      </c>
      <c r="D37" s="41">
        <f>D38-D32-D34-D35-D36-D33-D31</f>
        <v>112.50000000000091</v>
      </c>
      <c r="E37" s="25">
        <f t="shared" si="5"/>
        <v>32.48628356915968</v>
      </c>
      <c r="F37" s="42">
        <f>F38-F32-F34-F35-F36-F33-F31</f>
        <v>347.6999999999998</v>
      </c>
      <c r="G37" s="25">
        <f>G38-G32-G34-G35-G36-G33-G31</f>
        <v>0.3000000000001819</v>
      </c>
      <c r="H37" s="41">
        <f t="shared" si="6"/>
        <v>0.08628127696295142</v>
      </c>
      <c r="I37" s="26">
        <f t="shared" si="4"/>
        <v>0.2666666666668262</v>
      </c>
    </row>
    <row r="38" spans="2:9" s="18" customFormat="1" ht="21.75" customHeight="1" thickBot="1">
      <c r="B38" s="43" t="s">
        <v>34</v>
      </c>
      <c r="C38" s="28">
        <v>110646.6</v>
      </c>
      <c r="D38" s="44">
        <v>21320.2</v>
      </c>
      <c r="E38" s="28">
        <f t="shared" si="5"/>
        <v>19.268734873010104</v>
      </c>
      <c r="F38" s="45">
        <v>80467.8</v>
      </c>
      <c r="G38" s="28">
        <v>18026.2</v>
      </c>
      <c r="H38" s="44">
        <f t="shared" si="6"/>
        <v>22.40175573334924</v>
      </c>
      <c r="I38" s="29">
        <f t="shared" si="4"/>
        <v>84.54986350972318</v>
      </c>
    </row>
    <row r="39" spans="2:9" s="30" customFormat="1" ht="21.75" customHeight="1" thickBot="1">
      <c r="B39" s="27" t="s">
        <v>7</v>
      </c>
      <c r="C39" s="28">
        <f>C40+C41</f>
        <v>9788</v>
      </c>
      <c r="D39" s="28">
        <f>D40+D41</f>
        <v>3389.4</v>
      </c>
      <c r="E39" s="28">
        <f t="shared" si="5"/>
        <v>34.62811606048222</v>
      </c>
      <c r="F39" s="46">
        <f>F40+F41</f>
        <v>885</v>
      </c>
      <c r="G39" s="47">
        <f>G40+G41</f>
        <v>0</v>
      </c>
      <c r="H39" s="48">
        <f t="shared" si="6"/>
        <v>0</v>
      </c>
      <c r="I39" s="49">
        <f t="shared" si="4"/>
        <v>0</v>
      </c>
    </row>
    <row r="40" spans="2:9" s="18" customFormat="1" ht="21.75" customHeight="1">
      <c r="B40" s="50" t="s">
        <v>40</v>
      </c>
      <c r="C40" s="15">
        <v>4028</v>
      </c>
      <c r="D40" s="36">
        <v>3528</v>
      </c>
      <c r="E40" s="15">
        <f t="shared" si="5"/>
        <v>87.58689175769612</v>
      </c>
      <c r="F40" s="37"/>
      <c r="G40" s="15"/>
      <c r="H40" s="51" t="e">
        <f>G40/F40*100</f>
        <v>#DIV/0!</v>
      </c>
      <c r="I40" s="52">
        <f>G40/D40*100</f>
        <v>0</v>
      </c>
    </row>
    <row r="41" spans="2:9" s="18" customFormat="1" ht="21.75" customHeight="1" thickBot="1">
      <c r="B41" s="53" t="s">
        <v>41</v>
      </c>
      <c r="C41" s="15">
        <v>5760</v>
      </c>
      <c r="D41" s="15">
        <v>-138.6</v>
      </c>
      <c r="E41" s="19">
        <f t="shared" si="5"/>
        <v>-2.40625</v>
      </c>
      <c r="F41" s="15">
        <v>885</v>
      </c>
      <c r="G41" s="25"/>
      <c r="H41" s="54">
        <f t="shared" si="6"/>
        <v>0</v>
      </c>
      <c r="I41" s="55">
        <f t="shared" si="4"/>
        <v>0</v>
      </c>
    </row>
    <row r="42" spans="2:9" s="18" customFormat="1" ht="21.75" customHeight="1" thickBot="1">
      <c r="B42" s="43" t="s">
        <v>12</v>
      </c>
      <c r="C42" s="28">
        <f>C38+C39</f>
        <v>120434.6</v>
      </c>
      <c r="D42" s="44">
        <f>D38+D39</f>
        <v>24709.600000000002</v>
      </c>
      <c r="E42" s="28">
        <f>D42/C42*100</f>
        <v>20.517027498742056</v>
      </c>
      <c r="F42" s="45">
        <f>F38+F39</f>
        <v>81352.8</v>
      </c>
      <c r="G42" s="28">
        <f>G38+G39</f>
        <v>18026.2</v>
      </c>
      <c r="H42" s="44">
        <f>G42/F42*100</f>
        <v>22.158057251870865</v>
      </c>
      <c r="I42" s="29">
        <f>G42/D42*100</f>
        <v>72.95221290510571</v>
      </c>
    </row>
    <row r="43" spans="2:9" s="18" customFormat="1" ht="21.75" customHeight="1" thickBot="1">
      <c r="B43" s="56" t="s">
        <v>10</v>
      </c>
      <c r="C43" s="57">
        <f>C42+C29</f>
        <v>3165682.6</v>
      </c>
      <c r="D43" s="58">
        <f>D42+D29</f>
        <v>766007.6</v>
      </c>
      <c r="E43" s="57">
        <f>D43/C43*100</f>
        <v>24.197233165447475</v>
      </c>
      <c r="F43" s="46">
        <f>F42+F29</f>
        <v>2530267.6999999997</v>
      </c>
      <c r="G43" s="57">
        <f>G42+G29</f>
        <v>613801.2</v>
      </c>
      <c r="H43" s="58">
        <f>G43/F43*100</f>
        <v>24.258350213299565</v>
      </c>
      <c r="I43" s="59">
        <f>G43/D43*100</f>
        <v>80.12990993823037</v>
      </c>
    </row>
    <row r="44" spans="2:9" s="18" customFormat="1" ht="21.75" customHeight="1">
      <c r="B44" s="64"/>
      <c r="C44" s="65"/>
      <c r="D44" s="65"/>
      <c r="E44" s="65"/>
      <c r="F44" s="65"/>
      <c r="G44" s="65"/>
      <c r="H44" s="65"/>
      <c r="I44" s="66"/>
    </row>
    <row r="45" spans="3:6" ht="38.25" customHeight="1">
      <c r="C45" s="6"/>
      <c r="D45" s="8"/>
      <c r="F45" s="9"/>
    </row>
    <row r="46" spans="2:8" s="13" customFormat="1" ht="18.75">
      <c r="B46" s="62" t="s">
        <v>43</v>
      </c>
      <c r="C46" s="60"/>
      <c r="D46" s="60"/>
      <c r="E46" s="60"/>
      <c r="F46" s="61"/>
      <c r="G46" s="63" t="s">
        <v>44</v>
      </c>
      <c r="H46" s="61"/>
    </row>
    <row r="48" ht="12.75">
      <c r="C48" s="5"/>
    </row>
  </sheetData>
  <sheetProtection/>
  <mergeCells count="8">
    <mergeCell ref="B2:I2"/>
    <mergeCell ref="B7:I7"/>
    <mergeCell ref="B30:I30"/>
    <mergeCell ref="C5:E5"/>
    <mergeCell ref="F5:H5"/>
    <mergeCell ref="I5:I6"/>
    <mergeCell ref="B5:B6"/>
    <mergeCell ref="B3:I3"/>
  </mergeCells>
  <printOptions/>
  <pageMargins left="0.7874015748031497" right="0.1968503937007874" top="0.8267716535433072" bottom="0.15748031496062992" header="0.5118110236220472" footer="0.15748031496062992"/>
  <pageSetup fitToHeight="2" fitToWidth="1" horizontalDpi="600" verticalDpi="600" orientation="landscape" paperSize="9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Майковська Юлія Миколаївна</cp:lastModifiedBy>
  <cp:lastPrinted>2020-05-29T08:36:05Z</cp:lastPrinted>
  <dcterms:created xsi:type="dcterms:W3CDTF">2011-07-26T06:14:54Z</dcterms:created>
  <dcterms:modified xsi:type="dcterms:W3CDTF">2020-05-29T08:36:41Z</dcterms:modified>
  <cp:category/>
  <cp:version/>
  <cp:contentType/>
  <cp:contentStatus/>
</cp:coreProperties>
</file>