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(с)'!$A$1:$F$191</definedName>
  </definedNames>
  <calcPr fullCalcOnLoad="1"/>
</workbook>
</file>

<file path=xl/sharedStrings.xml><?xml version="1.0" encoding="utf-8"?>
<sst xmlns="http://schemas.openxmlformats.org/spreadsheetml/2006/main" count="229" uniqueCount="221">
  <si>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</si>
  <si>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</si>
  <si>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</si>
  <si>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</si>
  <si>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</si>
  <si>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</si>
  <si>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</si>
  <si>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</si>
  <si>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</si>
  <si>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</si>
  <si>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</si>
  <si>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</si>
  <si>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</si>
  <si>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</si>
  <si>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</si>
  <si>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</si>
  <si>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</si>
  <si>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</si>
  <si>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</si>
  <si>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</si>
  <si>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</si>
  <si>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</si>
  <si>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</si>
  <si>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</si>
  <si>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</si>
  <si>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</si>
  <si>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</si>
  <si>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</si>
  <si>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</si>
  <si>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</si>
  <si>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</si>
  <si>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</si>
  <si>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</si>
  <si>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</si>
  <si>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</si>
  <si>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</si>
  <si>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</si>
  <si>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</si>
  <si>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</si>
  <si>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</si>
  <si>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</si>
  <si>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</si>
  <si>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</si>
  <si>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</si>
  <si>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</si>
  <si>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</si>
  <si>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</si>
  <si>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</si>
  <si>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</si>
  <si>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</si>
  <si>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</si>
  <si>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</si>
  <si>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</si>
  <si>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</si>
  <si>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</si>
  <si>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</si>
  <si>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</si>
  <si>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</si>
  <si>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</si>
  <si>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</si>
  <si>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</si>
  <si>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</si>
  <si>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</si>
  <si>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</si>
  <si>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</si>
  <si>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</si>
  <si>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</si>
  <si>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</si>
  <si>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</si>
  <si>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</si>
  <si>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</si>
  <si>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</si>
  <si>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</si>
  <si>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</si>
  <si>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</si>
  <si>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</si>
  <si>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</si>
  <si>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</si>
  <si>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</si>
  <si>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</si>
  <si>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</si>
  <si>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</si>
  <si>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</si>
  <si>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</si>
  <si>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</si>
  <si>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</si>
  <si>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</si>
  <si>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</si>
  <si>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</si>
  <si>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</si>
  <si>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</si>
  <si>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</si>
  <si>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</si>
  <si>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</si>
  <si>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</si>
  <si>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</si>
  <si>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</si>
  <si>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</si>
  <si>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</si>
  <si>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</si>
  <si>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</si>
  <si>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</si>
  <si>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</si>
  <si>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</si>
  <si>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</si>
  <si>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</si>
  <si>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</si>
  <si>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</si>
  <si>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</si>
  <si>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</si>
  <si>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</si>
  <si>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</si>
  <si>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</si>
  <si>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</si>
  <si>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</si>
  <si>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</si>
  <si>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</si>
  <si>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</si>
  <si>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</si>
  <si>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</si>
  <si>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</si>
  <si>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</si>
  <si>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</si>
  <si>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</si>
  <si>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</si>
  <si>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</si>
  <si>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</si>
  <si>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</si>
  <si>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</si>
  <si>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</si>
  <si>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</si>
  <si>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</si>
  <si>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</si>
  <si>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</si>
  <si>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</si>
  <si>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</si>
  <si>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</si>
  <si>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</si>
  <si>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</si>
  <si>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</si>
  <si>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</si>
  <si>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</si>
  <si>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</si>
  <si>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</si>
  <si>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</si>
  <si>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</si>
  <si>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</si>
  <si>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</si>
  <si>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</si>
  <si>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</si>
  <si>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</si>
  <si>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</si>
  <si>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</si>
  <si>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</si>
  <si>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</si>
  <si>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</si>
  <si>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</si>
  <si>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</si>
  <si>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</si>
  <si>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</si>
  <si>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</si>
  <si>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</si>
  <si>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</si>
  <si>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</si>
  <si>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</si>
  <si>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</si>
  <si>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</si>
  <si>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</si>
  <si>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</si>
  <si>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</si>
  <si>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</si>
  <si>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</si>
  <si>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</si>
  <si>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</si>
  <si>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</si>
  <si>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</si>
  <si>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</si>
  <si>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</si>
  <si>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</si>
  <si>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</si>
  <si>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</si>
  <si>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</si>
  <si>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</si>
  <si>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</si>
  <si>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</si>
  <si>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</si>
  <si>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</si>
  <si>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</si>
  <si>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                       Додаток № 1</t>
  </si>
  <si>
    <t>Сумський міський голова</t>
  </si>
  <si>
    <t>О.М. Лисенко</t>
  </si>
  <si>
    <t>Виконавець: Липова С.А.</t>
  </si>
  <si>
    <t>_____________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</si>
  <si>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</si>
  <si>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</si>
  <si>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</si>
  <si>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</si>
  <si>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</si>
  <si>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</si>
  <si>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</si>
  <si>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</si>
  <si>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</si>
  <si>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</si>
  <si>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</si>
  <si>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</si>
  <si>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</si>
  <si>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</si>
  <si>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</si>
  <si>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</si>
  <si>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</si>
  <si>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</si>
  <si>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</si>
  <si>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</si>
  <si>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</si>
  <si>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</si>
  <si>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</si>
  <si>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</si>
  <si>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</si>
  <si>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«Про міський бюджет м. Суми на 2019 рік»</t>
  </si>
  <si>
    <t>до      рішення    Сумської    міської     ради</t>
  </si>
  <si>
    <t>від   19 грудня   2018   року  №  4279  - 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</si>
</sst>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6" fillId="55" borderId="0" xfId="0" applyFont="1" applyFill="1" applyAlignment="1">
      <alignment vertical="center" textRotation="180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6" fillId="55" borderId="0" xfId="0" applyFont="1" applyFill="1" applyAlignment="1">
      <alignment horizontal="center" vertical="center" textRotation="180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1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1" xfId="0" applyNumberFormat="1" applyFont="1" applyFill="1" applyBorder="1" applyAlignment="1" applyProtection="1">
      <alignment vertical="top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0" fillId="55" borderId="19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vertical="center" textRotation="180"/>
    </xf>
    <xf numFmtId="0" fontId="36" fillId="55" borderId="23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9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9"/>
  <sheetViews>
    <sheetView showGridLines="0" showZeros="0" tabSelected="1" view="pageBreakPreview" zoomScale="70" zoomScaleNormal="70" zoomScaleSheetLayoutView="70" workbookViewId="0" topLeftCell="A141">
      <selection activeCell="G173" sqref="G1:G16384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78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" t="s">
        <v>188</v>
      </c>
      <c r="E1" s="13"/>
      <c r="G1" s="15"/>
    </row>
    <row r="2" spans="4:7" ht="18.75" customHeight="1">
      <c r="D2" s="12" t="s">
        <v>219</v>
      </c>
      <c r="E2" s="13"/>
      <c r="G2" s="15"/>
    </row>
    <row r="3" spans="4:7" ht="18.75" customHeight="1">
      <c r="D3" s="12" t="s">
        <v>218</v>
      </c>
      <c r="E3" s="13"/>
      <c r="G3" s="15"/>
    </row>
    <row r="4" spans="4:7" ht="18.75" customHeight="1">
      <c r="D4" s="97" t="s">
        <v>220</v>
      </c>
      <c r="E4" s="13"/>
      <c r="G4" s="15"/>
    </row>
    <row r="5" spans="4:7" ht="18.75" customHeight="1" hidden="1">
      <c r="D5" s="12"/>
      <c r="E5" s="13"/>
      <c r="G5" s="15"/>
    </row>
    <row r="6" spans="4:7" ht="18.75" customHeight="1">
      <c r="D6" s="12"/>
      <c r="E6" s="13"/>
      <c r="G6" s="15"/>
    </row>
    <row r="7" spans="3:7" ht="15">
      <c r="C7" s="31"/>
      <c r="G7" s="15"/>
    </row>
    <row r="8" spans="1:7" ht="19.5">
      <c r="A8" s="108" t="s">
        <v>201</v>
      </c>
      <c r="B8" s="108"/>
      <c r="C8" s="108"/>
      <c r="D8" s="108"/>
      <c r="E8" s="108"/>
      <c r="F8" s="108"/>
      <c r="G8" s="15"/>
    </row>
    <row r="9" spans="2:7" ht="15">
      <c r="B9" s="32"/>
      <c r="C9" s="32"/>
      <c r="D9" s="32"/>
      <c r="E9" s="32"/>
      <c r="F9" s="33" t="s">
        <v>22</v>
      </c>
      <c r="G9" s="15"/>
    </row>
    <row r="10" spans="1:7" ht="21.75" customHeight="1">
      <c r="A10" s="109" t="s">
        <v>0</v>
      </c>
      <c r="B10" s="107" t="s">
        <v>203</v>
      </c>
      <c r="C10" s="107" t="s">
        <v>196</v>
      </c>
      <c r="D10" s="110" t="s">
        <v>14</v>
      </c>
      <c r="E10" s="107" t="s">
        <v>15</v>
      </c>
      <c r="F10" s="107"/>
      <c r="G10" s="106"/>
    </row>
    <row r="11" spans="1:7" ht="35.25" customHeight="1">
      <c r="A11" s="109"/>
      <c r="B11" s="107"/>
      <c r="C11" s="107"/>
      <c r="D11" s="111"/>
      <c r="E11" s="29" t="s">
        <v>196</v>
      </c>
      <c r="F11" s="20" t="s">
        <v>197</v>
      </c>
      <c r="G11" s="106"/>
    </row>
    <row r="12" spans="1:253" s="22" customFormat="1" ht="17.25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106"/>
      <c r="H12" s="21"/>
      <c r="I12" s="21"/>
      <c r="J12" s="21"/>
      <c r="K12" s="21"/>
      <c r="L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27" customFormat="1" ht="13.5">
      <c r="A13" s="30">
        <v>10000000</v>
      </c>
      <c r="B13" s="23" t="s">
        <v>2</v>
      </c>
      <c r="C13" s="24">
        <f>D13+E13</f>
        <v>1813456800</v>
      </c>
      <c r="D13" s="25">
        <f>D14+D23++D29+D35+D54</f>
        <v>1809075900</v>
      </c>
      <c r="E13" s="25">
        <f>E14+E23++E29+E35+E54</f>
        <v>4380900</v>
      </c>
      <c r="F13" s="25">
        <f>F14+F23++F29+F35+F54</f>
        <v>0</v>
      </c>
      <c r="G13" s="106"/>
      <c r="H13" s="26"/>
      <c r="I13" s="26"/>
      <c r="J13" s="26"/>
      <c r="K13" s="26"/>
      <c r="L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6" customFormat="1" ht="27.75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06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121</v>
      </c>
      <c r="C15" s="4">
        <f t="shared" si="0"/>
        <v>1255258600</v>
      </c>
      <c r="D15" s="4">
        <f>D16+D17+D18+D19</f>
        <v>1255258600</v>
      </c>
      <c r="E15" s="1"/>
      <c r="F15" s="1"/>
      <c r="G15" s="106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06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06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06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0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06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0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06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06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06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06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06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198</v>
      </c>
      <c r="C27" s="4">
        <f t="shared" si="0"/>
        <v>166600</v>
      </c>
      <c r="D27" s="1">
        <v>166600</v>
      </c>
      <c r="E27" s="1"/>
      <c r="F27" s="1"/>
      <c r="G27" s="106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06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06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141</v>
      </c>
      <c r="C30" s="4">
        <f>C31</f>
        <v>12980000</v>
      </c>
      <c r="D30" s="4">
        <f>D31</f>
        <v>12980000</v>
      </c>
      <c r="E30" s="1"/>
      <c r="F30" s="1"/>
      <c r="G30" s="106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34" t="s">
        <v>138</v>
      </c>
      <c r="C31" s="4">
        <f t="shared" si="0"/>
        <v>12980000</v>
      </c>
      <c r="D31" s="1">
        <v>12980000</v>
      </c>
      <c r="E31" s="1"/>
      <c r="F31" s="1"/>
      <c r="G31" s="106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7" customFormat="1" ht="27.75">
      <c r="A32" s="35">
        <v>14030000</v>
      </c>
      <c r="B32" s="9" t="s">
        <v>140</v>
      </c>
      <c r="C32" s="4">
        <f>C33</f>
        <v>56565000</v>
      </c>
      <c r="D32" s="1">
        <f>D33</f>
        <v>56565000</v>
      </c>
      <c r="E32" s="1"/>
      <c r="F32" s="1"/>
      <c r="G32" s="106"/>
      <c r="H32" s="36"/>
      <c r="I32" s="36"/>
      <c r="J32" s="36"/>
      <c r="K32" s="36"/>
      <c r="L32" s="36"/>
      <c r="IK32" s="36"/>
      <c r="IL32" s="36"/>
      <c r="IM32" s="36"/>
      <c r="IN32" s="36"/>
      <c r="IO32" s="36"/>
      <c r="IP32" s="36"/>
      <c r="IQ32" s="36"/>
      <c r="IR32" s="36"/>
      <c r="IS32" s="36"/>
    </row>
    <row r="33" spans="1:253" s="6" customFormat="1" ht="15">
      <c r="A33" s="2">
        <v>14031900</v>
      </c>
      <c r="B33" s="34" t="s">
        <v>138</v>
      </c>
      <c r="C33" s="4">
        <f t="shared" si="0"/>
        <v>56565000</v>
      </c>
      <c r="D33" s="1">
        <v>56565000</v>
      </c>
      <c r="E33" s="1"/>
      <c r="F33" s="1"/>
      <c r="G33" s="106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06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122</v>
      </c>
      <c r="C35" s="4">
        <f t="shared" si="0"/>
        <v>402566900</v>
      </c>
      <c r="D35" s="1">
        <f>D36+D47+D50</f>
        <v>402566900</v>
      </c>
      <c r="E35" s="1"/>
      <c r="F35" s="1"/>
      <c r="G35" s="106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123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06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06"/>
      <c r="H37" s="38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06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06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06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06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06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06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06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06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06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06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06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06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06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06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06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124</v>
      </c>
      <c r="C53" s="4">
        <f t="shared" si="0"/>
        <v>232900</v>
      </c>
      <c r="D53" s="1">
        <v>232900</v>
      </c>
      <c r="E53" s="1"/>
      <c r="F53" s="1"/>
      <c r="G53" s="106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06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06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33.75" customHeight="1">
      <c r="A56" s="2" t="s">
        <v>57</v>
      </c>
      <c r="B56" s="9" t="s">
        <v>58</v>
      </c>
      <c r="C56" s="4">
        <f t="shared" si="0"/>
        <v>3143500</v>
      </c>
      <c r="D56" s="1"/>
      <c r="E56" s="1">
        <v>3143500</v>
      </c>
      <c r="F56" s="1"/>
      <c r="G56" s="106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59</v>
      </c>
      <c r="C57" s="4">
        <f t="shared" si="0"/>
        <v>274600</v>
      </c>
      <c r="D57" s="1"/>
      <c r="E57" s="1">
        <v>274600</v>
      </c>
      <c r="F57" s="1"/>
      <c r="G57" s="106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60</v>
      </c>
      <c r="C58" s="4">
        <f t="shared" si="0"/>
        <v>962800</v>
      </c>
      <c r="D58" s="1"/>
      <c r="E58" s="1">
        <v>962800</v>
      </c>
      <c r="F58" s="1"/>
      <c r="G58" s="106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40" customFormat="1" ht="23.25" customHeight="1">
      <c r="A59" s="30">
        <v>20000000</v>
      </c>
      <c r="B59" s="23" t="s">
        <v>6</v>
      </c>
      <c r="C59" s="19">
        <f t="shared" si="0"/>
        <v>157202088</v>
      </c>
      <c r="D59" s="25">
        <f>D60+D70+D83+D95</f>
        <v>54463900</v>
      </c>
      <c r="E59" s="25">
        <f>E85+E94+E95+E91</f>
        <v>102738188</v>
      </c>
      <c r="F59" s="25">
        <f>F85+F94+F95+F91</f>
        <v>1722200</v>
      </c>
      <c r="G59" s="106"/>
      <c r="H59" s="39"/>
      <c r="I59" s="39"/>
      <c r="J59" s="39"/>
      <c r="K59" s="39"/>
      <c r="L59" s="39"/>
      <c r="IK59" s="39"/>
      <c r="IL59" s="39"/>
      <c r="IM59" s="39"/>
      <c r="IN59" s="39"/>
      <c r="IO59" s="39"/>
      <c r="IP59" s="39"/>
      <c r="IQ59" s="39"/>
      <c r="IR59" s="39"/>
      <c r="IS59" s="39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06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61</v>
      </c>
      <c r="B61" s="9" t="s">
        <v>156</v>
      </c>
      <c r="C61" s="4">
        <f t="shared" si="0"/>
        <v>65400</v>
      </c>
      <c r="D61" s="1">
        <f>D62</f>
        <v>65400</v>
      </c>
      <c r="E61" s="1"/>
      <c r="F61" s="1"/>
      <c r="G61" s="106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62</v>
      </c>
      <c r="B62" s="9" t="s">
        <v>63</v>
      </c>
      <c r="C62" s="4">
        <f t="shared" si="0"/>
        <v>65400</v>
      </c>
      <c r="D62" s="1">
        <v>65400</v>
      </c>
      <c r="E62" s="1"/>
      <c r="F62" s="1"/>
      <c r="G62" s="106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133</v>
      </c>
      <c r="C63" s="4">
        <f t="shared" si="0"/>
        <v>6000000</v>
      </c>
      <c r="D63" s="1">
        <v>6000000</v>
      </c>
      <c r="E63" s="1"/>
      <c r="F63" s="1"/>
      <c r="G63" s="106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64</v>
      </c>
      <c r="B64" s="9" t="s">
        <v>65</v>
      </c>
      <c r="C64" s="4">
        <f t="shared" si="0"/>
        <v>1460300</v>
      </c>
      <c r="D64" s="1">
        <f>D67+D66+D65+D68+D69</f>
        <v>1460300</v>
      </c>
      <c r="E64" s="1"/>
      <c r="F64" s="1"/>
      <c r="G64" s="106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69</v>
      </c>
      <c r="C65" s="4">
        <f t="shared" si="0"/>
        <v>0</v>
      </c>
      <c r="D65" s="1"/>
      <c r="E65" s="1"/>
      <c r="F65" s="1"/>
      <c r="G65" s="106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66</v>
      </c>
      <c r="C66" s="4">
        <f t="shared" si="0"/>
        <v>0</v>
      </c>
      <c r="D66" s="1"/>
      <c r="E66" s="1"/>
      <c r="F66" s="1"/>
      <c r="G66" s="106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67</v>
      </c>
      <c r="B67" s="9" t="s">
        <v>68</v>
      </c>
      <c r="C67" s="4">
        <f t="shared" si="0"/>
        <v>1002000</v>
      </c>
      <c r="D67" s="1">
        <v>1002000</v>
      </c>
      <c r="E67" s="1"/>
      <c r="F67" s="1"/>
      <c r="G67" s="106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132</v>
      </c>
      <c r="C68" s="4">
        <f t="shared" si="0"/>
        <v>450000</v>
      </c>
      <c r="D68" s="1">
        <v>450000</v>
      </c>
      <c r="E68" s="1"/>
      <c r="F68" s="1"/>
      <c r="G68" s="106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185</v>
      </c>
      <c r="C69" s="4">
        <f t="shared" si="0"/>
        <v>8300</v>
      </c>
      <c r="D69" s="1">
        <v>8300</v>
      </c>
      <c r="E69" s="1"/>
      <c r="F69" s="1"/>
      <c r="G69" s="106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27.75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06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1" t="s">
        <v>127</v>
      </c>
      <c r="B71" s="9" t="s">
        <v>128</v>
      </c>
      <c r="C71" s="4">
        <f>C73+C72+C74+C75</f>
        <v>23764500</v>
      </c>
      <c r="D71" s="1">
        <f>D73+D72+D74+D75</f>
        <v>23764500</v>
      </c>
      <c r="E71" s="1"/>
      <c r="F71" s="1"/>
      <c r="G71" s="106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1">
        <v>22010300</v>
      </c>
      <c r="B72" s="3" t="s">
        <v>134</v>
      </c>
      <c r="C72" s="4">
        <f>D72+E72</f>
        <v>806600</v>
      </c>
      <c r="D72" s="1">
        <v>806600</v>
      </c>
      <c r="E72" s="1"/>
      <c r="F72" s="1"/>
      <c r="G72" s="106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129</v>
      </c>
      <c r="C73" s="4">
        <f>D73+E73</f>
        <v>20895900</v>
      </c>
      <c r="D73" s="1">
        <v>20895900</v>
      </c>
      <c r="E73" s="1"/>
      <c r="F73" s="1"/>
      <c r="G73" s="106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135</v>
      </c>
      <c r="C74" s="4">
        <f>D74+E74</f>
        <v>1962000</v>
      </c>
      <c r="D74" s="1">
        <v>1962000</v>
      </c>
      <c r="E74" s="1"/>
      <c r="F74" s="1"/>
      <c r="G74" s="106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136</v>
      </c>
      <c r="C75" s="4">
        <f>D75+E75</f>
        <v>100000</v>
      </c>
      <c r="D75" s="1">
        <v>100000</v>
      </c>
      <c r="E75" s="1"/>
      <c r="F75" s="1"/>
      <c r="G75" s="106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70</v>
      </c>
      <c r="B76" s="9" t="s">
        <v>71</v>
      </c>
      <c r="C76" s="4">
        <f t="shared" si="0"/>
        <v>20000000</v>
      </c>
      <c r="D76" s="1">
        <f>D77</f>
        <v>20000000</v>
      </c>
      <c r="E76" s="1"/>
      <c r="F76" s="1"/>
      <c r="G76" s="106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72</v>
      </c>
      <c r="B77" s="9" t="s">
        <v>73</v>
      </c>
      <c r="C77" s="4">
        <f t="shared" si="0"/>
        <v>20000000</v>
      </c>
      <c r="D77" s="1">
        <v>20000000</v>
      </c>
      <c r="E77" s="1"/>
      <c r="F77" s="1"/>
      <c r="G77" s="106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3.5">
      <c r="A78" s="2" t="s">
        <v>74</v>
      </c>
      <c r="B78" s="9" t="s">
        <v>75</v>
      </c>
      <c r="C78" s="4">
        <f>C79+C80+C81+C82</f>
        <v>480000</v>
      </c>
      <c r="D78" s="4">
        <f>D79+D80+D81+D82</f>
        <v>480000</v>
      </c>
      <c r="E78" s="1"/>
      <c r="F78" s="1"/>
      <c r="G78" s="106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76</v>
      </c>
      <c r="B79" s="9" t="s">
        <v>77</v>
      </c>
      <c r="C79" s="4">
        <f t="shared" si="0"/>
        <v>250000</v>
      </c>
      <c r="D79" s="1">
        <v>250000</v>
      </c>
      <c r="E79" s="1"/>
      <c r="F79" s="1"/>
      <c r="G79" s="106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130</v>
      </c>
      <c r="C80" s="4">
        <f t="shared" si="0"/>
        <v>0</v>
      </c>
      <c r="D80" s="1"/>
      <c r="E80" s="1"/>
      <c r="F80" s="1"/>
      <c r="G80" s="106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131</v>
      </c>
      <c r="C81" s="4">
        <f t="shared" si="0"/>
        <v>0</v>
      </c>
      <c r="D81" s="1"/>
      <c r="E81" s="1"/>
      <c r="F81" s="1"/>
      <c r="G81" s="106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78</v>
      </c>
      <c r="B82" s="9" t="s">
        <v>79</v>
      </c>
      <c r="C82" s="4">
        <f t="shared" si="0"/>
        <v>230000</v>
      </c>
      <c r="D82" s="1">
        <v>230000</v>
      </c>
      <c r="E82" s="1"/>
      <c r="F82" s="1"/>
      <c r="G82" s="106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06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80</v>
      </c>
      <c r="B84" s="9" t="s">
        <v>81</v>
      </c>
      <c r="C84" s="4">
        <f t="shared" si="0"/>
        <v>0</v>
      </c>
      <c r="D84" s="1"/>
      <c r="E84" s="1"/>
      <c r="F84" s="1"/>
      <c r="G84" s="106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82</v>
      </c>
      <c r="B85" s="9" t="s">
        <v>65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06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83</v>
      </c>
      <c r="B86" s="9" t="s">
        <v>65</v>
      </c>
      <c r="C86" s="4">
        <f t="shared" si="0"/>
        <v>2693700</v>
      </c>
      <c r="D86" s="1">
        <v>2693700</v>
      </c>
      <c r="E86" s="1"/>
      <c r="F86" s="1"/>
      <c r="G86" s="106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7.75">
      <c r="A87" s="2">
        <v>24061600</v>
      </c>
      <c r="B87" s="9" t="s">
        <v>84</v>
      </c>
      <c r="C87" s="4">
        <f t="shared" si="0"/>
        <v>250000</v>
      </c>
      <c r="D87" s="1"/>
      <c r="E87" s="1">
        <v>250000</v>
      </c>
      <c r="F87" s="1"/>
      <c r="G87" s="10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186</v>
      </c>
      <c r="C88" s="4">
        <f>D88+E88</f>
        <v>0</v>
      </c>
      <c r="D88" s="1"/>
      <c r="E88" s="1"/>
      <c r="F88" s="1"/>
      <c r="G88" s="10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85</v>
      </c>
      <c r="B89" s="9" t="s">
        <v>86</v>
      </c>
      <c r="C89" s="4">
        <f t="shared" si="0"/>
        <v>50000</v>
      </c>
      <c r="D89" s="1"/>
      <c r="E89" s="1">
        <v>50000</v>
      </c>
      <c r="F89" s="1"/>
      <c r="G89" s="106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187</v>
      </c>
      <c r="C90" s="4">
        <f t="shared" si="0"/>
        <v>0</v>
      </c>
      <c r="D90" s="1"/>
      <c r="E90" s="1"/>
      <c r="F90" s="1"/>
      <c r="G90" s="106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87</v>
      </c>
      <c r="B91" s="3" t="s">
        <v>88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06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126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06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89</v>
      </c>
      <c r="B93" s="9" t="s">
        <v>90</v>
      </c>
      <c r="C93" s="4">
        <f t="shared" si="0"/>
        <v>24219</v>
      </c>
      <c r="D93" s="1"/>
      <c r="E93" s="1">
        <v>24219</v>
      </c>
      <c r="F93" s="1"/>
      <c r="G93" s="106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24170000</v>
      </c>
      <c r="B94" s="9" t="s">
        <v>91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06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06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92</v>
      </c>
      <c r="B96" s="9" t="s">
        <v>93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06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94</v>
      </c>
      <c r="B97" s="9" t="s">
        <v>95</v>
      </c>
      <c r="C97" s="4">
        <f t="shared" si="1"/>
        <v>57494323</v>
      </c>
      <c r="D97" s="4"/>
      <c r="E97" s="4">
        <v>57494323</v>
      </c>
      <c r="F97" s="4"/>
      <c r="G97" s="10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27.75">
      <c r="A98" s="2" t="s">
        <v>96</v>
      </c>
      <c r="B98" s="9" t="s">
        <v>97</v>
      </c>
      <c r="C98" s="4">
        <f t="shared" si="1"/>
        <v>8045065</v>
      </c>
      <c r="D98" s="4"/>
      <c r="E98" s="4">
        <v>8045065</v>
      </c>
      <c r="F98" s="4"/>
      <c r="G98" s="106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98</v>
      </c>
      <c r="B99" s="9" t="s">
        <v>99</v>
      </c>
      <c r="C99" s="4">
        <f t="shared" si="1"/>
        <v>221630</v>
      </c>
      <c r="D99" s="4"/>
      <c r="E99" s="4">
        <v>221630</v>
      </c>
      <c r="F99" s="4"/>
      <c r="G99" s="106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100</v>
      </c>
      <c r="B100" s="9" t="s">
        <v>101</v>
      </c>
      <c r="C100" s="4">
        <f t="shared" si="1"/>
        <v>124707</v>
      </c>
      <c r="D100" s="4"/>
      <c r="E100" s="4">
        <v>124707</v>
      </c>
      <c r="F100" s="4"/>
      <c r="G100" s="106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1" t="s">
        <v>102</v>
      </c>
      <c r="B101" s="42" t="s">
        <v>103</v>
      </c>
      <c r="C101" s="4">
        <f t="shared" si="1"/>
        <v>34806044</v>
      </c>
      <c r="D101" s="4"/>
      <c r="E101" s="4">
        <f>E103+E102</f>
        <v>34806044</v>
      </c>
      <c r="F101" s="4"/>
      <c r="G101" s="106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99">
        <v>25020100</v>
      </c>
      <c r="B102" s="42" t="s">
        <v>202</v>
      </c>
      <c r="C102" s="4">
        <f t="shared" si="1"/>
        <v>30943453</v>
      </c>
      <c r="D102" s="4"/>
      <c r="E102" s="4">
        <v>30943453</v>
      </c>
      <c r="F102" s="4"/>
      <c r="G102" s="10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104</v>
      </c>
      <c r="B103" s="9" t="s">
        <v>105</v>
      </c>
      <c r="C103" s="4">
        <f t="shared" si="1"/>
        <v>3862591</v>
      </c>
      <c r="D103" s="4"/>
      <c r="E103" s="4">
        <v>3862591</v>
      </c>
      <c r="F103" s="4"/>
      <c r="G103" s="106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40" customFormat="1" ht="13.5">
      <c r="A104" s="30">
        <v>30000000</v>
      </c>
      <c r="B104" s="23" t="s">
        <v>12</v>
      </c>
      <c r="C104" s="19">
        <f t="shared" si="1"/>
        <v>1955000</v>
      </c>
      <c r="D104" s="19">
        <f>D105</f>
        <v>5000</v>
      </c>
      <c r="E104" s="19">
        <f>E109+E110</f>
        <v>1950000</v>
      </c>
      <c r="F104" s="19">
        <f>F109+F110</f>
        <v>1950000</v>
      </c>
      <c r="G104" s="106"/>
      <c r="H104" s="39"/>
      <c r="I104" s="39"/>
      <c r="J104" s="39"/>
      <c r="K104" s="39"/>
      <c r="L104" s="39"/>
      <c r="IK104" s="39"/>
      <c r="IL104" s="39"/>
      <c r="IM104" s="39"/>
      <c r="IN104" s="39"/>
      <c r="IO104" s="39"/>
      <c r="IP104" s="39"/>
      <c r="IQ104" s="39"/>
      <c r="IR104" s="39"/>
      <c r="IS104" s="39"/>
    </row>
    <row r="105" spans="1:253" s="6" customFormat="1" ht="13.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06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hidden="1">
      <c r="A106" s="2" t="s">
        <v>106</v>
      </c>
      <c r="B106" s="9" t="s">
        <v>107</v>
      </c>
      <c r="C106" s="4">
        <f t="shared" si="1"/>
        <v>0</v>
      </c>
      <c r="D106" s="1">
        <f>D107</f>
        <v>0</v>
      </c>
      <c r="E106" s="1"/>
      <c r="F106" s="1"/>
      <c r="G106" s="106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108</v>
      </c>
      <c r="B107" s="9" t="s">
        <v>109</v>
      </c>
      <c r="C107" s="4">
        <f t="shared" si="1"/>
        <v>0</v>
      </c>
      <c r="D107" s="1"/>
      <c r="E107" s="1"/>
      <c r="F107" s="1"/>
      <c r="G107" s="106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>
      <c r="A108" s="2" t="s">
        <v>110</v>
      </c>
      <c r="B108" s="9" t="s">
        <v>111</v>
      </c>
      <c r="C108" s="4">
        <f t="shared" si="1"/>
        <v>5000</v>
      </c>
      <c r="D108" s="1">
        <v>5000</v>
      </c>
      <c r="E108" s="1"/>
      <c r="F108" s="1"/>
      <c r="G108" s="106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4" customFormat="1" ht="42">
      <c r="A109" s="2" t="s">
        <v>112</v>
      </c>
      <c r="B109" s="9" t="s">
        <v>113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06"/>
      <c r="H109" s="43"/>
      <c r="I109" s="43"/>
      <c r="J109" s="43"/>
      <c r="K109" s="43"/>
      <c r="L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110" spans="1:253" s="6" customFormat="1" ht="18" customHeight="1">
      <c r="A110" s="16">
        <v>33000000</v>
      </c>
      <c r="B110" s="45" t="s">
        <v>125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06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>
      <c r="A111" s="2" t="s">
        <v>114</v>
      </c>
      <c r="B111" s="9" t="s">
        <v>115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06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116</v>
      </c>
      <c r="B112" s="9" t="s">
        <v>117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06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40" customFormat="1" ht="15" customHeight="1">
      <c r="A113" s="46">
        <v>50000000</v>
      </c>
      <c r="B113" s="47" t="s">
        <v>9</v>
      </c>
      <c r="C113" s="48">
        <f aca="true" t="shared" si="2" ref="C113:C122">D113+E113</f>
        <v>1549464</v>
      </c>
      <c r="D113" s="8"/>
      <c r="E113" s="18">
        <f>E114</f>
        <v>1549464</v>
      </c>
      <c r="F113" s="49"/>
      <c r="G113" s="106"/>
      <c r="H113" s="39"/>
      <c r="I113" s="39"/>
      <c r="J113" s="39"/>
      <c r="K113" s="39"/>
      <c r="L113" s="39"/>
      <c r="IK113" s="39"/>
      <c r="IL113" s="39"/>
      <c r="IM113" s="39"/>
      <c r="IN113" s="39"/>
      <c r="IO113" s="39"/>
      <c r="IP113" s="39"/>
      <c r="IQ113" s="39"/>
      <c r="IR113" s="39"/>
      <c r="IS113" s="39"/>
    </row>
    <row r="114" spans="1:253" s="40" customFormat="1" ht="18.75" customHeight="1">
      <c r="A114" s="50" t="s">
        <v>118</v>
      </c>
      <c r="B114" s="23" t="s">
        <v>119</v>
      </c>
      <c r="C114" s="19">
        <f t="shared" si="2"/>
        <v>1549464</v>
      </c>
      <c r="D114" s="51"/>
      <c r="E114" s="52">
        <f>E115</f>
        <v>1549464</v>
      </c>
      <c r="F114" s="51"/>
      <c r="G114" s="106"/>
      <c r="H114" s="39"/>
      <c r="I114" s="39"/>
      <c r="J114" s="39"/>
      <c r="K114" s="39"/>
      <c r="L114" s="39"/>
      <c r="IK114" s="39"/>
      <c r="IL114" s="39"/>
      <c r="IM114" s="39"/>
      <c r="IN114" s="39"/>
      <c r="IO114" s="39"/>
      <c r="IP114" s="39"/>
      <c r="IQ114" s="39"/>
      <c r="IR114" s="39"/>
      <c r="IS114" s="39"/>
    </row>
    <row r="115" spans="1:253" s="40" customFormat="1" ht="48" customHeight="1">
      <c r="A115" s="2">
        <v>50110000</v>
      </c>
      <c r="B115" s="53" t="s">
        <v>120</v>
      </c>
      <c r="C115" s="4">
        <f t="shared" si="2"/>
        <v>1549464</v>
      </c>
      <c r="D115" s="54"/>
      <c r="E115" s="1">
        <f>1414464+135000</f>
        <v>1549464</v>
      </c>
      <c r="F115" s="54"/>
      <c r="G115" s="106"/>
      <c r="H115" s="39"/>
      <c r="I115" s="39"/>
      <c r="J115" s="39"/>
      <c r="K115" s="39"/>
      <c r="L115" s="39"/>
      <c r="IK115" s="39"/>
      <c r="IL115" s="39"/>
      <c r="IM115" s="39"/>
      <c r="IN115" s="39"/>
      <c r="IO115" s="39"/>
      <c r="IP115" s="39"/>
      <c r="IQ115" s="39"/>
      <c r="IR115" s="39"/>
      <c r="IS115" s="39"/>
    </row>
    <row r="116" spans="1:253" s="58" customFormat="1" ht="34.5" customHeight="1">
      <c r="A116" s="55"/>
      <c r="B116" s="56" t="s">
        <v>199</v>
      </c>
      <c r="C116" s="19">
        <f t="shared" si="2"/>
        <v>1974163352</v>
      </c>
      <c r="D116" s="25">
        <f>D104+D59+D13</f>
        <v>1863544800</v>
      </c>
      <c r="E116" s="25">
        <f>E104+E59+E13+E113</f>
        <v>110618552</v>
      </c>
      <c r="F116" s="25">
        <f>F104+F59+F13</f>
        <v>3672200</v>
      </c>
      <c r="G116" s="106"/>
      <c r="H116" s="57"/>
      <c r="I116" s="57"/>
      <c r="J116" s="57"/>
      <c r="K116" s="57"/>
      <c r="L116" s="57"/>
      <c r="IK116" s="57"/>
      <c r="IL116" s="57"/>
      <c r="IM116" s="57"/>
      <c r="IN116" s="57"/>
      <c r="IO116" s="57"/>
      <c r="IP116" s="57"/>
      <c r="IQ116" s="57"/>
      <c r="IR116" s="57"/>
      <c r="IS116" s="57"/>
    </row>
    <row r="117" spans="1:253" s="62" customFormat="1" ht="13.5" customHeight="1">
      <c r="A117" s="55">
        <v>40000000</v>
      </c>
      <c r="B117" s="59" t="s">
        <v>1</v>
      </c>
      <c r="C117" s="19">
        <f t="shared" si="2"/>
        <v>1161743219</v>
      </c>
      <c r="D117" s="25">
        <f>D118</f>
        <v>1155983219</v>
      </c>
      <c r="E117" s="25">
        <f>E181</f>
        <v>5760000</v>
      </c>
      <c r="F117" s="25">
        <f>F118</f>
        <v>0</v>
      </c>
      <c r="G117" s="106"/>
      <c r="H117" s="60"/>
      <c r="I117" s="61"/>
      <c r="J117" s="61"/>
      <c r="K117" s="61"/>
      <c r="L117" s="61"/>
      <c r="IK117" s="61"/>
      <c r="IL117" s="61"/>
      <c r="IM117" s="61"/>
      <c r="IN117" s="61"/>
      <c r="IO117" s="61"/>
      <c r="IP117" s="61"/>
      <c r="IQ117" s="61"/>
      <c r="IR117" s="61"/>
      <c r="IS117" s="61"/>
    </row>
    <row r="118" spans="1:253" s="58" customFormat="1" ht="13.5">
      <c r="A118" s="55">
        <v>41000000</v>
      </c>
      <c r="B118" s="56" t="s">
        <v>17</v>
      </c>
      <c r="C118" s="19">
        <f t="shared" si="2"/>
        <v>1155983219</v>
      </c>
      <c r="D118" s="25">
        <f>D119+D126+D124</f>
        <v>1155983219</v>
      </c>
      <c r="E118" s="25">
        <f>E119+E126+E124</f>
        <v>0</v>
      </c>
      <c r="F118" s="25">
        <f>F119+F126+F124</f>
        <v>0</v>
      </c>
      <c r="G118" s="106"/>
      <c r="H118" s="57"/>
      <c r="I118" s="57"/>
      <c r="J118" s="57"/>
      <c r="K118" s="57"/>
      <c r="L118" s="57"/>
      <c r="IK118" s="57"/>
      <c r="IL118" s="57"/>
      <c r="IM118" s="57"/>
      <c r="IN118" s="57"/>
      <c r="IO118" s="57"/>
      <c r="IP118" s="57"/>
      <c r="IQ118" s="57"/>
      <c r="IR118" s="57"/>
      <c r="IS118" s="57"/>
    </row>
    <row r="119" spans="1:253" s="58" customFormat="1" ht="20.25" customHeight="1">
      <c r="A119" s="55">
        <v>41030000</v>
      </c>
      <c r="B119" s="56" t="s">
        <v>157</v>
      </c>
      <c r="C119" s="19">
        <f t="shared" si="2"/>
        <v>505787500</v>
      </c>
      <c r="D119" s="25">
        <f>D121+D122+D120+D123</f>
        <v>505787500</v>
      </c>
      <c r="E119" s="25">
        <f>E121+E122</f>
        <v>0</v>
      </c>
      <c r="F119" s="25"/>
      <c r="G119" s="106"/>
      <c r="H119" s="57"/>
      <c r="I119" s="57"/>
      <c r="J119" s="57"/>
      <c r="K119" s="57"/>
      <c r="L119" s="57"/>
      <c r="IK119" s="57"/>
      <c r="IL119" s="57"/>
      <c r="IM119" s="57"/>
      <c r="IN119" s="57"/>
      <c r="IO119" s="57"/>
      <c r="IP119" s="57"/>
      <c r="IQ119" s="57"/>
      <c r="IR119" s="57"/>
      <c r="IS119" s="57"/>
    </row>
    <row r="120" spans="1:253" s="82" customFormat="1" ht="45.75" customHeight="1" hidden="1">
      <c r="A120" s="79">
        <v>41033800</v>
      </c>
      <c r="B120" s="80" t="s">
        <v>170</v>
      </c>
      <c r="C120" s="28">
        <f t="shared" si="2"/>
        <v>0</v>
      </c>
      <c r="D120" s="17"/>
      <c r="E120" s="17"/>
      <c r="F120" s="17"/>
      <c r="G120" s="106"/>
      <c r="H120" s="81"/>
      <c r="I120" s="81"/>
      <c r="J120" s="81"/>
      <c r="K120" s="81"/>
      <c r="L120" s="81"/>
      <c r="IK120" s="81"/>
      <c r="IL120" s="81"/>
      <c r="IM120" s="81"/>
      <c r="IN120" s="81"/>
      <c r="IO120" s="81"/>
      <c r="IP120" s="81"/>
      <c r="IQ120" s="81"/>
      <c r="IR120" s="81"/>
      <c r="IS120" s="81"/>
    </row>
    <row r="121" spans="1:253" s="6" customFormat="1" ht="28.5" customHeight="1">
      <c r="A121" s="2">
        <v>41033900</v>
      </c>
      <c r="B121" s="9" t="s">
        <v>137</v>
      </c>
      <c r="C121" s="4">
        <f t="shared" si="2"/>
        <v>311100800</v>
      </c>
      <c r="D121" s="1">
        <f>313500000-2399200</f>
        <v>311100800</v>
      </c>
      <c r="E121" s="1"/>
      <c r="F121" s="1"/>
      <c r="G121" s="106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139</v>
      </c>
      <c r="C122" s="4">
        <f t="shared" si="2"/>
        <v>194686700</v>
      </c>
      <c r="D122" s="1">
        <v>194686700</v>
      </c>
      <c r="E122" s="1"/>
      <c r="F122" s="1"/>
      <c r="G122" s="106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hidden="1">
      <c r="A123" s="2">
        <v>41034500</v>
      </c>
      <c r="B123" s="9" t="s">
        <v>183</v>
      </c>
      <c r="C123" s="4">
        <f>D123</f>
        <v>0</v>
      </c>
      <c r="D123" s="1"/>
      <c r="E123" s="1"/>
      <c r="F123" s="1"/>
      <c r="G123" s="106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8" customFormat="1" ht="13.5">
      <c r="A124" s="55">
        <v>41040000</v>
      </c>
      <c r="B124" s="56" t="s">
        <v>153</v>
      </c>
      <c r="C124" s="19">
        <f>D124</f>
        <v>3474230</v>
      </c>
      <c r="D124" s="25">
        <f>D125</f>
        <v>3474230</v>
      </c>
      <c r="E124" s="25"/>
      <c r="F124" s="25"/>
      <c r="G124" s="106"/>
      <c r="H124" s="57"/>
      <c r="I124" s="57"/>
      <c r="J124" s="57"/>
      <c r="K124" s="57"/>
      <c r="L124" s="57"/>
      <c r="IK124" s="57"/>
      <c r="IL124" s="57"/>
      <c r="IM124" s="57"/>
      <c r="IN124" s="57"/>
      <c r="IO124" s="57"/>
      <c r="IP124" s="57"/>
      <c r="IQ124" s="57"/>
      <c r="IR124" s="57"/>
      <c r="IS124" s="57"/>
    </row>
    <row r="125" spans="1:253" s="37" customFormat="1" ht="60" customHeight="1">
      <c r="A125" s="35">
        <v>41040200</v>
      </c>
      <c r="B125" s="9" t="s">
        <v>142</v>
      </c>
      <c r="C125" s="4">
        <f>D125</f>
        <v>3474230</v>
      </c>
      <c r="D125" s="1">
        <v>3474230</v>
      </c>
      <c r="E125" s="1"/>
      <c r="F125" s="1"/>
      <c r="G125" s="106"/>
      <c r="H125" s="36"/>
      <c r="I125" s="36"/>
      <c r="J125" s="36"/>
      <c r="K125" s="36"/>
      <c r="L125" s="36"/>
      <c r="IK125" s="36"/>
      <c r="IL125" s="36"/>
      <c r="IM125" s="36"/>
      <c r="IN125" s="36"/>
      <c r="IO125" s="36"/>
      <c r="IP125" s="36"/>
      <c r="IQ125" s="36"/>
      <c r="IR125" s="36"/>
      <c r="IS125" s="36"/>
    </row>
    <row r="126" spans="1:253" s="58" customFormat="1" ht="27.75">
      <c r="A126" s="55">
        <v>41050000</v>
      </c>
      <c r="B126" s="56" t="s">
        <v>143</v>
      </c>
      <c r="C126" s="19">
        <f aca="true" t="shared" si="3" ref="C126:C157">D126+E126</f>
        <v>646721489</v>
      </c>
      <c r="D126" s="25">
        <f>D127+D128+D129+D133+D148+D156+D160+D159+D136+D141+D180+D158+D144+D130+D131+D132+D134+D135</f>
        <v>646721489</v>
      </c>
      <c r="E126" s="25">
        <f>E127+E128+E129+E133+E148+E156+E160+E159+E136+E141+E180+E158+E157</f>
        <v>0</v>
      </c>
      <c r="F126" s="25">
        <f>F174+F176+F136+F175</f>
        <v>0</v>
      </c>
      <c r="G126" s="106"/>
      <c r="H126" s="57"/>
      <c r="I126" s="57"/>
      <c r="J126" s="57"/>
      <c r="K126" s="57"/>
      <c r="L126" s="57"/>
      <c r="IK126" s="57"/>
      <c r="IL126" s="57"/>
      <c r="IM126" s="57"/>
      <c r="IN126" s="57"/>
      <c r="IO126" s="57"/>
      <c r="IP126" s="57"/>
      <c r="IQ126" s="57"/>
      <c r="IR126" s="57"/>
      <c r="IS126" s="57"/>
    </row>
    <row r="127" spans="1:253" s="6" customFormat="1" ht="115.5" customHeight="1">
      <c r="A127" s="2">
        <v>41050100</v>
      </c>
      <c r="B127" s="9" t="s">
        <v>144</v>
      </c>
      <c r="C127" s="4">
        <f t="shared" si="3"/>
        <v>283223940</v>
      </c>
      <c r="D127" s="1">
        <v>283223940</v>
      </c>
      <c r="E127" s="1"/>
      <c r="F127" s="1"/>
      <c r="G127" s="106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145</v>
      </c>
      <c r="C128" s="4">
        <f t="shared" si="3"/>
        <v>352400</v>
      </c>
      <c r="D128" s="1">
        <v>352400</v>
      </c>
      <c r="E128" s="1"/>
      <c r="F128" s="1"/>
      <c r="G128" s="106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.75" customHeight="1">
      <c r="A129" s="2">
        <v>41050300</v>
      </c>
      <c r="B129" s="3" t="s">
        <v>155</v>
      </c>
      <c r="C129" s="4">
        <f t="shared" si="3"/>
        <v>339093600</v>
      </c>
      <c r="D129" s="1">
        <v>339093600</v>
      </c>
      <c r="E129" s="1"/>
      <c r="F129" s="1"/>
      <c r="G129" s="106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5" customFormat="1" ht="178.5" customHeight="1" hidden="1">
      <c r="A130" s="83">
        <v>41050400</v>
      </c>
      <c r="B130" s="86" t="s">
        <v>181</v>
      </c>
      <c r="C130" s="28">
        <f t="shared" si="3"/>
        <v>0</v>
      </c>
      <c r="D130" s="17"/>
      <c r="E130" s="17"/>
      <c r="F130" s="17"/>
      <c r="G130" s="106"/>
      <c r="H130" s="84"/>
      <c r="I130" s="84"/>
      <c r="J130" s="84"/>
      <c r="K130" s="84"/>
      <c r="L130" s="84"/>
      <c r="IK130" s="84"/>
      <c r="IL130" s="84"/>
      <c r="IM130" s="84"/>
      <c r="IN130" s="84"/>
      <c r="IO130" s="84"/>
      <c r="IP130" s="84"/>
      <c r="IQ130" s="84"/>
      <c r="IR130" s="84"/>
      <c r="IS130" s="84"/>
    </row>
    <row r="131" spans="1:253" s="85" customFormat="1" ht="189" customHeight="1" hidden="1">
      <c r="A131" s="83">
        <v>41050500</v>
      </c>
      <c r="B131" s="86" t="s">
        <v>193</v>
      </c>
      <c r="C131" s="28">
        <f t="shared" si="3"/>
        <v>0</v>
      </c>
      <c r="D131" s="17"/>
      <c r="E131" s="17"/>
      <c r="F131" s="17"/>
      <c r="G131" s="106"/>
      <c r="H131" s="84"/>
      <c r="I131" s="84"/>
      <c r="J131" s="84"/>
      <c r="K131" s="84"/>
      <c r="L131" s="84"/>
      <c r="IK131" s="84"/>
      <c r="IL131" s="84"/>
      <c r="IM131" s="84"/>
      <c r="IN131" s="84"/>
      <c r="IO131" s="84"/>
      <c r="IP131" s="84"/>
      <c r="IQ131" s="84"/>
      <c r="IR131" s="84"/>
      <c r="IS131" s="84"/>
    </row>
    <row r="132" spans="1:253" s="85" customFormat="1" ht="189" customHeight="1" hidden="1">
      <c r="A132" s="83">
        <v>41050600</v>
      </c>
      <c r="B132" s="86" t="s">
        <v>194</v>
      </c>
      <c r="C132" s="28">
        <f t="shared" si="3"/>
        <v>0</v>
      </c>
      <c r="D132" s="17"/>
      <c r="E132" s="17"/>
      <c r="F132" s="17"/>
      <c r="G132" s="106"/>
      <c r="H132" s="84"/>
      <c r="I132" s="84"/>
      <c r="J132" s="84"/>
      <c r="K132" s="84"/>
      <c r="L132" s="84"/>
      <c r="IK132" s="84"/>
      <c r="IL132" s="84"/>
      <c r="IM132" s="84"/>
      <c r="IN132" s="84"/>
      <c r="IO132" s="84"/>
      <c r="IP132" s="84"/>
      <c r="IQ132" s="84"/>
      <c r="IR132" s="84"/>
      <c r="IS132" s="84"/>
    </row>
    <row r="133" spans="1:253" s="6" customFormat="1" ht="150" customHeight="1">
      <c r="A133" s="2">
        <v>41050700</v>
      </c>
      <c r="B133" s="9" t="s">
        <v>158</v>
      </c>
      <c r="C133" s="4">
        <f t="shared" si="3"/>
        <v>3600900</v>
      </c>
      <c r="D133" s="1">
        <v>3600900</v>
      </c>
      <c r="E133" s="1"/>
      <c r="F133" s="1"/>
      <c r="G133" s="106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5" customFormat="1" ht="72" customHeight="1" hidden="1">
      <c r="A134" s="83">
        <v>41050900</v>
      </c>
      <c r="B134" s="88" t="s">
        <v>184</v>
      </c>
      <c r="C134" s="28">
        <f t="shared" si="3"/>
        <v>0</v>
      </c>
      <c r="D134" s="17"/>
      <c r="E134" s="17"/>
      <c r="F134" s="17"/>
      <c r="G134" s="106"/>
      <c r="H134" s="84"/>
      <c r="I134" s="84"/>
      <c r="J134" s="84"/>
      <c r="K134" s="84"/>
      <c r="L134" s="84"/>
      <c r="IK134" s="84"/>
      <c r="IL134" s="84"/>
      <c r="IM134" s="84"/>
      <c r="IN134" s="84"/>
      <c r="IO134" s="84"/>
      <c r="IP134" s="84"/>
      <c r="IQ134" s="84"/>
      <c r="IR134" s="84"/>
      <c r="IS134" s="84"/>
    </row>
    <row r="135" spans="1:253" s="6" customFormat="1" ht="49.5" customHeight="1">
      <c r="A135" s="2">
        <v>41051000</v>
      </c>
      <c r="B135" s="101" t="s">
        <v>207</v>
      </c>
      <c r="C135" s="4">
        <f t="shared" si="3"/>
        <v>1178720</v>
      </c>
      <c r="D135" s="1">
        <v>1178720</v>
      </c>
      <c r="E135" s="1"/>
      <c r="F135" s="1"/>
      <c r="G135" s="106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85" customFormat="1" ht="43.5" customHeight="1" hidden="1">
      <c r="A136" s="83">
        <v>41051100</v>
      </c>
      <c r="B136" s="88" t="s">
        <v>159</v>
      </c>
      <c r="C136" s="28">
        <f t="shared" si="3"/>
        <v>0</v>
      </c>
      <c r="D136" s="17">
        <f>D139+D140+D137+D138</f>
        <v>0</v>
      </c>
      <c r="E136" s="17">
        <f>E139+E140+E137+E138</f>
        <v>0</v>
      </c>
      <c r="F136" s="17">
        <f>F139+F140+F137+F138</f>
        <v>0</v>
      </c>
      <c r="G136" s="106"/>
      <c r="H136" s="84"/>
      <c r="I136" s="84"/>
      <c r="J136" s="84"/>
      <c r="K136" s="84"/>
      <c r="L136" s="84"/>
      <c r="IK136" s="84"/>
      <c r="IL136" s="84"/>
      <c r="IM136" s="84"/>
      <c r="IN136" s="84"/>
      <c r="IO136" s="84"/>
      <c r="IP136" s="84"/>
      <c r="IQ136" s="84"/>
      <c r="IR136" s="84"/>
      <c r="IS136" s="84"/>
    </row>
    <row r="137" spans="1:253" s="85" customFormat="1" ht="20.25" customHeight="1" hidden="1">
      <c r="A137" s="87"/>
      <c r="B137" s="88" t="s">
        <v>172</v>
      </c>
      <c r="C137" s="28">
        <f t="shared" si="3"/>
        <v>0</v>
      </c>
      <c r="D137" s="17"/>
      <c r="E137" s="17"/>
      <c r="F137" s="17"/>
      <c r="G137" s="106"/>
      <c r="H137" s="84"/>
      <c r="I137" s="84"/>
      <c r="J137" s="84"/>
      <c r="K137" s="84"/>
      <c r="L137" s="84"/>
      <c r="IK137" s="84"/>
      <c r="IL137" s="84"/>
      <c r="IM137" s="84"/>
      <c r="IN137" s="84"/>
      <c r="IO137" s="84"/>
      <c r="IP137" s="84"/>
      <c r="IQ137" s="84"/>
      <c r="IR137" s="84"/>
      <c r="IS137" s="84"/>
    </row>
    <row r="138" spans="1:253" s="85" customFormat="1" ht="79.5" customHeight="1" hidden="1">
      <c r="A138" s="89"/>
      <c r="B138" s="88" t="s">
        <v>171</v>
      </c>
      <c r="C138" s="28">
        <f t="shared" si="3"/>
        <v>0</v>
      </c>
      <c r="D138" s="17"/>
      <c r="E138" s="17"/>
      <c r="F138" s="17"/>
      <c r="G138" s="106"/>
      <c r="H138" s="84"/>
      <c r="I138" s="84"/>
      <c r="J138" s="84"/>
      <c r="K138" s="84"/>
      <c r="L138" s="84"/>
      <c r="IK138" s="84"/>
      <c r="IL138" s="84"/>
      <c r="IM138" s="84"/>
      <c r="IN138" s="84"/>
      <c r="IO138" s="84"/>
      <c r="IP138" s="84"/>
      <c r="IQ138" s="84"/>
      <c r="IR138" s="84"/>
      <c r="IS138" s="84"/>
    </row>
    <row r="139" spans="1:253" s="85" customFormat="1" ht="56.25" customHeight="1" hidden="1">
      <c r="A139" s="89"/>
      <c r="B139" s="88" t="s">
        <v>162</v>
      </c>
      <c r="C139" s="28">
        <f t="shared" si="3"/>
        <v>0</v>
      </c>
      <c r="D139" s="17"/>
      <c r="E139" s="17"/>
      <c r="F139" s="17"/>
      <c r="G139" s="106"/>
      <c r="H139" s="84"/>
      <c r="I139" s="84"/>
      <c r="J139" s="84"/>
      <c r="K139" s="84"/>
      <c r="L139" s="84"/>
      <c r="IK139" s="84"/>
      <c r="IL139" s="84"/>
      <c r="IM139" s="84"/>
      <c r="IN139" s="84"/>
      <c r="IO139" s="84"/>
      <c r="IP139" s="84"/>
      <c r="IQ139" s="84"/>
      <c r="IR139" s="84"/>
      <c r="IS139" s="84"/>
    </row>
    <row r="140" spans="1:253" s="85" customFormat="1" ht="43.5" customHeight="1" hidden="1">
      <c r="A140" s="90"/>
      <c r="B140" s="88" t="s">
        <v>167</v>
      </c>
      <c r="C140" s="28">
        <f t="shared" si="3"/>
        <v>0</v>
      </c>
      <c r="D140" s="17"/>
      <c r="E140" s="17"/>
      <c r="F140" s="17"/>
      <c r="G140" s="106"/>
      <c r="H140" s="84"/>
      <c r="I140" s="84"/>
      <c r="J140" s="84"/>
      <c r="K140" s="84"/>
      <c r="L140" s="84"/>
      <c r="IK140" s="84"/>
      <c r="IL140" s="84"/>
      <c r="IM140" s="84"/>
      <c r="IN140" s="84"/>
      <c r="IO140" s="84"/>
      <c r="IP140" s="84"/>
      <c r="IQ140" s="84"/>
      <c r="IR140" s="84"/>
      <c r="IS140" s="84"/>
    </row>
    <row r="141" spans="1:253" s="6" customFormat="1" ht="55.5" customHeight="1">
      <c r="A141" s="16">
        <v>41051200</v>
      </c>
      <c r="B141" s="101" t="s">
        <v>210</v>
      </c>
      <c r="C141" s="4">
        <f t="shared" si="3"/>
        <v>1167849</v>
      </c>
      <c r="D141" s="1">
        <f>D142+D143</f>
        <v>1167849</v>
      </c>
      <c r="E141" s="1"/>
      <c r="F141" s="1"/>
      <c r="G141" s="106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85" customFormat="1" ht="42" hidden="1">
      <c r="A142" s="89"/>
      <c r="B142" s="88" t="s">
        <v>208</v>
      </c>
      <c r="C142" s="28">
        <f t="shared" si="3"/>
        <v>1033063</v>
      </c>
      <c r="D142" s="17">
        <v>1033063</v>
      </c>
      <c r="E142" s="17"/>
      <c r="F142" s="17"/>
      <c r="G142" s="106"/>
      <c r="H142" s="84"/>
      <c r="I142" s="84"/>
      <c r="J142" s="84"/>
      <c r="K142" s="84"/>
      <c r="L142" s="84"/>
      <c r="IK142" s="84"/>
      <c r="IL142" s="84"/>
      <c r="IM142" s="84"/>
      <c r="IN142" s="84"/>
      <c r="IO142" s="84"/>
      <c r="IP142" s="84"/>
      <c r="IQ142" s="84"/>
      <c r="IR142" s="84"/>
      <c r="IS142" s="84"/>
    </row>
    <row r="143" spans="1:253" s="85" customFormat="1" ht="27.75" hidden="1">
      <c r="A143" s="90"/>
      <c r="B143" s="88" t="s">
        <v>209</v>
      </c>
      <c r="C143" s="28">
        <f t="shared" si="3"/>
        <v>134786</v>
      </c>
      <c r="D143" s="17">
        <v>134786</v>
      </c>
      <c r="E143" s="17"/>
      <c r="F143" s="17"/>
      <c r="G143" s="106"/>
      <c r="H143" s="84"/>
      <c r="I143" s="84"/>
      <c r="J143" s="84"/>
      <c r="K143" s="84"/>
      <c r="L143" s="84"/>
      <c r="IK143" s="84"/>
      <c r="IL143" s="84"/>
      <c r="IM143" s="84"/>
      <c r="IN143" s="84"/>
      <c r="IO143" s="84"/>
      <c r="IP143" s="84"/>
      <c r="IQ143" s="84"/>
      <c r="IR143" s="84"/>
      <c r="IS143" s="84"/>
    </row>
    <row r="144" spans="1:253" s="85" customFormat="1" ht="62.25" customHeight="1" hidden="1">
      <c r="A144" s="89">
        <v>41051400</v>
      </c>
      <c r="B144" s="88" t="s">
        <v>182</v>
      </c>
      <c r="C144" s="28">
        <f t="shared" si="3"/>
        <v>0</v>
      </c>
      <c r="D144" s="17">
        <f>D145+D146+D147</f>
        <v>0</v>
      </c>
      <c r="E144" s="17"/>
      <c r="F144" s="17"/>
      <c r="G144" s="106"/>
      <c r="H144" s="84"/>
      <c r="I144" s="84"/>
      <c r="J144" s="84"/>
      <c r="K144" s="84"/>
      <c r="L144" s="84"/>
      <c r="IK144" s="84"/>
      <c r="IL144" s="84"/>
      <c r="IM144" s="84"/>
      <c r="IN144" s="84"/>
      <c r="IO144" s="84"/>
      <c r="IP144" s="84"/>
      <c r="IQ144" s="84"/>
      <c r="IR144" s="84"/>
      <c r="IS144" s="84"/>
    </row>
    <row r="145" spans="1:253" s="85" customFormat="1" ht="75" customHeight="1" hidden="1">
      <c r="A145" s="83"/>
      <c r="B145" s="88" t="s">
        <v>173</v>
      </c>
      <c r="C145" s="28">
        <f t="shared" si="3"/>
        <v>0</v>
      </c>
      <c r="D145" s="17"/>
      <c r="E145" s="17"/>
      <c r="F145" s="17"/>
      <c r="G145" s="106"/>
      <c r="H145" s="84"/>
      <c r="I145" s="84"/>
      <c r="J145" s="84"/>
      <c r="K145" s="84"/>
      <c r="L145" s="84"/>
      <c r="IK145" s="84"/>
      <c r="IL145" s="84"/>
      <c r="IM145" s="84"/>
      <c r="IN145" s="84"/>
      <c r="IO145" s="84"/>
      <c r="IP145" s="84"/>
      <c r="IQ145" s="84"/>
      <c r="IR145" s="84"/>
      <c r="IS145" s="84"/>
    </row>
    <row r="146" spans="1:253" s="85" customFormat="1" ht="27.75" hidden="1">
      <c r="A146" s="89"/>
      <c r="B146" s="88" t="s">
        <v>174</v>
      </c>
      <c r="C146" s="28">
        <f t="shared" si="3"/>
        <v>0</v>
      </c>
      <c r="D146" s="17"/>
      <c r="E146" s="17"/>
      <c r="F146" s="17"/>
      <c r="G146" s="106"/>
      <c r="H146" s="84"/>
      <c r="I146" s="84"/>
      <c r="J146" s="84"/>
      <c r="K146" s="84"/>
      <c r="L146" s="84"/>
      <c r="IK146" s="84"/>
      <c r="IL146" s="84"/>
      <c r="IM146" s="84"/>
      <c r="IN146" s="84"/>
      <c r="IO146" s="84"/>
      <c r="IP146" s="84"/>
      <c r="IQ146" s="84"/>
      <c r="IR146" s="84"/>
      <c r="IS146" s="84"/>
    </row>
    <row r="147" spans="1:253" s="85" customFormat="1" ht="42" hidden="1">
      <c r="A147" s="90"/>
      <c r="B147" s="88" t="s">
        <v>175</v>
      </c>
      <c r="C147" s="28">
        <f t="shared" si="3"/>
        <v>0</v>
      </c>
      <c r="D147" s="17"/>
      <c r="E147" s="17"/>
      <c r="F147" s="17"/>
      <c r="G147" s="106"/>
      <c r="H147" s="84"/>
      <c r="I147" s="84"/>
      <c r="J147" s="84"/>
      <c r="K147" s="84"/>
      <c r="L147" s="84"/>
      <c r="IK147" s="84"/>
      <c r="IL147" s="84"/>
      <c r="IM147" s="84"/>
      <c r="IN147" s="84"/>
      <c r="IO147" s="84"/>
      <c r="IP147" s="84"/>
      <c r="IQ147" s="84"/>
      <c r="IR147" s="84"/>
      <c r="IS147" s="84"/>
    </row>
    <row r="148" spans="1:253" s="6" customFormat="1" ht="45.75" customHeight="1">
      <c r="A148" s="16">
        <v>41051500</v>
      </c>
      <c r="B148" s="101" t="s">
        <v>211</v>
      </c>
      <c r="C148" s="4">
        <f t="shared" si="3"/>
        <v>15070130</v>
      </c>
      <c r="D148" s="1">
        <f>D151+D154</f>
        <v>15070130</v>
      </c>
      <c r="E148" s="1"/>
      <c r="F148" s="1"/>
      <c r="G148" s="106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85" customFormat="1" ht="47.25" customHeight="1" hidden="1">
      <c r="A149" s="91"/>
      <c r="B149" s="88" t="s">
        <v>148</v>
      </c>
      <c r="C149" s="28">
        <f t="shared" si="3"/>
        <v>0</v>
      </c>
      <c r="D149" s="17">
        <f>510100-510100</f>
        <v>0</v>
      </c>
      <c r="E149" s="17"/>
      <c r="F149" s="17"/>
      <c r="G149" s="106"/>
      <c r="H149" s="84"/>
      <c r="I149" s="84"/>
      <c r="J149" s="84"/>
      <c r="K149" s="84"/>
      <c r="L149" s="84"/>
      <c r="IK149" s="84"/>
      <c r="IL149" s="84"/>
      <c r="IM149" s="84"/>
      <c r="IN149" s="84"/>
      <c r="IO149" s="84"/>
      <c r="IP149" s="84"/>
      <c r="IQ149" s="84"/>
      <c r="IR149" s="84"/>
      <c r="IS149" s="84"/>
    </row>
    <row r="150" spans="1:253" s="85" customFormat="1" ht="65.25" customHeight="1" hidden="1">
      <c r="A150" s="91"/>
      <c r="B150" s="88" t="s">
        <v>146</v>
      </c>
      <c r="C150" s="28">
        <f t="shared" si="3"/>
        <v>0</v>
      </c>
      <c r="D150" s="17">
        <f>651300-651300</f>
        <v>0</v>
      </c>
      <c r="E150" s="17"/>
      <c r="F150" s="17"/>
      <c r="G150" s="106"/>
      <c r="H150" s="84"/>
      <c r="I150" s="84"/>
      <c r="J150" s="84"/>
      <c r="K150" s="84"/>
      <c r="L150" s="84"/>
      <c r="IK150" s="84"/>
      <c r="IL150" s="84"/>
      <c r="IM150" s="84"/>
      <c r="IN150" s="84"/>
      <c r="IO150" s="84"/>
      <c r="IP150" s="84"/>
      <c r="IQ150" s="84"/>
      <c r="IR150" s="84"/>
      <c r="IS150" s="84"/>
    </row>
    <row r="151" spans="1:253" s="6" customFormat="1" ht="20.25" customHeight="1" hidden="1">
      <c r="A151" s="102"/>
      <c r="B151" s="101" t="s">
        <v>164</v>
      </c>
      <c r="C151" s="4">
        <f t="shared" si="3"/>
        <v>15070130</v>
      </c>
      <c r="D151" s="1">
        <f>D152+D153</f>
        <v>15070130</v>
      </c>
      <c r="E151" s="1"/>
      <c r="F151" s="1"/>
      <c r="G151" s="106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32.25" customHeight="1" hidden="1">
      <c r="A152" s="103"/>
      <c r="B152" s="101" t="s">
        <v>147</v>
      </c>
      <c r="C152" s="4">
        <f t="shared" si="3"/>
        <v>10489630</v>
      </c>
      <c r="D152" s="1">
        <v>10489630</v>
      </c>
      <c r="E152" s="1"/>
      <c r="F152" s="1"/>
      <c r="G152" s="106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30.75" customHeight="1" hidden="1">
      <c r="A153" s="103"/>
      <c r="B153" s="101" t="s">
        <v>149</v>
      </c>
      <c r="C153" s="4">
        <f t="shared" si="3"/>
        <v>4580500</v>
      </c>
      <c r="D153" s="1">
        <v>4580500</v>
      </c>
      <c r="E153" s="1"/>
      <c r="F153" s="1"/>
      <c r="G153" s="106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85" customFormat="1" ht="30.75" customHeight="1" hidden="1">
      <c r="A154" s="91"/>
      <c r="B154" s="88" t="s">
        <v>177</v>
      </c>
      <c r="C154" s="28">
        <f t="shared" si="3"/>
        <v>0</v>
      </c>
      <c r="D154" s="17">
        <f>D155</f>
        <v>0</v>
      </c>
      <c r="E154" s="17"/>
      <c r="F154" s="17"/>
      <c r="G154" s="106"/>
      <c r="H154" s="84"/>
      <c r="I154" s="84"/>
      <c r="J154" s="84"/>
      <c r="K154" s="84"/>
      <c r="L154" s="84"/>
      <c r="IK154" s="84"/>
      <c r="IL154" s="84"/>
      <c r="IM154" s="84"/>
      <c r="IN154" s="84"/>
      <c r="IO154" s="84"/>
      <c r="IP154" s="84"/>
      <c r="IQ154" s="84"/>
      <c r="IR154" s="84"/>
      <c r="IS154" s="84"/>
    </row>
    <row r="155" spans="1:253" s="85" customFormat="1" ht="30.75" customHeight="1" hidden="1">
      <c r="A155" s="92"/>
      <c r="B155" s="88" t="s">
        <v>178</v>
      </c>
      <c r="C155" s="28">
        <f t="shared" si="3"/>
        <v>0</v>
      </c>
      <c r="D155" s="17"/>
      <c r="E155" s="17"/>
      <c r="F155" s="17"/>
      <c r="G155" s="106"/>
      <c r="H155" s="84"/>
      <c r="I155" s="84"/>
      <c r="J155" s="84"/>
      <c r="K155" s="84"/>
      <c r="L155" s="84"/>
      <c r="IK155" s="84"/>
      <c r="IL155" s="84"/>
      <c r="IM155" s="84"/>
      <c r="IN155" s="84"/>
      <c r="IO155" s="84"/>
      <c r="IP155" s="84"/>
      <c r="IQ155" s="84"/>
      <c r="IR155" s="84"/>
      <c r="IS155" s="84"/>
    </row>
    <row r="156" spans="1:253" s="6" customFormat="1" ht="53.25" customHeight="1">
      <c r="A156" s="16">
        <v>41052000</v>
      </c>
      <c r="B156" s="9" t="s">
        <v>150</v>
      </c>
      <c r="C156" s="4">
        <f t="shared" si="3"/>
        <v>1465420</v>
      </c>
      <c r="D156" s="1">
        <v>1465420</v>
      </c>
      <c r="E156" s="1"/>
      <c r="F156" s="1"/>
      <c r="G156" s="106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85" customFormat="1" ht="90" customHeight="1" hidden="1">
      <c r="A157" s="90">
        <v>41052600</v>
      </c>
      <c r="B157" s="80" t="s">
        <v>180</v>
      </c>
      <c r="C157" s="28">
        <f t="shared" si="3"/>
        <v>0</v>
      </c>
      <c r="D157" s="17"/>
      <c r="E157" s="17"/>
      <c r="F157" s="17"/>
      <c r="G157" s="106"/>
      <c r="H157" s="84"/>
      <c r="I157" s="84"/>
      <c r="J157" s="84"/>
      <c r="K157" s="84"/>
      <c r="L157" s="84"/>
      <c r="IK157" s="84"/>
      <c r="IL157" s="84"/>
      <c r="IM157" s="84"/>
      <c r="IN157" s="84"/>
      <c r="IO157" s="84"/>
      <c r="IP157" s="84"/>
      <c r="IQ157" s="84"/>
      <c r="IR157" s="84"/>
      <c r="IS157" s="84"/>
    </row>
    <row r="158" spans="1:253" s="85" customFormat="1" ht="195" customHeight="1" hidden="1">
      <c r="A158" s="90">
        <v>41052900</v>
      </c>
      <c r="B158" s="80" t="s">
        <v>169</v>
      </c>
      <c r="C158" s="28"/>
      <c r="D158" s="17"/>
      <c r="E158" s="17"/>
      <c r="F158" s="17"/>
      <c r="G158" s="106"/>
      <c r="H158" s="84"/>
      <c r="I158" s="84"/>
      <c r="J158" s="84"/>
      <c r="K158" s="84"/>
      <c r="L158" s="84"/>
      <c r="IK158" s="84"/>
      <c r="IL158" s="84"/>
      <c r="IM158" s="84"/>
      <c r="IN158" s="84"/>
      <c r="IO158" s="84"/>
      <c r="IP158" s="84"/>
      <c r="IQ158" s="84"/>
      <c r="IR158" s="84"/>
      <c r="IS158" s="84"/>
    </row>
    <row r="159" spans="1:253" s="6" customFormat="1" ht="45.75" customHeight="1">
      <c r="A159" s="2">
        <v>41053300</v>
      </c>
      <c r="B159" s="9" t="s">
        <v>154</v>
      </c>
      <c r="C159" s="4">
        <f>D159+E159</f>
        <v>37510</v>
      </c>
      <c r="D159" s="1">
        <v>37510</v>
      </c>
      <c r="E159" s="1"/>
      <c r="F159" s="1"/>
      <c r="G159" s="106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19.5" customHeight="1">
      <c r="A160" s="2">
        <v>41053900</v>
      </c>
      <c r="B160" s="9" t="s">
        <v>212</v>
      </c>
      <c r="C160" s="4">
        <f>D160+E160</f>
        <v>1531020</v>
      </c>
      <c r="D160" s="1">
        <f>D161+D178</f>
        <v>1531020</v>
      </c>
      <c r="E160" s="1">
        <f>E161+E176</f>
        <v>0</v>
      </c>
      <c r="F160" s="1">
        <f>E160</f>
        <v>0</v>
      </c>
      <c r="G160" s="106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85" customFormat="1" ht="19.5" customHeight="1" hidden="1">
      <c r="A161" s="87"/>
      <c r="B161" s="88" t="s">
        <v>164</v>
      </c>
      <c r="C161" s="28">
        <f>D161+E161</f>
        <v>1531020</v>
      </c>
      <c r="D161" s="17">
        <f>D162+D163+D165+D166+D167+D168+D169+D170+D171+D172+D173+D175+D174+D164</f>
        <v>1531020</v>
      </c>
      <c r="E161" s="17">
        <f>E174+E175</f>
        <v>0</v>
      </c>
      <c r="F161" s="17">
        <f>E161</f>
        <v>0</v>
      </c>
      <c r="G161" s="106"/>
      <c r="H161" s="84"/>
      <c r="I161" s="84"/>
      <c r="J161" s="84"/>
      <c r="K161" s="84"/>
      <c r="L161" s="84"/>
      <c r="IK161" s="84"/>
      <c r="IL161" s="84"/>
      <c r="IM161" s="84"/>
      <c r="IN161" s="84"/>
      <c r="IO161" s="84"/>
      <c r="IP161" s="84"/>
      <c r="IQ161" s="84"/>
      <c r="IR161" s="84"/>
      <c r="IS161" s="84"/>
    </row>
    <row r="162" spans="1:253" s="85" customFormat="1" ht="99" customHeight="1" hidden="1">
      <c r="A162" s="89"/>
      <c r="B162" s="88" t="s">
        <v>195</v>
      </c>
      <c r="C162" s="28">
        <f aca="true" t="shared" si="4" ref="C162:C180">D162+E162</f>
        <v>61200</v>
      </c>
      <c r="D162" s="17">
        <v>61200</v>
      </c>
      <c r="E162" s="17"/>
      <c r="F162" s="17"/>
      <c r="G162" s="106"/>
      <c r="H162" s="84"/>
      <c r="I162" s="84"/>
      <c r="J162" s="84"/>
      <c r="K162" s="84"/>
      <c r="L162" s="84"/>
      <c r="IK162" s="84"/>
      <c r="IL162" s="84"/>
      <c r="IM162" s="84"/>
      <c r="IN162" s="84"/>
      <c r="IO162" s="84"/>
      <c r="IP162" s="84"/>
      <c r="IQ162" s="84"/>
      <c r="IR162" s="84"/>
      <c r="IS162" s="84"/>
    </row>
    <row r="163" spans="1:253" s="85" customFormat="1" ht="30.75" customHeight="1" hidden="1">
      <c r="A163" s="89"/>
      <c r="B163" s="88" t="s">
        <v>165</v>
      </c>
      <c r="C163" s="28">
        <f t="shared" si="4"/>
        <v>19700</v>
      </c>
      <c r="D163" s="17">
        <v>19700</v>
      </c>
      <c r="E163" s="17"/>
      <c r="F163" s="17"/>
      <c r="G163" s="106"/>
      <c r="H163" s="84"/>
      <c r="I163" s="84"/>
      <c r="J163" s="84"/>
      <c r="K163" s="84"/>
      <c r="L163" s="84"/>
      <c r="IK163" s="84"/>
      <c r="IL163" s="84"/>
      <c r="IM163" s="84"/>
      <c r="IN163" s="84"/>
      <c r="IO163" s="84"/>
      <c r="IP163" s="84"/>
      <c r="IQ163" s="84"/>
      <c r="IR163" s="84"/>
      <c r="IS163" s="84"/>
    </row>
    <row r="164" spans="1:253" s="85" customFormat="1" ht="72" customHeight="1" hidden="1">
      <c r="A164" s="89"/>
      <c r="B164" s="88" t="s">
        <v>213</v>
      </c>
      <c r="C164" s="28">
        <f t="shared" si="4"/>
        <v>0</v>
      </c>
      <c r="D164" s="17"/>
      <c r="E164" s="17"/>
      <c r="F164" s="17"/>
      <c r="G164" s="106"/>
      <c r="H164" s="84"/>
      <c r="I164" s="84"/>
      <c r="J164" s="84"/>
      <c r="K164" s="84"/>
      <c r="L164" s="84"/>
      <c r="IK164" s="84"/>
      <c r="IL164" s="84"/>
      <c r="IM164" s="84"/>
      <c r="IN164" s="84"/>
      <c r="IO164" s="84"/>
      <c r="IP164" s="84"/>
      <c r="IQ164" s="84"/>
      <c r="IR164" s="84"/>
      <c r="IS164" s="84"/>
    </row>
    <row r="165" spans="1:253" s="85" customFormat="1" ht="78.75" customHeight="1" hidden="1">
      <c r="A165" s="89"/>
      <c r="B165" s="88" t="s">
        <v>214</v>
      </c>
      <c r="C165" s="28">
        <f t="shared" si="4"/>
        <v>317300</v>
      </c>
      <c r="D165" s="17">
        <v>317300</v>
      </c>
      <c r="E165" s="17"/>
      <c r="F165" s="17"/>
      <c r="G165" s="106"/>
      <c r="H165" s="84"/>
      <c r="I165" s="84"/>
      <c r="J165" s="84"/>
      <c r="K165" s="84"/>
      <c r="L165" s="84"/>
      <c r="IK165" s="84"/>
      <c r="IL165" s="84"/>
      <c r="IM165" s="84"/>
      <c r="IN165" s="84"/>
      <c r="IO165" s="84"/>
      <c r="IP165" s="84"/>
      <c r="IQ165" s="84"/>
      <c r="IR165" s="84"/>
      <c r="IS165" s="84"/>
    </row>
    <row r="166" spans="1:253" s="85" customFormat="1" ht="20.25" customHeight="1" hidden="1">
      <c r="A166" s="89"/>
      <c r="B166" s="88" t="s">
        <v>215</v>
      </c>
      <c r="C166" s="28">
        <f t="shared" si="4"/>
        <v>680</v>
      </c>
      <c r="D166" s="17">
        <v>680</v>
      </c>
      <c r="E166" s="17"/>
      <c r="F166" s="17"/>
      <c r="G166" s="106"/>
      <c r="H166" s="84"/>
      <c r="I166" s="84"/>
      <c r="J166" s="84"/>
      <c r="K166" s="84"/>
      <c r="L166" s="84"/>
      <c r="IK166" s="84"/>
      <c r="IL166" s="84"/>
      <c r="IM166" s="84"/>
      <c r="IN166" s="84"/>
      <c r="IO166" s="84"/>
      <c r="IP166" s="84"/>
      <c r="IQ166" s="84"/>
      <c r="IR166" s="84"/>
      <c r="IS166" s="84"/>
    </row>
    <row r="167" spans="1:253" s="85" customFormat="1" ht="34.5" customHeight="1" hidden="1">
      <c r="A167" s="89"/>
      <c r="B167" s="88" t="s">
        <v>151</v>
      </c>
      <c r="C167" s="28">
        <f t="shared" si="4"/>
        <v>686000</v>
      </c>
      <c r="D167" s="17">
        <v>686000</v>
      </c>
      <c r="E167" s="17"/>
      <c r="F167" s="17"/>
      <c r="G167" s="106"/>
      <c r="H167" s="84"/>
      <c r="I167" s="84"/>
      <c r="J167" s="84"/>
      <c r="K167" s="84"/>
      <c r="L167" s="84"/>
      <c r="IK167" s="84"/>
      <c r="IL167" s="84"/>
      <c r="IM167" s="84"/>
      <c r="IN167" s="84"/>
      <c r="IO167" s="84"/>
      <c r="IP167" s="84"/>
      <c r="IQ167" s="84"/>
      <c r="IR167" s="84"/>
      <c r="IS167" s="84"/>
    </row>
    <row r="168" spans="1:253" s="85" customFormat="1" ht="23.25" customHeight="1" hidden="1">
      <c r="A168" s="89"/>
      <c r="B168" s="88" t="s">
        <v>152</v>
      </c>
      <c r="C168" s="28">
        <f t="shared" si="4"/>
        <v>215500</v>
      </c>
      <c r="D168" s="17">
        <v>215500</v>
      </c>
      <c r="E168" s="17"/>
      <c r="F168" s="17"/>
      <c r="G168" s="106"/>
      <c r="H168" s="84"/>
      <c r="I168" s="84"/>
      <c r="J168" s="84"/>
      <c r="K168" s="84"/>
      <c r="L168" s="84"/>
      <c r="IK168" s="84"/>
      <c r="IL168" s="84"/>
      <c r="IM168" s="84"/>
      <c r="IN168" s="84"/>
      <c r="IO168" s="84"/>
      <c r="IP168" s="84"/>
      <c r="IQ168" s="84"/>
      <c r="IR168" s="84"/>
      <c r="IS168" s="84"/>
    </row>
    <row r="169" spans="1:253" s="85" customFormat="1" ht="51" customHeight="1" hidden="1">
      <c r="A169" s="89"/>
      <c r="B169" s="88" t="s">
        <v>216</v>
      </c>
      <c r="C169" s="28">
        <f t="shared" si="4"/>
        <v>205040</v>
      </c>
      <c r="D169" s="17">
        <v>205040</v>
      </c>
      <c r="E169" s="17"/>
      <c r="F169" s="17"/>
      <c r="G169" s="106"/>
      <c r="H169" s="84"/>
      <c r="I169" s="84"/>
      <c r="J169" s="84"/>
      <c r="K169" s="84"/>
      <c r="L169" s="84"/>
      <c r="IK169" s="84"/>
      <c r="IL169" s="84"/>
      <c r="IM169" s="84"/>
      <c r="IN169" s="84"/>
      <c r="IO169" s="84"/>
      <c r="IP169" s="84"/>
      <c r="IQ169" s="84"/>
      <c r="IR169" s="84"/>
      <c r="IS169" s="84"/>
    </row>
    <row r="170" spans="1:253" s="85" customFormat="1" ht="42" hidden="1">
      <c r="A170" s="90"/>
      <c r="B170" s="88" t="s">
        <v>217</v>
      </c>
      <c r="C170" s="28">
        <f t="shared" si="4"/>
        <v>25600</v>
      </c>
      <c r="D170" s="17">
        <v>25600</v>
      </c>
      <c r="E170" s="17"/>
      <c r="F170" s="17"/>
      <c r="G170" s="106"/>
      <c r="H170" s="84"/>
      <c r="I170" s="84"/>
      <c r="J170" s="84"/>
      <c r="K170" s="84"/>
      <c r="L170" s="84"/>
      <c r="IK170" s="84"/>
      <c r="IL170" s="84"/>
      <c r="IM170" s="84"/>
      <c r="IN170" s="84"/>
      <c r="IO170" s="84"/>
      <c r="IP170" s="84"/>
      <c r="IQ170" s="84"/>
      <c r="IR170" s="84"/>
      <c r="IS170" s="84"/>
    </row>
    <row r="171" spans="1:253" s="85" customFormat="1" ht="57.75" customHeight="1" hidden="1">
      <c r="A171" s="93"/>
      <c r="B171" s="88" t="s">
        <v>146</v>
      </c>
      <c r="C171" s="28">
        <f t="shared" si="4"/>
        <v>0</v>
      </c>
      <c r="D171" s="17"/>
      <c r="E171" s="17"/>
      <c r="F171" s="17"/>
      <c r="G171" s="106"/>
      <c r="H171" s="84"/>
      <c r="I171" s="84"/>
      <c r="J171" s="84"/>
      <c r="K171" s="84"/>
      <c r="L171" s="84"/>
      <c r="IK171" s="84"/>
      <c r="IL171" s="84"/>
      <c r="IM171" s="84"/>
      <c r="IN171" s="84"/>
      <c r="IO171" s="84"/>
      <c r="IP171" s="84"/>
      <c r="IQ171" s="84"/>
      <c r="IR171" s="84"/>
      <c r="IS171" s="84"/>
    </row>
    <row r="172" spans="1:253" s="85" customFormat="1" ht="42.75" customHeight="1" hidden="1">
      <c r="A172" s="93"/>
      <c r="B172" s="88" t="s">
        <v>148</v>
      </c>
      <c r="C172" s="28">
        <f t="shared" si="4"/>
        <v>0</v>
      </c>
      <c r="D172" s="17"/>
      <c r="E172" s="17"/>
      <c r="F172" s="17"/>
      <c r="G172" s="106"/>
      <c r="H172" s="84"/>
      <c r="I172" s="84"/>
      <c r="J172" s="84"/>
      <c r="K172" s="84"/>
      <c r="L172" s="84"/>
      <c r="IK172" s="84"/>
      <c r="IL172" s="84"/>
      <c r="IM172" s="84"/>
      <c r="IN172" s="84"/>
      <c r="IO172" s="84"/>
      <c r="IP172" s="84"/>
      <c r="IQ172" s="84"/>
      <c r="IR172" s="84"/>
      <c r="IS172" s="84"/>
    </row>
    <row r="173" spans="1:253" s="85" customFormat="1" ht="65.25" customHeight="1" hidden="1">
      <c r="A173" s="93"/>
      <c r="B173" s="88" t="s">
        <v>160</v>
      </c>
      <c r="C173" s="28">
        <f t="shared" si="4"/>
        <v>0</v>
      </c>
      <c r="D173" s="17"/>
      <c r="E173" s="17"/>
      <c r="F173" s="17"/>
      <c r="G173" s="105"/>
      <c r="H173" s="84"/>
      <c r="I173" s="84"/>
      <c r="J173" s="84"/>
      <c r="K173" s="84"/>
      <c r="L173" s="84"/>
      <c r="IK173" s="84"/>
      <c r="IL173" s="84"/>
      <c r="IM173" s="84"/>
      <c r="IN173" s="84"/>
      <c r="IO173" s="84"/>
      <c r="IP173" s="84"/>
      <c r="IQ173" s="84"/>
      <c r="IR173" s="84"/>
      <c r="IS173" s="84"/>
    </row>
    <row r="174" spans="1:253" s="85" customFormat="1" ht="30" customHeight="1" hidden="1">
      <c r="A174" s="93"/>
      <c r="B174" s="94" t="s">
        <v>161</v>
      </c>
      <c r="C174" s="28">
        <f t="shared" si="4"/>
        <v>0</v>
      </c>
      <c r="D174" s="95"/>
      <c r="E174" s="95"/>
      <c r="F174" s="95">
        <f>E174</f>
        <v>0</v>
      </c>
      <c r="G174" s="105"/>
      <c r="H174" s="84"/>
      <c r="I174" s="84"/>
      <c r="J174" s="84"/>
      <c r="K174" s="84"/>
      <c r="L174" s="84"/>
      <c r="IK174" s="84"/>
      <c r="IL174" s="84"/>
      <c r="IM174" s="84"/>
      <c r="IN174" s="84"/>
      <c r="IO174" s="84"/>
      <c r="IP174" s="84"/>
      <c r="IQ174" s="84"/>
      <c r="IR174" s="84"/>
      <c r="IS174" s="84"/>
    </row>
    <row r="175" spans="1:253" s="85" customFormat="1" ht="31.5" customHeight="1" hidden="1">
      <c r="A175" s="93"/>
      <c r="B175" s="94" t="s">
        <v>176</v>
      </c>
      <c r="C175" s="28">
        <f t="shared" si="4"/>
        <v>0</v>
      </c>
      <c r="D175" s="95"/>
      <c r="E175" s="95"/>
      <c r="F175" s="95">
        <f>E175</f>
        <v>0</v>
      </c>
      <c r="G175" s="105"/>
      <c r="H175" s="84"/>
      <c r="I175" s="84"/>
      <c r="J175" s="84"/>
      <c r="K175" s="84"/>
      <c r="L175" s="84"/>
      <c r="IK175" s="84"/>
      <c r="IL175" s="84"/>
      <c r="IM175" s="84"/>
      <c r="IN175" s="84"/>
      <c r="IO175" s="84"/>
      <c r="IP175" s="84"/>
      <c r="IQ175" s="84"/>
      <c r="IR175" s="84"/>
      <c r="IS175" s="84"/>
    </row>
    <row r="176" spans="1:253" s="85" customFormat="1" ht="33" customHeight="1" hidden="1">
      <c r="A176" s="96"/>
      <c r="B176" s="94" t="s">
        <v>168</v>
      </c>
      <c r="C176" s="28">
        <f t="shared" si="4"/>
        <v>0</v>
      </c>
      <c r="D176" s="95"/>
      <c r="E176" s="95">
        <f>E177</f>
        <v>0</v>
      </c>
      <c r="F176" s="95">
        <f>F177</f>
        <v>0</v>
      </c>
      <c r="G176" s="105"/>
      <c r="H176" s="84"/>
      <c r="I176" s="84"/>
      <c r="J176" s="84"/>
      <c r="K176" s="84"/>
      <c r="L176" s="84"/>
      <c r="IK176" s="84"/>
      <c r="IL176" s="84"/>
      <c r="IM176" s="84"/>
      <c r="IN176" s="84"/>
      <c r="IO176" s="84"/>
      <c r="IP176" s="84"/>
      <c r="IQ176" s="84"/>
      <c r="IR176" s="84"/>
      <c r="IS176" s="84"/>
    </row>
    <row r="177" spans="1:253" s="85" customFormat="1" ht="48" customHeight="1" hidden="1">
      <c r="A177" s="93"/>
      <c r="B177" s="94" t="s">
        <v>166</v>
      </c>
      <c r="C177" s="28">
        <f t="shared" si="4"/>
        <v>0</v>
      </c>
      <c r="D177" s="95"/>
      <c r="E177" s="95"/>
      <c r="F177" s="95"/>
      <c r="G177" s="105"/>
      <c r="H177" s="84"/>
      <c r="I177" s="84"/>
      <c r="J177" s="84"/>
      <c r="K177" s="84"/>
      <c r="L177" s="84"/>
      <c r="IK177" s="84"/>
      <c r="IL177" s="84"/>
      <c r="IM177" s="84"/>
      <c r="IN177" s="84"/>
      <c r="IO177" s="84"/>
      <c r="IP177" s="84"/>
      <c r="IQ177" s="84"/>
      <c r="IR177" s="84"/>
      <c r="IS177" s="84"/>
    </row>
    <row r="178" spans="1:253" s="85" customFormat="1" ht="31.5" customHeight="1" hidden="1">
      <c r="A178" s="93"/>
      <c r="B178" s="94" t="s">
        <v>177</v>
      </c>
      <c r="C178" s="28">
        <f t="shared" si="4"/>
        <v>0</v>
      </c>
      <c r="D178" s="95">
        <f>D179</f>
        <v>0</v>
      </c>
      <c r="E178" s="95"/>
      <c r="F178" s="95"/>
      <c r="G178" s="105"/>
      <c r="H178" s="84"/>
      <c r="I178" s="84"/>
      <c r="J178" s="84"/>
      <c r="K178" s="84"/>
      <c r="L178" s="84"/>
      <c r="IK178" s="84"/>
      <c r="IL178" s="84"/>
      <c r="IM178" s="84"/>
      <c r="IN178" s="84"/>
      <c r="IO178" s="84"/>
      <c r="IP178" s="84"/>
      <c r="IQ178" s="84"/>
      <c r="IR178" s="84"/>
      <c r="IS178" s="84"/>
    </row>
    <row r="179" spans="1:253" s="85" customFormat="1" ht="34.5" customHeight="1" hidden="1">
      <c r="A179" s="96"/>
      <c r="B179" s="94" t="s">
        <v>179</v>
      </c>
      <c r="C179" s="28">
        <f t="shared" si="4"/>
        <v>0</v>
      </c>
      <c r="D179" s="95"/>
      <c r="E179" s="95"/>
      <c r="F179" s="95"/>
      <c r="G179" s="105"/>
      <c r="H179" s="84"/>
      <c r="I179" s="84"/>
      <c r="J179" s="84"/>
      <c r="K179" s="84"/>
      <c r="L179" s="84"/>
      <c r="IK179" s="84"/>
      <c r="IL179" s="84"/>
      <c r="IM179" s="84"/>
      <c r="IN179" s="84"/>
      <c r="IO179" s="84"/>
      <c r="IP179" s="84"/>
      <c r="IQ179" s="84"/>
      <c r="IR179" s="84"/>
      <c r="IS179" s="84"/>
    </row>
    <row r="180" spans="1:253" s="85" customFormat="1" ht="58.5" customHeight="1" hidden="1">
      <c r="A180" s="90">
        <v>41054100</v>
      </c>
      <c r="B180" s="80" t="s">
        <v>163</v>
      </c>
      <c r="C180" s="28">
        <f t="shared" si="4"/>
        <v>0</v>
      </c>
      <c r="D180" s="17"/>
      <c r="E180" s="17"/>
      <c r="F180" s="17"/>
      <c r="G180" s="105"/>
      <c r="H180" s="84"/>
      <c r="I180" s="84"/>
      <c r="J180" s="84"/>
      <c r="K180" s="84"/>
      <c r="L180" s="84"/>
      <c r="IK180" s="84"/>
      <c r="IL180" s="84"/>
      <c r="IM180" s="84"/>
      <c r="IN180" s="84"/>
      <c r="IO180" s="84"/>
      <c r="IP180" s="84"/>
      <c r="IQ180" s="84"/>
      <c r="IR180" s="84"/>
      <c r="IS180" s="84"/>
    </row>
    <row r="181" spans="1:253" s="58" customFormat="1" ht="31.5" customHeight="1">
      <c r="A181" s="100">
        <v>42000000</v>
      </c>
      <c r="B181" s="56" t="s">
        <v>204</v>
      </c>
      <c r="C181" s="19">
        <f>D181+E181</f>
        <v>5760000</v>
      </c>
      <c r="D181" s="25"/>
      <c r="E181" s="25">
        <f>E182</f>
        <v>5760000</v>
      </c>
      <c r="F181" s="25"/>
      <c r="G181" s="105"/>
      <c r="H181" s="57"/>
      <c r="I181" s="57"/>
      <c r="J181" s="57"/>
      <c r="K181" s="57"/>
      <c r="L181" s="57"/>
      <c r="IK181" s="57"/>
      <c r="IL181" s="57"/>
      <c r="IM181" s="57"/>
      <c r="IN181" s="57"/>
      <c r="IO181" s="57"/>
      <c r="IP181" s="57"/>
      <c r="IQ181" s="57"/>
      <c r="IR181" s="57"/>
      <c r="IS181" s="57"/>
    </row>
    <row r="182" spans="1:253" s="6" customFormat="1" ht="19.5" customHeight="1">
      <c r="A182" s="16" t="s">
        <v>205</v>
      </c>
      <c r="B182" s="9" t="s">
        <v>206</v>
      </c>
      <c r="C182" s="4">
        <f>D182+E182</f>
        <v>5760000</v>
      </c>
      <c r="D182" s="1"/>
      <c r="E182" s="1">
        <v>5760000</v>
      </c>
      <c r="F182" s="1"/>
      <c r="G182" s="105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9" customFormat="1" ht="15">
      <c r="A183" s="63"/>
      <c r="B183" s="64" t="s">
        <v>200</v>
      </c>
      <c r="C183" s="65">
        <f>D183+E183</f>
        <v>3135906571</v>
      </c>
      <c r="D183" s="66">
        <f>D116+D117</f>
        <v>3019528019</v>
      </c>
      <c r="E183" s="66">
        <f>E116+E117</f>
        <v>116378552</v>
      </c>
      <c r="F183" s="66">
        <f>F116+F117</f>
        <v>3672200</v>
      </c>
      <c r="G183" s="105"/>
      <c r="H183" s="67"/>
      <c r="I183" s="67"/>
      <c r="J183" s="68"/>
      <c r="K183" s="68"/>
      <c r="L183" s="68"/>
      <c r="IK183" s="68"/>
      <c r="IL183" s="68"/>
      <c r="IM183" s="68"/>
      <c r="IN183" s="68"/>
      <c r="IO183" s="68"/>
      <c r="IP183" s="68"/>
      <c r="IQ183" s="68"/>
      <c r="IR183" s="68"/>
      <c r="IS183" s="68"/>
    </row>
    <row r="184" spans="1:253" s="69" customFormat="1" ht="15">
      <c r="A184" s="70"/>
      <c r="B184" s="98"/>
      <c r="C184" s="72"/>
      <c r="D184" s="73"/>
      <c r="E184" s="73"/>
      <c r="F184" s="73"/>
      <c r="G184" s="105"/>
      <c r="H184" s="67"/>
      <c r="I184" s="67"/>
      <c r="J184" s="68"/>
      <c r="K184" s="68"/>
      <c r="L184" s="68"/>
      <c r="IK184" s="68"/>
      <c r="IL184" s="68"/>
      <c r="IM184" s="68"/>
      <c r="IN184" s="68"/>
      <c r="IO184" s="68"/>
      <c r="IP184" s="68"/>
      <c r="IQ184" s="68"/>
      <c r="IR184" s="68"/>
      <c r="IS184" s="68"/>
    </row>
    <row r="185" spans="1:253" s="69" customFormat="1" ht="15">
      <c r="A185" s="70"/>
      <c r="B185" s="98"/>
      <c r="C185" s="72"/>
      <c r="D185" s="73"/>
      <c r="E185" s="73"/>
      <c r="F185" s="73"/>
      <c r="G185" s="105"/>
      <c r="H185" s="67"/>
      <c r="I185" s="67"/>
      <c r="J185" s="68"/>
      <c r="K185" s="68"/>
      <c r="L185" s="68"/>
      <c r="IK185" s="68"/>
      <c r="IL185" s="68"/>
      <c r="IM185" s="68"/>
      <c r="IN185" s="68"/>
      <c r="IO185" s="68"/>
      <c r="IP185" s="68"/>
      <c r="IQ185" s="68"/>
      <c r="IR185" s="68"/>
      <c r="IS185" s="68"/>
    </row>
    <row r="186" spans="1:253" s="69" customFormat="1" ht="15">
      <c r="A186" s="70"/>
      <c r="B186" s="98"/>
      <c r="C186" s="72"/>
      <c r="D186" s="73"/>
      <c r="E186" s="73"/>
      <c r="F186" s="73"/>
      <c r="G186" s="105"/>
      <c r="H186" s="67"/>
      <c r="I186" s="67"/>
      <c r="J186" s="68"/>
      <c r="K186" s="68"/>
      <c r="L186" s="68"/>
      <c r="IK186" s="68"/>
      <c r="IL186" s="68"/>
      <c r="IM186" s="68"/>
      <c r="IN186" s="68"/>
      <c r="IO186" s="68"/>
      <c r="IP186" s="68"/>
      <c r="IQ186" s="68"/>
      <c r="IR186" s="68"/>
      <c r="IS186" s="68"/>
    </row>
    <row r="187" spans="1:253" s="69" customFormat="1" ht="15">
      <c r="A187" s="70"/>
      <c r="B187" s="71"/>
      <c r="C187" s="72"/>
      <c r="D187" s="73"/>
      <c r="E187" s="73"/>
      <c r="F187" s="73"/>
      <c r="G187" s="105"/>
      <c r="H187" s="67"/>
      <c r="I187" s="67"/>
      <c r="J187" s="68"/>
      <c r="K187" s="68"/>
      <c r="L187" s="68"/>
      <c r="IK187" s="68"/>
      <c r="IL187" s="68"/>
      <c r="IM187" s="68"/>
      <c r="IN187" s="68"/>
      <c r="IO187" s="68"/>
      <c r="IP187" s="68"/>
      <c r="IQ187" s="68"/>
      <c r="IR187" s="68"/>
      <c r="IS187" s="68"/>
    </row>
    <row r="188" spans="1:253" s="74" customFormat="1" ht="18.75" customHeight="1">
      <c r="A188" s="74" t="s">
        <v>189</v>
      </c>
      <c r="B188" s="75"/>
      <c r="C188" s="75"/>
      <c r="D188" s="75"/>
      <c r="E188" s="75" t="s">
        <v>190</v>
      </c>
      <c r="F188" s="75"/>
      <c r="G188" s="105"/>
      <c r="H188" s="75"/>
      <c r="I188" s="75"/>
      <c r="J188" s="75"/>
      <c r="K188" s="75"/>
      <c r="L188" s="75"/>
      <c r="IK188" s="75"/>
      <c r="IL188" s="75"/>
      <c r="IM188" s="75"/>
      <c r="IN188" s="75"/>
      <c r="IO188" s="75"/>
      <c r="IP188" s="75"/>
      <c r="IQ188" s="75"/>
      <c r="IR188" s="75"/>
      <c r="IS188" s="75"/>
    </row>
    <row r="189" spans="2:253" s="74" customFormat="1" ht="18.75" customHeight="1">
      <c r="B189" s="75"/>
      <c r="C189" s="75"/>
      <c r="D189" s="75"/>
      <c r="E189" s="75"/>
      <c r="F189" s="75"/>
      <c r="G189" s="105"/>
      <c r="H189" s="75"/>
      <c r="I189" s="75"/>
      <c r="J189" s="75"/>
      <c r="K189" s="75"/>
      <c r="L189" s="75"/>
      <c r="IK189" s="75"/>
      <c r="IL189" s="75"/>
      <c r="IM189" s="75"/>
      <c r="IN189" s="75"/>
      <c r="IO189" s="75"/>
      <c r="IP189" s="75"/>
      <c r="IQ189" s="75"/>
      <c r="IR189" s="75"/>
      <c r="IS189" s="75"/>
    </row>
    <row r="190" spans="1:253" s="77" customFormat="1" ht="17.25" customHeight="1">
      <c r="A190" s="76" t="s">
        <v>191</v>
      </c>
      <c r="B190" s="76"/>
      <c r="C190" s="76"/>
      <c r="D190" s="76"/>
      <c r="E190" s="76"/>
      <c r="F190" s="76"/>
      <c r="G190" s="15"/>
      <c r="H190" s="76"/>
      <c r="I190" s="76"/>
      <c r="J190" s="76"/>
      <c r="K190" s="76"/>
      <c r="L190" s="76"/>
      <c r="IK190" s="76"/>
      <c r="IL190" s="76"/>
      <c r="IM190" s="76"/>
      <c r="IN190" s="76"/>
      <c r="IO190" s="76"/>
      <c r="IP190" s="76"/>
      <c r="IQ190" s="76"/>
      <c r="IR190" s="76"/>
      <c r="IS190" s="76"/>
    </row>
    <row r="191" spans="1:253" s="77" customFormat="1" ht="17.25" customHeight="1">
      <c r="A191" s="76"/>
      <c r="B191" s="76" t="s">
        <v>192</v>
      </c>
      <c r="C191" s="76"/>
      <c r="D191" s="76"/>
      <c r="E191" s="76"/>
      <c r="F191" s="76"/>
      <c r="G191" s="15"/>
      <c r="H191" s="76"/>
      <c r="I191" s="76"/>
      <c r="J191" s="76"/>
      <c r="K191" s="76"/>
      <c r="L191" s="76"/>
      <c r="IK191" s="76"/>
      <c r="IL191" s="76"/>
      <c r="IM191" s="76"/>
      <c r="IN191" s="76"/>
      <c r="IO191" s="76"/>
      <c r="IP191" s="76"/>
      <c r="IQ191" s="76"/>
      <c r="IR191" s="76"/>
      <c r="IS191" s="76"/>
    </row>
    <row r="192" ht="15" customHeight="1">
      <c r="G192" s="15"/>
    </row>
    <row r="193" ht="15" customHeight="1">
      <c r="G193" s="15"/>
    </row>
    <row r="194" ht="15" customHeight="1">
      <c r="G194" s="15"/>
    </row>
    <row r="195" ht="15" customHeight="1">
      <c r="G195" s="15"/>
    </row>
    <row r="196" ht="15" customHeight="1">
      <c r="G196" s="15"/>
    </row>
    <row r="197" ht="15" customHeight="1">
      <c r="G197" s="15"/>
    </row>
    <row r="198" ht="15" customHeight="1">
      <c r="G198" s="15"/>
    </row>
    <row r="199" ht="15" customHeight="1">
      <c r="G199" s="15"/>
    </row>
    <row r="200" ht="15" customHeight="1">
      <c r="G200" s="15"/>
    </row>
    <row r="201" ht="13.5">
      <c r="G201" s="15"/>
    </row>
    <row r="202" ht="13.5">
      <c r="G202" s="15"/>
    </row>
    <row r="203" ht="13.5">
      <c r="G203" s="15"/>
    </row>
    <row r="204" ht="13.5">
      <c r="G204" s="15"/>
    </row>
    <row r="205" ht="13.5">
      <c r="G205" s="15"/>
    </row>
    <row r="206" ht="13.5">
      <c r="G206" s="15"/>
    </row>
    <row r="207" ht="13.5">
      <c r="G207" s="15"/>
    </row>
    <row r="208" ht="13.5">
      <c r="G208" s="15"/>
    </row>
    <row r="209" ht="13.5">
      <c r="G209" s="15"/>
    </row>
    <row r="210" ht="13.5">
      <c r="G210" s="15"/>
    </row>
    <row r="211" ht="13.5">
      <c r="G211" s="15"/>
    </row>
    <row r="212" ht="13.5">
      <c r="G212" s="15"/>
    </row>
    <row r="213" ht="13.5">
      <c r="G213" s="15"/>
    </row>
    <row r="214" ht="13.5">
      <c r="G214" s="15"/>
    </row>
    <row r="215" ht="13.5">
      <c r="G215" s="15"/>
    </row>
    <row r="216" ht="13.5">
      <c r="G216" s="15"/>
    </row>
    <row r="217" ht="13.5">
      <c r="G217" s="15"/>
    </row>
    <row r="218" ht="13.5">
      <c r="G218" s="15"/>
    </row>
    <row r="219" ht="13.5">
      <c r="G219" s="15"/>
    </row>
    <row r="220" ht="13.5">
      <c r="G220" s="15"/>
    </row>
    <row r="221" ht="13.5">
      <c r="G221" s="15"/>
    </row>
    <row r="222" ht="13.5">
      <c r="G222" s="15"/>
    </row>
    <row r="223" ht="13.5">
      <c r="G223" s="15"/>
    </row>
    <row r="224" ht="13.5">
      <c r="G224" s="15"/>
    </row>
    <row r="225" ht="13.5">
      <c r="G225" s="15"/>
    </row>
    <row r="226" ht="13.5">
      <c r="G226" s="15"/>
    </row>
    <row r="227" ht="13.5">
      <c r="G227" s="15"/>
    </row>
    <row r="228" ht="13.5">
      <c r="G228" s="15"/>
    </row>
    <row r="229" ht="13.5">
      <c r="G229" s="15"/>
    </row>
  </sheetData>
  <sheetProtection/>
  <mergeCells count="21">
    <mergeCell ref="A8:F8"/>
    <mergeCell ref="A10:A11"/>
    <mergeCell ref="B10:B11"/>
    <mergeCell ref="C10:C11"/>
    <mergeCell ref="D10:D11"/>
    <mergeCell ref="G103:G119"/>
    <mergeCell ref="G120:G128"/>
    <mergeCell ref="E10:F10"/>
    <mergeCell ref="G10:G19"/>
    <mergeCell ref="G20:G37"/>
    <mergeCell ref="G38:G57"/>
    <mergeCell ref="G58:G72"/>
    <mergeCell ref="G73:G86"/>
    <mergeCell ref="G87:G101"/>
    <mergeCell ref="G160:G172"/>
    <mergeCell ref="G173:G189"/>
    <mergeCell ref="G131:G132"/>
    <mergeCell ref="G141:G155"/>
    <mergeCell ref="G156:G159"/>
    <mergeCell ref="G129:G130"/>
    <mergeCell ref="G133:G140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alignWithMargins="0">
    <oddHeader>&amp;R
</oddHeader>
    <oddFooter>&amp;RСторінка &amp;P</oddFooter>
  </headerFooter>
  <rowBreaks count="1" manualBreakCount="1">
    <brk id="1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2018-12-21T07:03:39Z</cp:lastPrinted>
  <dcterms:created xsi:type="dcterms:W3CDTF">2014-01-17T10:52:16Z</dcterms:created>
  <dcterms:modified xsi:type="dcterms:W3CDTF">2018-12-21T07:05:43Z</dcterms:modified>
  <cp:category/>
  <cp:version/>
  <cp:contentType/>
  <cp:contentStatus/>
</cp:coreProperties>
</file>