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2'!$19:$19</definedName>
    <definedName name="_xlnm.Print_Area" localSheetId="0">'дод 2'!$A$1:$F$57</definedName>
  </definedNames>
  <calcPr fullCalcOnLoad="1"/>
</workbook>
</file>

<file path=xl/sharedStrings.xml><?xml version="1.0" encoding="utf-8"?>
<sst xmlns="http://schemas.openxmlformats.org/spreadsheetml/2006/main" count="81" uniqueCount="74">
  <si>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</si>
  <si>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</si>
  <si>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</si>
  <si>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</si>
  <si>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</si>
  <si>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</si>
  <si>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</si>
  <si>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</si>
  <si>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</si>
  <si>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</si>
  <si>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</si>
  <si>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</si>
  <si>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</si>
  <si>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</si>
  <si>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</si>
  <si>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</si>
  <si>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</si>
  <si>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</si>
  <si>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</si>
  <si>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</si>
  <si>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</si>
  <si>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</si>
  <si>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</si>
  <si>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</si>
  <si>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</si>
  <si>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</si>
  <si>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</si>
  <si>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</si>
  <si>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</si>
  <si>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</si>
  <si>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</si>
  <si>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</si>
  <si>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</si>
  <si>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</si>
  <si>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</si>
  <si>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</si>
  <si>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</si>
  <si>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</si>
  <si>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</si>
  <si>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</si>
  <si>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</si>
  <si>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</si>
  <si>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</si>
  <si>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</si>
  <si>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</si>
  <si>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</si>
  <si>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</si>
  <si>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</si>
  <si>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</si>
  <si>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</si>
  <si>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</si>
  <si>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</si>
  <si>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</si>
  <si>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</si>
  <si>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</si>
  <si>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</si>
  <si>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</si>
  <si>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Сумський міський голова</t>
  </si>
  <si>
    <t>О.М. Лисенко</t>
  </si>
  <si>
    <t>Фінансування бюджету Сумської міської територіальної громади           на 2021 рік</t>
  </si>
  <si>
    <t xml:space="preserve">               Додаток 2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</si>
  <si>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</si>
  <si>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</si>
  <si>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</si>
  <si>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</si>
  <si>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</si>
  <si>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</si>
  <si>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</si>
  <si>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</si>
  <si>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</si>
  <si>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>Виконавець: _______________ Липова С.А.</t>
  </si>
  <si>
    <t xml:space="preserve">(зі змінами)» </t>
  </si>
  <si>
    <t xml:space="preserve">                                                                               19                                                Продовження додатку</t>
  </si>
  <si>
    <r>
      <t xml:space="preserve">від  </t>
    </r>
    <r>
      <rPr>
        <sz val="13"/>
        <color indexed="9"/>
        <rFont val="Times New Roman"/>
        <family val="1"/>
      </rPr>
      <t xml:space="preserve">30 квітня </t>
    </r>
    <r>
      <rPr>
        <sz val="13"/>
        <rFont val="Times New Roman"/>
        <family val="1"/>
      </rPr>
      <t xml:space="preserve"> 2021 року   №           -  МР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</si>
</sst>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8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/>
      <protection/>
    </xf>
    <xf numFmtId="0" fontId="39" fillId="0" borderId="0" xfId="0" applyNumberFormat="1" applyFont="1" applyFill="1" applyAlignment="1" applyProtection="1">
      <alignment horizontal="center"/>
      <protection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59" borderId="0" xfId="0" applyFont="1" applyFill="1" applyAlignment="1">
      <alignment horizontal="left" vertical="center" indent="1"/>
    </xf>
    <xf numFmtId="0" fontId="37" fillId="0" borderId="0" xfId="0" applyNumberFormat="1" applyFont="1" applyFill="1" applyAlignment="1" applyProtection="1">
      <alignment/>
      <protection/>
    </xf>
    <xf numFmtId="0" fontId="37" fillId="59" borderId="0" xfId="0" applyFont="1" applyFill="1" applyAlignment="1">
      <alignment horizontal="left" vertical="center" inden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view="pageBreakPreview" zoomScale="85" zoomScaleSheetLayoutView="85" zoomScalePageLayoutView="0" workbookViewId="0" topLeftCell="A1">
      <selection activeCell="H15" sqref="H15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1:6" ht="18" customHeight="1">
      <c r="A1" s="81" t="s">
        <v>72</v>
      </c>
      <c r="B1" s="81"/>
      <c r="C1" s="81"/>
      <c r="D1" s="81"/>
      <c r="E1" s="81"/>
      <c r="F1" s="81"/>
    </row>
    <row r="2" spans="1:6" ht="18" customHeight="1">
      <c r="A2" s="82"/>
      <c r="B2" s="82"/>
      <c r="C2" s="82"/>
      <c r="D2" s="82"/>
      <c r="E2" s="82"/>
      <c r="F2" s="82"/>
    </row>
    <row r="3" spans="1:6" ht="18" customHeight="1">
      <c r="A3" s="82"/>
      <c r="B3" s="82"/>
      <c r="C3" s="82"/>
      <c r="D3" s="82"/>
      <c r="E3" s="82"/>
      <c r="F3" s="82"/>
    </row>
    <row r="4" spans="3:7" ht="14.25" customHeight="1">
      <c r="C4" s="83" t="s">
        <v>60</v>
      </c>
      <c r="D4" s="83"/>
      <c r="E4" s="83"/>
      <c r="F4" s="83"/>
      <c r="G4" s="37"/>
    </row>
    <row r="5" spans="3:7" ht="14.25" customHeight="1">
      <c r="C5" s="84"/>
      <c r="D5" s="85" t="s">
        <v>64</v>
      </c>
      <c r="E5" s="85"/>
      <c r="F5" s="85"/>
      <c r="G5" s="37"/>
    </row>
    <row r="6" spans="3:7" ht="14.25" customHeight="1">
      <c r="C6" s="84"/>
      <c r="D6" s="85" t="s">
        <v>67</v>
      </c>
      <c r="E6" s="85"/>
      <c r="F6" s="85"/>
      <c r="G6" s="37"/>
    </row>
    <row r="7" spans="3:7" ht="14.25" customHeight="1">
      <c r="C7" s="84"/>
      <c r="D7" s="85" t="s">
        <v>65</v>
      </c>
      <c r="E7" s="85"/>
      <c r="F7" s="85"/>
      <c r="G7" s="37"/>
    </row>
    <row r="8" spans="3:7" ht="14.25" customHeight="1">
      <c r="C8" s="86"/>
      <c r="D8" s="85" t="s">
        <v>66</v>
      </c>
      <c r="E8" s="85"/>
      <c r="F8" s="85"/>
      <c r="G8" s="37"/>
    </row>
    <row r="9" spans="3:7" ht="14.25" customHeight="1">
      <c r="C9" s="86"/>
      <c r="D9" s="85" t="s">
        <v>68</v>
      </c>
      <c r="E9" s="85"/>
      <c r="F9" s="85"/>
      <c r="G9" s="37"/>
    </row>
    <row r="10" spans="3:7" ht="14.25" customHeight="1">
      <c r="C10" s="86"/>
      <c r="D10" s="85" t="s">
        <v>69</v>
      </c>
      <c r="E10" s="85"/>
      <c r="F10" s="85"/>
      <c r="G10" s="37"/>
    </row>
    <row r="11" spans="3:7" ht="14.25" customHeight="1">
      <c r="C11" s="86"/>
      <c r="D11" s="87" t="s">
        <v>71</v>
      </c>
      <c r="E11" s="87"/>
      <c r="F11" s="87"/>
      <c r="G11" s="37"/>
    </row>
    <row r="12" spans="3:7" ht="14.25" customHeight="1">
      <c r="C12" s="86"/>
      <c r="D12" s="85" t="s">
        <v>73</v>
      </c>
      <c r="E12" s="85"/>
      <c r="F12" s="85"/>
      <c r="G12" s="37"/>
    </row>
    <row r="15" spans="1:9" s="6" customFormat="1" ht="60.75" customHeight="1">
      <c r="A15" s="80" t="s">
        <v>59</v>
      </c>
      <c r="B15" s="80"/>
      <c r="C15" s="80"/>
      <c r="D15" s="80"/>
      <c r="E15" s="80"/>
      <c r="F15" s="80"/>
      <c r="G15" s="5"/>
      <c r="I15" s="4"/>
    </row>
    <row r="16" spans="3:9" s="6" customFormat="1" ht="18.75" customHeight="1">
      <c r="C16" s="78" t="s">
        <v>61</v>
      </c>
      <c r="D16" s="79"/>
      <c r="E16" s="32"/>
      <c r="F16" s="32"/>
      <c r="G16" s="5"/>
      <c r="I16" s="47"/>
    </row>
    <row r="17" spans="3:9" s="6" customFormat="1" ht="8.25" customHeight="1">
      <c r="C17" s="71" t="s">
        <v>62</v>
      </c>
      <c r="D17" s="72"/>
      <c r="E17" s="32"/>
      <c r="F17" s="32"/>
      <c r="G17" s="5"/>
      <c r="I17" s="47"/>
    </row>
    <row r="18" spans="1:9" ht="11.25" customHeight="1">
      <c r="A18" s="77"/>
      <c r="B18" s="77"/>
      <c r="C18" s="77"/>
      <c r="D18" s="77"/>
      <c r="E18" s="77"/>
      <c r="F18" s="7" t="s">
        <v>56</v>
      </c>
      <c r="I18" s="48"/>
    </row>
    <row r="19" spans="1:9" s="10" customFormat="1" ht="24.75" customHeight="1">
      <c r="A19" s="73" t="s">
        <v>0</v>
      </c>
      <c r="B19" s="73" t="s">
        <v>44</v>
      </c>
      <c r="C19" s="73" t="s">
        <v>45</v>
      </c>
      <c r="D19" s="73" t="s">
        <v>2</v>
      </c>
      <c r="E19" s="73" t="s">
        <v>3</v>
      </c>
      <c r="F19" s="73"/>
      <c r="G19" s="9"/>
      <c r="I19" s="4"/>
    </row>
    <row r="20" spans="1:7" s="10" customFormat="1" ht="29.25" customHeight="1">
      <c r="A20" s="73"/>
      <c r="B20" s="73"/>
      <c r="C20" s="73"/>
      <c r="D20" s="73"/>
      <c r="E20" s="8" t="s">
        <v>45</v>
      </c>
      <c r="F20" s="25" t="s">
        <v>46</v>
      </c>
      <c r="G20" s="9"/>
    </row>
    <row r="21" spans="1:7" s="10" customFormat="1" ht="19.5" customHeight="1">
      <c r="A21" s="74" t="s">
        <v>54</v>
      </c>
      <c r="B21" s="75"/>
      <c r="C21" s="75"/>
      <c r="D21" s="75"/>
      <c r="E21" s="75"/>
      <c r="F21" s="76"/>
      <c r="G21" s="9"/>
    </row>
    <row r="22" spans="1:9" s="11" customFormat="1" ht="15.75">
      <c r="A22" s="16" t="s">
        <v>4</v>
      </c>
      <c r="B22" s="17" t="s">
        <v>5</v>
      </c>
      <c r="C22" s="1">
        <f aca="true" t="shared" si="0" ref="C22:C27">D22+E22</f>
        <v>123917492.60000002</v>
      </c>
      <c r="D22" s="1">
        <f>D25+D23</f>
        <v>-436480825.56000006</v>
      </c>
      <c r="E22" s="1">
        <f>E25+E23</f>
        <v>560398318.1600001</v>
      </c>
      <c r="F22" s="1">
        <f>F25+F23</f>
        <v>558239390.28</v>
      </c>
      <c r="G22" s="3"/>
      <c r="I22" s="10"/>
    </row>
    <row r="23" spans="1:9" s="29" customFormat="1" ht="15.75">
      <c r="A23" s="18" t="s">
        <v>51</v>
      </c>
      <c r="B23" s="19" t="s">
        <v>52</v>
      </c>
      <c r="C23" s="2">
        <f t="shared" si="0"/>
        <v>96859595</v>
      </c>
      <c r="D23" s="2">
        <f>D24</f>
        <v>0</v>
      </c>
      <c r="E23" s="2">
        <f>E24</f>
        <v>96859595</v>
      </c>
      <c r="F23" s="2">
        <f>F24</f>
        <v>96859595</v>
      </c>
      <c r="G23" s="38"/>
      <c r="H23" s="65"/>
      <c r="I23" s="11"/>
    </row>
    <row r="24" spans="1:8" s="63" customFormat="1" ht="23.25" customHeight="1">
      <c r="A24" s="18" t="s">
        <v>53</v>
      </c>
      <c r="B24" s="19" t="s">
        <v>17</v>
      </c>
      <c r="C24" s="2">
        <f t="shared" si="0"/>
        <v>96859595</v>
      </c>
      <c r="D24" s="2">
        <v>0</v>
      </c>
      <c r="E24" s="2">
        <f>E38</f>
        <v>96859595</v>
      </c>
      <c r="F24" s="2">
        <f>F38</f>
        <v>96859595</v>
      </c>
      <c r="G24" s="38"/>
      <c r="H24" s="65"/>
    </row>
    <row r="25" spans="1:9" s="60" customFormat="1" ht="45.75" customHeight="1">
      <c r="A25" s="18" t="s">
        <v>6</v>
      </c>
      <c r="B25" s="19" t="s">
        <v>7</v>
      </c>
      <c r="C25" s="2">
        <f t="shared" si="0"/>
        <v>27057897.599999964</v>
      </c>
      <c r="D25" s="2">
        <f>D28+D26+D27</f>
        <v>-436480825.56000006</v>
      </c>
      <c r="E25" s="2">
        <f>E28+E26+E27</f>
        <v>463538723.16</v>
      </c>
      <c r="F25" s="2">
        <f>F28+F26+F27</f>
        <v>461379795.28000003</v>
      </c>
      <c r="G25" s="3"/>
      <c r="H25" s="11"/>
      <c r="I25" s="29"/>
    </row>
    <row r="26" spans="1:8" s="60" customFormat="1" ht="15.75">
      <c r="A26" s="18" t="s">
        <v>37</v>
      </c>
      <c r="B26" s="19" t="s">
        <v>38</v>
      </c>
      <c r="C26" s="2">
        <f t="shared" si="0"/>
        <v>27057897.6</v>
      </c>
      <c r="D26" s="2">
        <f>4280392+377160+2000000+1964799+7958672.6+1527346+1000000+538559.3+300000</f>
        <v>19946928.900000002</v>
      </c>
      <c r="E26" s="2">
        <f>1600000+3190600.12+2158927.88+161440.7</f>
        <v>7110968.7</v>
      </c>
      <c r="F26" s="2">
        <f>1600000+3190600.12+161440.7</f>
        <v>4952040.82</v>
      </c>
      <c r="G26" s="3"/>
      <c r="H26" s="11"/>
    </row>
    <row r="27" spans="1:8" s="60" customFormat="1" ht="15.75" hidden="1">
      <c r="A27" s="18" t="s">
        <v>39</v>
      </c>
      <c r="B27" s="19" t="s">
        <v>40</v>
      </c>
      <c r="C27" s="2">
        <f t="shared" si="0"/>
        <v>0</v>
      </c>
      <c r="D27" s="2"/>
      <c r="E27" s="2"/>
      <c r="F27" s="2"/>
      <c r="G27" s="3"/>
      <c r="H27" s="11"/>
    </row>
    <row r="28" spans="1:8" s="60" customFormat="1" ht="64.5" customHeight="1">
      <c r="A28" s="18" t="s">
        <v>8</v>
      </c>
      <c r="B28" s="19" t="s">
        <v>9</v>
      </c>
      <c r="C28" s="2">
        <f aca="true" t="shared" si="1" ref="C28:C45">D28+E28</f>
        <v>0</v>
      </c>
      <c r="D28" s="2">
        <f>-413061471-27335300-903840-1400000+26935000-2464711-377160-6327081.47-2403000-5142800-3000000-2000000-200000-2000000-1000000-2581560+72800-70700-1300000-6560691-1538559.3-771076.69-1293854-1388700-734350+200000+200000+19300</f>
        <v>-456427754.46000004</v>
      </c>
      <c r="E28" s="2">
        <f>413061471+27335300+903840+1400000-26935000+2464711+377160+6327081.47+2403000+5142800+3000000+2000000+200000+2000000+1000000+2581560-72800+70700+1300000+6560691+1000000+538559.3+771076.69+1293854+1388700+734350-200000-200000-19300</f>
        <v>456427754.46000004</v>
      </c>
      <c r="F28" s="2">
        <f>413061471+27335300+903840+1400000-26935000+2464711+377160+6327081.47+2403000+5142800+3000000+2000000+200000+2000000+1000000+2581560-72800+70700+1300000+6560691+1538559.3+771076.69+1293854+1388700+734350-200000-200000-19300</f>
        <v>456427754.46000004</v>
      </c>
      <c r="G28" s="54">
        <f>D28-D49</f>
        <v>0</v>
      </c>
      <c r="H28" s="54">
        <f>E28-F28</f>
        <v>0</v>
      </c>
    </row>
    <row r="29" spans="1:9" s="13" customFormat="1" ht="19.5" customHeight="1">
      <c r="A29" s="16" t="s">
        <v>13</v>
      </c>
      <c r="B29" s="17" t="s">
        <v>14</v>
      </c>
      <c r="C29" s="1">
        <f t="shared" si="1"/>
        <v>24018270</v>
      </c>
      <c r="D29" s="1">
        <f>D30</f>
        <v>0</v>
      </c>
      <c r="E29" s="1">
        <f>E30</f>
        <v>24018270</v>
      </c>
      <c r="F29" s="1">
        <f>F30</f>
        <v>24018270</v>
      </c>
      <c r="G29" s="12"/>
      <c r="I29" s="28"/>
    </row>
    <row r="30" spans="1:7" s="13" customFormat="1" ht="34.5" customHeight="1">
      <c r="A30" s="18" t="s">
        <v>15</v>
      </c>
      <c r="B30" s="19" t="s">
        <v>24</v>
      </c>
      <c r="C30" s="2">
        <f t="shared" si="1"/>
        <v>24018270</v>
      </c>
      <c r="D30" s="2">
        <f>D31+D32</f>
        <v>0</v>
      </c>
      <c r="E30" s="2">
        <f>E31+E32</f>
        <v>24018270</v>
      </c>
      <c r="F30" s="2">
        <f>F31+F32</f>
        <v>24018270</v>
      </c>
      <c r="G30" s="12"/>
    </row>
    <row r="31" spans="1:9" s="24" customFormat="1" ht="18.75" customHeight="1">
      <c r="A31" s="18" t="s">
        <v>16</v>
      </c>
      <c r="B31" s="19" t="s">
        <v>17</v>
      </c>
      <c r="C31" s="2">
        <f t="shared" si="1"/>
        <v>27721470</v>
      </c>
      <c r="D31" s="20">
        <v>0</v>
      </c>
      <c r="E31" s="20">
        <f>E39</f>
        <v>27721470</v>
      </c>
      <c r="F31" s="20">
        <f>F39</f>
        <v>27721470</v>
      </c>
      <c r="G31" s="12"/>
      <c r="H31" s="13"/>
      <c r="I31" s="13"/>
    </row>
    <row r="32" spans="1:8" s="62" customFormat="1" ht="18.75" customHeight="1">
      <c r="A32" s="18" t="s">
        <v>28</v>
      </c>
      <c r="B32" s="19" t="s">
        <v>29</v>
      </c>
      <c r="C32" s="2">
        <f t="shared" si="1"/>
        <v>-3703200</v>
      </c>
      <c r="D32" s="20">
        <v>0</v>
      </c>
      <c r="E32" s="20">
        <f>E44</f>
        <v>-3703200</v>
      </c>
      <c r="F32" s="20">
        <f>F44</f>
        <v>-3703200</v>
      </c>
      <c r="G32" s="12"/>
      <c r="H32" s="13"/>
    </row>
    <row r="33" spans="1:9" s="15" customFormat="1" ht="18.75" customHeight="1">
      <c r="A33" s="16"/>
      <c r="B33" s="17" t="s">
        <v>30</v>
      </c>
      <c r="C33" s="1">
        <f t="shared" si="1"/>
        <v>147935762.60000002</v>
      </c>
      <c r="D33" s="21">
        <f>D22+D29</f>
        <v>-436480825.56000006</v>
      </c>
      <c r="E33" s="21">
        <f>E22+E29</f>
        <v>584416588.1600001</v>
      </c>
      <c r="F33" s="21">
        <f>F22+F29</f>
        <v>582257660.28</v>
      </c>
      <c r="G33" s="14"/>
      <c r="I33" s="31"/>
    </row>
    <row r="34" spans="1:7" s="15" customFormat="1" ht="18.75" customHeight="1">
      <c r="A34" s="68" t="s">
        <v>55</v>
      </c>
      <c r="B34" s="69"/>
      <c r="C34" s="69"/>
      <c r="D34" s="69"/>
      <c r="E34" s="69"/>
      <c r="F34" s="70"/>
      <c r="G34" s="14"/>
    </row>
    <row r="35" spans="1:9" s="13" customFormat="1" ht="36.75" customHeight="1">
      <c r="A35" s="16" t="s">
        <v>18</v>
      </c>
      <c r="B35" s="17" t="s">
        <v>21</v>
      </c>
      <c r="C35" s="1">
        <f>D35+E35</f>
        <v>120877865</v>
      </c>
      <c r="D35" s="1">
        <f>D36+D42</f>
        <v>0</v>
      </c>
      <c r="E35" s="1">
        <f>E36+E42</f>
        <v>120877865</v>
      </c>
      <c r="F35" s="1">
        <f>F36+F42</f>
        <v>120877865</v>
      </c>
      <c r="G35" s="12"/>
      <c r="I35" s="15"/>
    </row>
    <row r="36" spans="1:7" s="13" customFormat="1" ht="15.75">
      <c r="A36" s="18" t="s">
        <v>20</v>
      </c>
      <c r="B36" s="19" t="s">
        <v>19</v>
      </c>
      <c r="C36" s="2">
        <f>D36+E36</f>
        <v>124581065</v>
      </c>
      <c r="D36" s="2">
        <f>D37+D39</f>
        <v>0</v>
      </c>
      <c r="E36" s="2">
        <f>E37+E39</f>
        <v>124581065</v>
      </c>
      <c r="F36" s="2">
        <f>F37+F39</f>
        <v>124581065</v>
      </c>
      <c r="G36" s="12"/>
    </row>
    <row r="37" spans="1:8" s="64" customFormat="1" ht="15.75">
      <c r="A37" s="18" t="s">
        <v>47</v>
      </c>
      <c r="B37" s="19" t="s">
        <v>49</v>
      </c>
      <c r="C37" s="2">
        <f t="shared" si="1"/>
        <v>96859595</v>
      </c>
      <c r="D37" s="2">
        <f>D38</f>
        <v>0</v>
      </c>
      <c r="E37" s="2">
        <f>E38</f>
        <v>96859595</v>
      </c>
      <c r="F37" s="2">
        <f>F38</f>
        <v>96859595</v>
      </c>
      <c r="G37" s="12"/>
      <c r="H37" s="13"/>
    </row>
    <row r="38" spans="1:8" s="64" customFormat="1" ht="15.75">
      <c r="A38" s="18" t="s">
        <v>48</v>
      </c>
      <c r="B38" s="19" t="s">
        <v>50</v>
      </c>
      <c r="C38" s="2">
        <f t="shared" si="1"/>
        <v>96859595</v>
      </c>
      <c r="D38" s="2">
        <v>0</v>
      </c>
      <c r="E38" s="2">
        <v>96859595</v>
      </c>
      <c r="F38" s="2">
        <v>96859595</v>
      </c>
      <c r="G38" s="12"/>
      <c r="H38" s="13"/>
    </row>
    <row r="39" spans="1:9" s="24" customFormat="1" ht="15.75">
      <c r="A39" s="18" t="s">
        <v>22</v>
      </c>
      <c r="B39" s="19" t="s">
        <v>23</v>
      </c>
      <c r="C39" s="2">
        <f>D39+E39</f>
        <v>27721470</v>
      </c>
      <c r="D39" s="2">
        <f>D41</f>
        <v>0</v>
      </c>
      <c r="E39" s="2">
        <f>E41+E40</f>
        <v>27721470</v>
      </c>
      <c r="F39" s="2">
        <f>F41+F40</f>
        <v>27721470</v>
      </c>
      <c r="G39" s="12"/>
      <c r="H39" s="13"/>
      <c r="I39" s="30"/>
    </row>
    <row r="40" spans="1:8" s="24" customFormat="1" ht="15.75">
      <c r="A40" s="18" t="s">
        <v>63</v>
      </c>
      <c r="B40" s="19" t="s">
        <v>50</v>
      </c>
      <c r="C40" s="2">
        <f>D40+E40</f>
        <v>26250000</v>
      </c>
      <c r="D40" s="2">
        <v>0</v>
      </c>
      <c r="E40" s="2">
        <v>26250000</v>
      </c>
      <c r="F40" s="2">
        <v>26250000</v>
      </c>
      <c r="G40" s="12"/>
      <c r="H40" s="13"/>
    </row>
    <row r="41" spans="1:8" s="24" customFormat="1" ht="31.5">
      <c r="A41" s="18" t="s">
        <v>26</v>
      </c>
      <c r="B41" s="19" t="s">
        <v>27</v>
      </c>
      <c r="C41" s="2">
        <f t="shared" si="1"/>
        <v>1471470</v>
      </c>
      <c r="D41" s="20">
        <v>0</v>
      </c>
      <c r="E41" s="20">
        <f>1471470</f>
        <v>1471470</v>
      </c>
      <c r="F41" s="20">
        <f>1471470</f>
        <v>1471470</v>
      </c>
      <c r="G41" s="12"/>
      <c r="H41" s="13"/>
    </row>
    <row r="42" spans="1:8" s="62" customFormat="1" ht="18.75" customHeight="1">
      <c r="A42" s="18" t="s">
        <v>31</v>
      </c>
      <c r="B42" s="19" t="s">
        <v>32</v>
      </c>
      <c r="C42" s="2">
        <f>D42+E42</f>
        <v>-3703200</v>
      </c>
      <c r="D42" s="20">
        <f aca="true" t="shared" si="2" ref="D42:F43">D43</f>
        <v>0</v>
      </c>
      <c r="E42" s="20">
        <f t="shared" si="2"/>
        <v>-3703200</v>
      </c>
      <c r="F42" s="20">
        <f t="shared" si="2"/>
        <v>-3703200</v>
      </c>
      <c r="G42" s="12"/>
      <c r="H42" s="13"/>
    </row>
    <row r="43" spans="1:8" s="62" customFormat="1" ht="18.75" customHeight="1">
      <c r="A43" s="18" t="s">
        <v>33</v>
      </c>
      <c r="B43" s="19" t="s">
        <v>34</v>
      </c>
      <c r="C43" s="2">
        <f t="shared" si="1"/>
        <v>-3703200</v>
      </c>
      <c r="D43" s="20">
        <f t="shared" si="2"/>
        <v>0</v>
      </c>
      <c r="E43" s="20">
        <f>E44</f>
        <v>-3703200</v>
      </c>
      <c r="F43" s="20">
        <f t="shared" si="2"/>
        <v>-3703200</v>
      </c>
      <c r="G43" s="12"/>
      <c r="H43" s="13"/>
    </row>
    <row r="44" spans="1:8" s="62" customFormat="1" ht="31.5">
      <c r="A44" s="18" t="s">
        <v>35</v>
      </c>
      <c r="B44" s="19" t="s">
        <v>27</v>
      </c>
      <c r="C44" s="2">
        <f t="shared" si="1"/>
        <v>-3703200</v>
      </c>
      <c r="D44" s="20">
        <v>0</v>
      </c>
      <c r="E44" s="20">
        <v>-3703200</v>
      </c>
      <c r="F44" s="20">
        <v>-3703200</v>
      </c>
      <c r="G44" s="12"/>
      <c r="H44" s="13"/>
    </row>
    <row r="45" spans="1:8" s="30" customFormat="1" ht="33.75" customHeight="1">
      <c r="A45" s="16" t="s">
        <v>10</v>
      </c>
      <c r="B45" s="17" t="s">
        <v>1</v>
      </c>
      <c r="C45" s="1">
        <f t="shared" si="1"/>
        <v>27057897.599999964</v>
      </c>
      <c r="D45" s="1">
        <f>D46</f>
        <v>-436480825.56000006</v>
      </c>
      <c r="E45" s="1">
        <f>E46</f>
        <v>463538723.16</v>
      </c>
      <c r="F45" s="1">
        <f>F46</f>
        <v>461379795.28000003</v>
      </c>
      <c r="G45" s="12"/>
      <c r="H45" s="13"/>
    </row>
    <row r="46" spans="1:10" s="30" customFormat="1" ht="31.5">
      <c r="A46" s="18" t="s">
        <v>11</v>
      </c>
      <c r="B46" s="19" t="s">
        <v>25</v>
      </c>
      <c r="C46" s="2">
        <f>D46+E46</f>
        <v>27057897.599999964</v>
      </c>
      <c r="D46" s="2">
        <f>D49+D47+D48</f>
        <v>-436480825.56000006</v>
      </c>
      <c r="E46" s="2">
        <f>E49+E47+E48</f>
        <v>463538723.16</v>
      </c>
      <c r="F46" s="2">
        <f>F49+F47+F48</f>
        <v>461379795.28000003</v>
      </c>
      <c r="G46" s="12"/>
      <c r="H46" s="13"/>
      <c r="J46" s="61" t="s">
        <v>43</v>
      </c>
    </row>
    <row r="47" spans="1:8" s="30" customFormat="1" ht="15.75">
      <c r="A47" s="18" t="s">
        <v>41</v>
      </c>
      <c r="B47" s="19" t="s">
        <v>38</v>
      </c>
      <c r="C47" s="2">
        <f>D47+E47</f>
        <v>27057897.6</v>
      </c>
      <c r="D47" s="2">
        <f aca="true" t="shared" si="3" ref="D47:F49">D26</f>
        <v>19946928.900000002</v>
      </c>
      <c r="E47" s="2">
        <f t="shared" si="3"/>
        <v>7110968.7</v>
      </c>
      <c r="F47" s="2">
        <f t="shared" si="3"/>
        <v>4952040.82</v>
      </c>
      <c r="G47" s="12"/>
      <c r="H47" s="13"/>
    </row>
    <row r="48" spans="1:8" s="30" customFormat="1" ht="15.75" hidden="1">
      <c r="A48" s="18" t="s">
        <v>42</v>
      </c>
      <c r="B48" s="19" t="s">
        <v>40</v>
      </c>
      <c r="C48" s="2">
        <f>D48+E48</f>
        <v>0</v>
      </c>
      <c r="D48" s="2">
        <f t="shared" si="3"/>
        <v>0</v>
      </c>
      <c r="E48" s="2">
        <f t="shared" si="3"/>
        <v>0</v>
      </c>
      <c r="F48" s="2">
        <f t="shared" si="3"/>
        <v>0</v>
      </c>
      <c r="G48" s="12"/>
      <c r="H48" s="13"/>
    </row>
    <row r="49" spans="1:8" s="30" customFormat="1" ht="63">
      <c r="A49" s="26" t="s">
        <v>12</v>
      </c>
      <c r="B49" s="27" t="s">
        <v>9</v>
      </c>
      <c r="C49" s="2">
        <f>D49+E49</f>
        <v>0</v>
      </c>
      <c r="D49" s="2">
        <f t="shared" si="3"/>
        <v>-456427754.46000004</v>
      </c>
      <c r="E49" s="2">
        <f t="shared" si="3"/>
        <v>456427754.46000004</v>
      </c>
      <c r="F49" s="2">
        <f t="shared" si="3"/>
        <v>456427754.46000004</v>
      </c>
      <c r="G49" s="12"/>
      <c r="H49" s="13"/>
    </row>
    <row r="50" spans="1:9" s="15" customFormat="1" ht="31.5">
      <c r="A50" s="16"/>
      <c r="B50" s="17" t="s">
        <v>36</v>
      </c>
      <c r="C50" s="1">
        <f>D50+E50</f>
        <v>147935762.60000002</v>
      </c>
      <c r="D50" s="21">
        <f>D35+D45</f>
        <v>-436480825.56000006</v>
      </c>
      <c r="E50" s="21">
        <f>E35+E45</f>
        <v>584416588.1600001</v>
      </c>
      <c r="F50" s="21">
        <f>F35+F45</f>
        <v>582257660.28</v>
      </c>
      <c r="G50" s="14"/>
      <c r="H50" s="22"/>
      <c r="I50" s="24"/>
    </row>
    <row r="51" spans="1:8" s="15" customFormat="1" ht="15.75">
      <c r="A51" s="33"/>
      <c r="B51" s="34"/>
      <c r="C51" s="35"/>
      <c r="D51" s="36"/>
      <c r="E51" s="36"/>
      <c r="F51" s="36"/>
      <c r="G51" s="14"/>
      <c r="H51" s="22"/>
    </row>
    <row r="52" spans="1:8" s="15" customFormat="1" ht="15.75">
      <c r="A52" s="33"/>
      <c r="B52" s="34"/>
      <c r="C52" s="35"/>
      <c r="D52" s="36"/>
      <c r="E52" s="36"/>
      <c r="F52" s="36"/>
      <c r="G52" s="14"/>
      <c r="H52" s="22"/>
    </row>
    <row r="53" spans="1:8" s="15" customFormat="1" ht="15.75">
      <c r="A53" s="33"/>
      <c r="B53" s="34"/>
      <c r="C53" s="35"/>
      <c r="D53" s="36"/>
      <c r="E53" s="36"/>
      <c r="F53" s="36"/>
      <c r="G53" s="14"/>
      <c r="H53" s="22"/>
    </row>
    <row r="54" spans="1:8" s="15" customFormat="1" ht="15.75">
      <c r="A54" s="33"/>
      <c r="B54" s="34"/>
      <c r="C54" s="35"/>
      <c r="D54" s="36"/>
      <c r="E54" s="36"/>
      <c r="F54" s="36"/>
      <c r="G54" s="14"/>
      <c r="H54" s="22"/>
    </row>
    <row r="55" spans="1:9" ht="20.25" customHeight="1">
      <c r="A55" s="57" t="s">
        <v>57</v>
      </c>
      <c r="B55" s="58"/>
      <c r="C55" s="59"/>
      <c r="D55" s="59"/>
      <c r="E55" s="67" t="s">
        <v>58</v>
      </c>
      <c r="F55" s="67"/>
      <c r="I55" s="15"/>
    </row>
    <row r="56" spans="1:7" s="50" customFormat="1" ht="24.75" customHeight="1">
      <c r="A56" s="39"/>
      <c r="B56" s="40"/>
      <c r="C56" s="41"/>
      <c r="D56" s="41"/>
      <c r="E56" s="42"/>
      <c r="F56" s="42"/>
      <c r="G56" s="49"/>
    </row>
    <row r="57" spans="1:6" ht="12.75" customHeight="1">
      <c r="A57" s="51" t="s">
        <v>70</v>
      </c>
      <c r="B57" s="52"/>
      <c r="C57" s="43"/>
      <c r="D57" s="43"/>
      <c r="E57" s="43"/>
      <c r="F57" s="44"/>
    </row>
    <row r="58" spans="1:6" ht="32.25" customHeight="1">
      <c r="A58" s="66"/>
      <c r="B58" s="53"/>
      <c r="C58" s="23"/>
      <c r="D58" s="23"/>
      <c r="E58" s="23"/>
      <c r="F58" s="23"/>
    </row>
    <row r="59" spans="1:6" ht="12.75" customHeight="1">
      <c r="A59" s="45"/>
      <c r="B59" s="45"/>
      <c r="C59" s="46"/>
      <c r="D59" s="46"/>
      <c r="E59" s="46"/>
      <c r="F59" s="46"/>
    </row>
    <row r="60" spans="1:6" ht="12.75" customHeight="1">
      <c r="A60" s="45"/>
      <c r="B60" s="45"/>
      <c r="C60" s="46"/>
      <c r="D60" s="46"/>
      <c r="E60" s="46"/>
      <c r="F60" s="46"/>
    </row>
    <row r="64" ht="12.75" customHeight="1">
      <c r="F64" s="38"/>
    </row>
    <row r="65" spans="3:6" ht="12.75" customHeight="1">
      <c r="C65" s="54"/>
      <c r="D65" s="54"/>
      <c r="E65" s="54"/>
      <c r="F65" s="54"/>
    </row>
    <row r="66" spans="1:7" s="56" customFormat="1" ht="12.75" customHeight="1">
      <c r="A66" s="55"/>
      <c r="B66" s="55"/>
      <c r="C66" s="55"/>
      <c r="D66" s="55"/>
      <c r="E66" s="55"/>
      <c r="F66" s="55"/>
      <c r="G66" s="55"/>
    </row>
    <row r="67" spans="1:7" s="56" customFormat="1" ht="12.75" customHeight="1">
      <c r="A67" s="55"/>
      <c r="B67" s="55"/>
      <c r="C67" s="55"/>
      <c r="D67" s="55"/>
      <c r="E67" s="55"/>
      <c r="F67" s="55"/>
      <c r="G67" s="55"/>
    </row>
    <row r="68" spans="3:6" ht="12.75" customHeight="1">
      <c r="C68" s="54"/>
      <c r="D68" s="54"/>
      <c r="E68" s="54"/>
      <c r="F68" s="54"/>
    </row>
  </sheetData>
  <sheetProtection/>
  <mergeCells count="21">
    <mergeCell ref="A1:F1"/>
    <mergeCell ref="C16:D16"/>
    <mergeCell ref="D10:F10"/>
    <mergeCell ref="C4:F4"/>
    <mergeCell ref="D8:F8"/>
    <mergeCell ref="D9:F9"/>
    <mergeCell ref="D12:F12"/>
    <mergeCell ref="A15:F15"/>
    <mergeCell ref="D5:F5"/>
    <mergeCell ref="D6:F6"/>
    <mergeCell ref="D7:F7"/>
    <mergeCell ref="E55:F55"/>
    <mergeCell ref="A34:F34"/>
    <mergeCell ref="C17:D17"/>
    <mergeCell ref="B19:B20"/>
    <mergeCell ref="C19:C20"/>
    <mergeCell ref="A21:F21"/>
    <mergeCell ref="D19:D20"/>
    <mergeCell ref="E19:F19"/>
    <mergeCell ref="A18:E18"/>
    <mergeCell ref="A19:A20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2" r:id="rId1"/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2021-04-28T05:30:16Z</cp:lastPrinted>
  <dcterms:created xsi:type="dcterms:W3CDTF">2014-01-17T10:52:16Z</dcterms:created>
  <dcterms:modified xsi:type="dcterms:W3CDTF">2021-04-28T05:30:26Z</dcterms:modified>
  <cp:category/>
  <cp:version/>
  <cp:contentType/>
  <cp:contentStatus/>
</cp:coreProperties>
</file>