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I квартал\МВК\Доопрацьовано\"/>
    </mc:Choice>
  </mc:AlternateContent>
  <bookViews>
    <workbookView xWindow="0" yWindow="705" windowWidth="15300" windowHeight="6825"/>
  </bookViews>
  <sheets>
    <sheet name="дод 7 (с)" sheetId="7" r:id="rId1"/>
  </sheets>
  <definedNames>
    <definedName name="_xlnm.Print_Titles" localSheetId="0">'дод 7 (с)'!$9:$9</definedName>
    <definedName name="_xlnm.Print_Area" localSheetId="0">'дод 7 (с)'!$A$1:$K$129</definedName>
  </definedNames>
  <calcPr calcId="162913"/>
</workbook>
</file>

<file path=xl/calcChain.xml><?xml version="1.0" encoding="utf-8"?>
<calcChain xmlns="http://schemas.openxmlformats.org/spreadsheetml/2006/main">
  <c r="I60" i="7" l="1"/>
  <c r="H60" i="7"/>
  <c r="H112" i="7" l="1"/>
  <c r="I112" i="7"/>
  <c r="H109" i="7"/>
  <c r="I109" i="7"/>
  <c r="H98" i="7"/>
  <c r="I98" i="7"/>
  <c r="H86" i="7"/>
  <c r="H85" i="7" s="1"/>
  <c r="I86" i="7"/>
  <c r="H82" i="7"/>
  <c r="H81" i="7" s="1"/>
  <c r="I82" i="7"/>
  <c r="I81" i="7" s="1"/>
  <c r="H75" i="7"/>
  <c r="I75" i="7"/>
  <c r="H73" i="7"/>
  <c r="I73" i="7"/>
  <c r="H65" i="7"/>
  <c r="H59" i="7" s="1"/>
  <c r="I65" i="7"/>
  <c r="I59" i="7" s="1"/>
  <c r="H55" i="7"/>
  <c r="I55" i="7"/>
  <c r="H51" i="7"/>
  <c r="I51" i="7"/>
  <c r="H37" i="7"/>
  <c r="I37" i="7"/>
  <c r="H38" i="7"/>
  <c r="I38" i="7"/>
  <c r="H35" i="7"/>
  <c r="I35" i="7"/>
  <c r="H32" i="7"/>
  <c r="H31" i="7" s="1"/>
  <c r="I32" i="7"/>
  <c r="I31" i="7" s="1"/>
  <c r="H27" i="7"/>
  <c r="I27" i="7"/>
  <c r="H25" i="7"/>
  <c r="I25" i="7"/>
  <c r="H15" i="7"/>
  <c r="H123" i="7" s="1"/>
  <c r="I15" i="7"/>
  <c r="I123" i="7" s="1"/>
  <c r="H17" i="7"/>
  <c r="I17" i="7"/>
  <c r="H11" i="7"/>
  <c r="H10" i="7" s="1"/>
  <c r="I11" i="7"/>
  <c r="I10" i="7" s="1"/>
  <c r="I50" i="7" l="1"/>
  <c r="I72" i="7"/>
  <c r="H16" i="7"/>
  <c r="H72" i="7"/>
  <c r="I85" i="7"/>
  <c r="I48" i="7" s="1"/>
  <c r="H50" i="7"/>
  <c r="I16" i="7"/>
  <c r="I14" i="7" s="1"/>
  <c r="I13" i="7" s="1"/>
  <c r="H14" i="7"/>
  <c r="H13" i="7" s="1"/>
  <c r="H48" i="7" l="1"/>
  <c r="I47" i="7"/>
  <c r="I122" i="7"/>
  <c r="H47" i="7"/>
  <c r="H122" i="7"/>
</calcChain>
</file>

<file path=xl/sharedStrings.xml><?xml version="1.0" encoding="utf-8"?>
<sst xmlns="http://schemas.openxmlformats.org/spreadsheetml/2006/main" count="207" uniqueCount="134">
  <si>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</si>
  <si>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</si>
  <si>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</si>
  <si>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</si>
  <si>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</si>
  <si>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</si>
  <si>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</si>
  <si>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</si>
  <si>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</si>
  <si>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</si>
  <si>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</si>
  <si>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</si>
  <si>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</si>
  <si>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</si>
  <si>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</si>
  <si>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</si>
  <si>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</si>
  <si>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</si>
  <si>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</si>
  <si>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</si>
  <si>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</si>
  <si>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</si>
  <si>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</si>
  <si>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</si>
  <si>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</si>
  <si>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</si>
  <si>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</si>
  <si>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</si>
  <si>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</si>
  <si>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</si>
  <si>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</si>
  <si>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</si>
  <si>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</si>
  <si>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</si>
  <si>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</si>
  <si>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</si>
  <si>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</si>
  <si>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</si>
  <si>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</si>
  <si>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</si>
  <si>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</si>
  <si>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</si>
  <si>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</si>
  <si>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</si>
  <si>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</si>
  <si>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</si>
  <si>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</si>
  <si>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</si>
  <si>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</si>
  <si>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</si>
  <si>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</si>
  <si>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</si>
  <si>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</si>
  <si>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</si>
  <si>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</si>
  <si>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</si>
  <si>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</si>
  <si>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</si>
  <si>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</si>
  <si>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</si>
  <si>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</si>
  <si>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</si>
  <si>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</si>
  <si>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</si>
  <si>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</si>
  <si>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</si>
  <si>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</si>
  <si>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</si>
  <si>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</si>
  <si>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</si>
  <si>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</si>
  <si>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</si>
  <si>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</si>
  <si>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</si>
  <si>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</si>
  <si>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</si>
  <si>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</si>
  <si>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</si>
  <si>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</si>
  <si>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</si>
  <si>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</si>
  <si>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</si>
  <si>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</si>
  <si>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</si>
  <si>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</si>
  <si>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</si>
  <si>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</si>
  <si>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</si>
  <si>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</si>
  <si>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</si>
  <si>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</si>
  <si>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</si>
  <si>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</si>
  <si>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</si>
  <si>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</si>
  <si>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</si>
  <si>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</si>
  <si>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</si>
  <si>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</si>
  <si>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</si>
  <si>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</si>
  <si>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</si>
  <si>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</si>
  <si>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</si>
  <si>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</si>
  <si>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</si>
  <si>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</si>
  <si>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</si>
  <si>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</si>
  <si>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</si>
  <si>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</si>
  <si>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</si>
  <si>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</si>
  <si>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</si>
  <si>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</si>
  <si>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</si>
  <si>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</si>
  <si>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</si>
  <si>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</si>
  <si>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</si>
  <si>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</si>
  <si>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</si>
  <si>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</si>
  <si>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</si>
  <si>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</si>
  <si>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</si>
  <si>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>Інформація про виконання видатків бюджету розвитку за об'єктами за І квартал 2019 рік</t>
  </si>
  <si>
    <t>Касові видатки</t>
  </si>
  <si>
    <t xml:space="preserve"> Додаток   5</t>
  </si>
  <si>
    <t xml:space="preserve">                        до рішення  виконачого комітету</t>
  </si>
  <si>
    <t>Директор департаменту фінансів,</t>
  </si>
  <si>
    <t>економіки та інвестицій</t>
  </si>
  <si>
    <t>С.А. Липова</t>
  </si>
  <si>
    <t xml:space="preserve">                        від 21.05.2019 № 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</si>
</sst>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0" fontId="18" fillId="2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 textRotation="180"/>
    </xf>
    <xf numFmtId="0" fontId="18" fillId="2" borderId="0" xfId="0" applyFont="1" applyFill="1" applyBorder="1" applyAlignment="1">
      <alignment horizontal="left" vertical="distributed" wrapText="1"/>
    </xf>
    <xf numFmtId="0" fontId="18" fillId="2" borderId="0" xfId="0" applyNumberFormat="1" applyFont="1" applyFill="1" applyAlignment="1" applyProtection="1">
      <alignment horizontal="left"/>
    </xf>
    <xf numFmtId="0" fontId="17" fillId="2" borderId="0" xfId="0" applyFont="1" applyFill="1" applyAlignment="1">
      <alignment horizontal="center" vertical="center" textRotation="180"/>
    </xf>
    <xf numFmtId="0" fontId="17" fillId="2" borderId="3" xfId="0" applyFont="1" applyFill="1" applyBorder="1" applyAlignment="1">
      <alignment horizontal="center" vertical="center" textRotation="180"/>
    </xf>
    <xf numFmtId="0" fontId="18" fillId="2" borderId="0" xfId="0" applyNumberFormat="1" applyFont="1" applyFill="1" applyAlignment="1" applyProtection="1">
      <alignment horizontal="center"/>
    </xf>
    <xf numFmtId="0" fontId="21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Zeros="0" tabSelected="1" view="pageBreakPreview" topLeftCell="D1" zoomScale="70" zoomScaleNormal="100" zoomScaleSheetLayoutView="70" workbookViewId="0">
      <selection activeCell="F4" sqref="F4"/>
    </sheetView>
  </sheetViews>
  <sheetFormatPr defaultColWidth="8.85546875" defaultRowHeight="12.75" x14ac:dyDescent="0.2"/>
  <cols>
    <col min="1" max="1" width="10.5703125" style="7" customWidth="1"/>
    <col min="2" max="2" width="10.7109375" style="7" customWidth="1"/>
    <col min="3" max="3" width="10.5703125" style="7" customWidth="1"/>
    <col min="4" max="4" width="38.5703125" style="7" customWidth="1"/>
    <col min="5" max="5" width="38.28515625" style="7" customWidth="1"/>
    <col min="6" max="6" width="11.7109375" style="7" customWidth="1"/>
    <col min="7" max="7" width="12.5703125" style="7" customWidth="1"/>
    <col min="8" max="8" width="18.5703125" style="7" customWidth="1"/>
    <col min="9" max="9" width="16.7109375" style="7" customWidth="1"/>
    <col min="10" max="10" width="14.42578125" style="7" customWidth="1"/>
    <col min="11" max="11" width="6.28515625" style="84" customWidth="1"/>
    <col min="12" max="16384" width="8.85546875" style="7"/>
  </cols>
  <sheetData>
    <row r="1" spans="1:11" ht="18" customHeight="1" x14ac:dyDescent="0.3">
      <c r="F1" s="89" t="s">
        <v>128</v>
      </c>
      <c r="G1" s="89"/>
      <c r="H1" s="89"/>
      <c r="I1" s="89"/>
      <c r="J1" s="89"/>
      <c r="K1" s="87">
        <v>20</v>
      </c>
    </row>
    <row r="2" spans="1:11" ht="18.75" x14ac:dyDescent="0.3">
      <c r="F2" s="86" t="s">
        <v>129</v>
      </c>
      <c r="G2" s="86"/>
      <c r="H2" s="86"/>
      <c r="I2" s="86"/>
      <c r="J2" s="86"/>
      <c r="K2" s="87"/>
    </row>
    <row r="3" spans="1:11" ht="18.75" x14ac:dyDescent="0.3">
      <c r="F3" s="86" t="s">
        <v>133</v>
      </c>
      <c r="G3" s="86"/>
      <c r="H3" s="86"/>
      <c r="I3" s="86"/>
      <c r="J3" s="86"/>
      <c r="K3" s="87"/>
    </row>
    <row r="4" spans="1:11" ht="18.75" x14ac:dyDescent="0.3">
      <c r="F4" s="8"/>
      <c r="G4" s="8"/>
      <c r="H4" s="8"/>
      <c r="I4" s="8"/>
      <c r="J4" s="8"/>
      <c r="K4" s="87"/>
    </row>
    <row r="5" spans="1:11" ht="28.35" customHeight="1" x14ac:dyDescent="0.3">
      <c r="G5" s="9"/>
      <c r="H5" s="9"/>
      <c r="I5" s="9"/>
      <c r="J5" s="9"/>
      <c r="K5" s="87"/>
    </row>
    <row r="6" spans="1:11" ht="33" customHeight="1" x14ac:dyDescent="0.2">
      <c r="A6" s="90" t="s">
        <v>126</v>
      </c>
      <c r="B6" s="90"/>
      <c r="C6" s="90"/>
      <c r="D6" s="90"/>
      <c r="E6" s="90"/>
      <c r="F6" s="90"/>
      <c r="G6" s="90"/>
      <c r="H6" s="90"/>
      <c r="I6" s="90"/>
      <c r="J6" s="90"/>
      <c r="K6" s="87"/>
    </row>
    <row r="7" spans="1:11" ht="17.25" x14ac:dyDescent="0.25">
      <c r="A7" s="10"/>
      <c r="B7" s="10"/>
      <c r="C7" s="10"/>
      <c r="D7" s="10"/>
      <c r="E7" s="10"/>
      <c r="F7" s="10"/>
      <c r="G7" s="10"/>
      <c r="H7" s="10"/>
      <c r="I7" s="10"/>
      <c r="J7" s="11" t="s">
        <v>89</v>
      </c>
      <c r="K7" s="87"/>
    </row>
    <row r="8" spans="1:11" ht="80.45" customHeight="1" x14ac:dyDescent="0.2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93</v>
      </c>
      <c r="I8" s="13" t="s">
        <v>127</v>
      </c>
      <c r="J8" s="12" t="s">
        <v>7</v>
      </c>
      <c r="K8" s="87"/>
    </row>
    <row r="9" spans="1:11" s="15" customFormat="1" ht="13.7" customHeight="1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87"/>
    </row>
    <row r="10" spans="1:11" s="15" customFormat="1" ht="44.45" customHeight="1" x14ac:dyDescent="0.2">
      <c r="A10" s="16" t="s">
        <v>50</v>
      </c>
      <c r="B10" s="14"/>
      <c r="C10" s="14"/>
      <c r="D10" s="17" t="s">
        <v>51</v>
      </c>
      <c r="E10" s="14"/>
      <c r="F10" s="14"/>
      <c r="G10" s="14"/>
      <c r="H10" s="2">
        <f t="shared" ref="H10:I11" si="0">H11</f>
        <v>2007200</v>
      </c>
      <c r="I10" s="2">
        <f t="shared" si="0"/>
        <v>0</v>
      </c>
      <c r="J10" s="14"/>
      <c r="K10" s="87"/>
    </row>
    <row r="11" spans="1:11" s="15" customFormat="1" ht="35.1" customHeight="1" x14ac:dyDescent="0.2">
      <c r="A11" s="18" t="s">
        <v>52</v>
      </c>
      <c r="B11" s="18"/>
      <c r="C11" s="18"/>
      <c r="D11" s="19" t="s">
        <v>51</v>
      </c>
      <c r="E11" s="14"/>
      <c r="F11" s="14"/>
      <c r="G11" s="14"/>
      <c r="H11" s="4">
        <f t="shared" si="0"/>
        <v>2007200</v>
      </c>
      <c r="I11" s="4">
        <f t="shared" si="0"/>
        <v>0</v>
      </c>
      <c r="J11" s="14"/>
      <c r="K11" s="87"/>
    </row>
    <row r="12" spans="1:11" s="15" customFormat="1" ht="78.599999999999994" customHeight="1" x14ac:dyDescent="0.2">
      <c r="A12" s="20" t="s">
        <v>78</v>
      </c>
      <c r="B12" s="20" t="s">
        <v>79</v>
      </c>
      <c r="C12" s="20" t="s">
        <v>83</v>
      </c>
      <c r="D12" s="17" t="s">
        <v>80</v>
      </c>
      <c r="E12" s="21" t="s">
        <v>81</v>
      </c>
      <c r="F12" s="14" t="s">
        <v>58</v>
      </c>
      <c r="G12" s="14"/>
      <c r="H12" s="1">
        <v>2007200</v>
      </c>
      <c r="I12" s="1"/>
      <c r="J12" s="16"/>
      <c r="K12" s="87"/>
    </row>
    <row r="13" spans="1:11" s="15" customFormat="1" ht="43.35" customHeight="1" x14ac:dyDescent="0.2">
      <c r="A13" s="16">
        <v>1200000</v>
      </c>
      <c r="B13" s="14"/>
      <c r="C13" s="14"/>
      <c r="D13" s="17" t="s">
        <v>85</v>
      </c>
      <c r="E13" s="14"/>
      <c r="F13" s="14"/>
      <c r="G13" s="14"/>
      <c r="H13" s="2">
        <f t="shared" ref="H13:I13" si="1">H14</f>
        <v>39887573</v>
      </c>
      <c r="I13" s="2">
        <f t="shared" si="1"/>
        <v>3391168.06</v>
      </c>
      <c r="J13" s="14"/>
      <c r="K13" s="87"/>
    </row>
    <row r="14" spans="1:11" s="25" customFormat="1" ht="56.45" customHeight="1" x14ac:dyDescent="0.2">
      <c r="A14" s="22">
        <v>1210000</v>
      </c>
      <c r="B14" s="23"/>
      <c r="C14" s="23"/>
      <c r="D14" s="24" t="s">
        <v>85</v>
      </c>
      <c r="E14" s="23"/>
      <c r="F14" s="23"/>
      <c r="G14" s="23"/>
      <c r="H14" s="4">
        <f t="shared" ref="H14:I14" si="2">H16+H31+H35+H37</f>
        <v>39887573</v>
      </c>
      <c r="I14" s="4">
        <f t="shared" si="2"/>
        <v>3391168.06</v>
      </c>
      <c r="J14" s="23"/>
      <c r="K14" s="87"/>
    </row>
    <row r="15" spans="1:11" s="25" customFormat="1" ht="23.45" customHeight="1" x14ac:dyDescent="0.2">
      <c r="A15" s="22"/>
      <c r="B15" s="23"/>
      <c r="C15" s="23"/>
      <c r="D15" s="26" t="s">
        <v>97</v>
      </c>
      <c r="E15" s="23"/>
      <c r="F15" s="23"/>
      <c r="G15" s="23"/>
      <c r="H15" s="4">
        <f t="shared" ref="H15:I15" si="3">H38</f>
        <v>4362000</v>
      </c>
      <c r="I15" s="4">
        <f t="shared" si="3"/>
        <v>0</v>
      </c>
      <c r="J15" s="23"/>
      <c r="K15" s="87"/>
    </row>
    <row r="16" spans="1:11" s="15" customFormat="1" ht="48" customHeight="1" x14ac:dyDescent="0.2">
      <c r="A16" s="16">
        <v>1217310</v>
      </c>
      <c r="B16" s="16">
        <v>7310</v>
      </c>
      <c r="C16" s="27" t="s">
        <v>10</v>
      </c>
      <c r="D16" s="17" t="s">
        <v>9</v>
      </c>
      <c r="E16" s="14"/>
      <c r="F16" s="14"/>
      <c r="G16" s="14"/>
      <c r="H16" s="2">
        <f t="shared" ref="H16:I16" si="4">H17+H27+H25</f>
        <v>26515614.43</v>
      </c>
      <c r="I16" s="2">
        <f t="shared" si="4"/>
        <v>3366872.49</v>
      </c>
      <c r="J16" s="14"/>
      <c r="K16" s="87"/>
    </row>
    <row r="17" spans="1:11" s="15" customFormat="1" ht="25.35" customHeight="1" x14ac:dyDescent="0.2">
      <c r="A17" s="14"/>
      <c r="B17" s="14"/>
      <c r="C17" s="14"/>
      <c r="D17" s="14"/>
      <c r="E17" s="28" t="s">
        <v>11</v>
      </c>
      <c r="F17" s="14"/>
      <c r="G17" s="14"/>
      <c r="H17" s="2">
        <f t="shared" ref="H17:I17" si="5">SUM(H18:H24)</f>
        <v>13145851</v>
      </c>
      <c r="I17" s="2">
        <f t="shared" si="5"/>
        <v>374793.58</v>
      </c>
      <c r="J17" s="14"/>
      <c r="K17" s="88">
        <v>21</v>
      </c>
    </row>
    <row r="18" spans="1:11" s="15" customFormat="1" ht="45" customHeight="1" x14ac:dyDescent="0.2">
      <c r="A18" s="14"/>
      <c r="B18" s="14"/>
      <c r="C18" s="14"/>
      <c r="D18" s="14"/>
      <c r="E18" s="29" t="s">
        <v>41</v>
      </c>
      <c r="F18" s="14" t="s">
        <v>61</v>
      </c>
      <c r="G18" s="14"/>
      <c r="H18" s="1">
        <v>200000</v>
      </c>
      <c r="I18" s="1"/>
      <c r="J18" s="14"/>
      <c r="K18" s="88"/>
    </row>
    <row r="19" spans="1:11" s="15" customFormat="1" ht="65.099999999999994" customHeight="1" x14ac:dyDescent="0.2">
      <c r="A19" s="14"/>
      <c r="B19" s="14"/>
      <c r="C19" s="14"/>
      <c r="D19" s="14"/>
      <c r="E19" s="29" t="s">
        <v>101</v>
      </c>
      <c r="F19" s="14" t="s">
        <v>67</v>
      </c>
      <c r="G19" s="14"/>
      <c r="H19" s="1">
        <v>332716</v>
      </c>
      <c r="I19" s="1"/>
      <c r="J19" s="14"/>
      <c r="K19" s="88"/>
    </row>
    <row r="20" spans="1:11" s="15" customFormat="1" ht="32.450000000000003" customHeight="1" x14ac:dyDescent="0.2">
      <c r="A20" s="14"/>
      <c r="B20" s="14"/>
      <c r="C20" s="14"/>
      <c r="D20" s="14"/>
      <c r="E20" s="29" t="s">
        <v>102</v>
      </c>
      <c r="F20" s="14">
        <v>2019</v>
      </c>
      <c r="G20" s="14"/>
      <c r="H20" s="1">
        <v>78000</v>
      </c>
      <c r="I20" s="1"/>
      <c r="J20" s="14"/>
      <c r="K20" s="88"/>
    </row>
    <row r="21" spans="1:11" s="15" customFormat="1" ht="89.45" customHeight="1" x14ac:dyDescent="0.2">
      <c r="A21" s="14"/>
      <c r="B21" s="14"/>
      <c r="C21" s="14"/>
      <c r="D21" s="14"/>
      <c r="E21" s="29" t="s">
        <v>103</v>
      </c>
      <c r="F21" s="14" t="s">
        <v>67</v>
      </c>
      <c r="G21" s="14"/>
      <c r="H21" s="1">
        <v>480135</v>
      </c>
      <c r="I21" s="1"/>
      <c r="J21" s="14"/>
      <c r="K21" s="88"/>
    </row>
    <row r="22" spans="1:11" s="15" customFormat="1" ht="69" customHeight="1" x14ac:dyDescent="0.2">
      <c r="A22" s="14"/>
      <c r="B22" s="14"/>
      <c r="C22" s="14"/>
      <c r="D22" s="14"/>
      <c r="E22" s="29" t="s">
        <v>87</v>
      </c>
      <c r="F22" s="14">
        <v>2019</v>
      </c>
      <c r="G22" s="30">
        <v>14087743</v>
      </c>
      <c r="H22" s="1">
        <v>9575458</v>
      </c>
      <c r="I22" s="1">
        <v>271630.40000000002</v>
      </c>
      <c r="J22" s="14"/>
      <c r="K22" s="88"/>
    </row>
    <row r="23" spans="1:11" s="15" customFormat="1" ht="63" customHeight="1" x14ac:dyDescent="0.2">
      <c r="A23" s="14"/>
      <c r="B23" s="14"/>
      <c r="C23" s="14"/>
      <c r="D23" s="14"/>
      <c r="E23" s="29" t="s">
        <v>88</v>
      </c>
      <c r="F23" s="14">
        <v>2019</v>
      </c>
      <c r="G23" s="30">
        <v>2079542</v>
      </c>
      <c r="H23" s="1">
        <v>2079542</v>
      </c>
      <c r="I23" s="1">
        <v>103163.18</v>
      </c>
      <c r="J23" s="14"/>
      <c r="K23" s="88"/>
    </row>
    <row r="24" spans="1:11" s="15" customFormat="1" ht="43.35" customHeight="1" x14ac:dyDescent="0.2">
      <c r="A24" s="14"/>
      <c r="B24" s="14"/>
      <c r="C24" s="14"/>
      <c r="D24" s="14"/>
      <c r="E24" s="29" t="s">
        <v>53</v>
      </c>
      <c r="F24" s="14">
        <v>2019</v>
      </c>
      <c r="G24" s="31"/>
      <c r="H24" s="1">
        <v>400000</v>
      </c>
      <c r="I24" s="1"/>
      <c r="J24" s="14"/>
      <c r="K24" s="88"/>
    </row>
    <row r="25" spans="1:11" s="15" customFormat="1" ht="23.45" customHeight="1" x14ac:dyDescent="0.2">
      <c r="A25" s="14"/>
      <c r="B25" s="14"/>
      <c r="C25" s="14"/>
      <c r="D25" s="14"/>
      <c r="E25" s="32" t="s">
        <v>42</v>
      </c>
      <c r="F25" s="14"/>
      <c r="G25" s="14"/>
      <c r="H25" s="2">
        <f t="shared" ref="H25:I25" si="6">H26</f>
        <v>500000</v>
      </c>
      <c r="I25" s="2">
        <f t="shared" si="6"/>
        <v>0</v>
      </c>
      <c r="J25" s="3"/>
      <c r="K25" s="88"/>
    </row>
    <row r="26" spans="1:11" s="15" customFormat="1" ht="39.6" customHeight="1" x14ac:dyDescent="0.2">
      <c r="A26" s="14"/>
      <c r="B26" s="14"/>
      <c r="C26" s="14"/>
      <c r="D26" s="14"/>
      <c r="E26" s="29" t="s">
        <v>45</v>
      </c>
      <c r="F26" s="14">
        <v>2019</v>
      </c>
      <c r="G26" s="31"/>
      <c r="H26" s="1">
        <v>500000</v>
      </c>
      <c r="I26" s="1"/>
      <c r="J26" s="14"/>
      <c r="K26" s="88"/>
    </row>
    <row r="27" spans="1:11" s="15" customFormat="1" ht="19.350000000000001" customHeight="1" x14ac:dyDescent="0.2">
      <c r="A27" s="14"/>
      <c r="B27" s="14"/>
      <c r="C27" s="14"/>
      <c r="D27" s="14"/>
      <c r="E27" s="17" t="s">
        <v>43</v>
      </c>
      <c r="F27" s="14"/>
      <c r="G27" s="14"/>
      <c r="H27" s="2">
        <f t="shared" ref="H27:I27" si="7">SUM(H28:H30)</f>
        <v>12869763.43</v>
      </c>
      <c r="I27" s="2">
        <f t="shared" si="7"/>
        <v>2992078.91</v>
      </c>
      <c r="J27" s="14"/>
      <c r="K27" s="88"/>
    </row>
    <row r="28" spans="1:11" s="15" customFormat="1" ht="53.1" customHeight="1" x14ac:dyDescent="0.2">
      <c r="A28" s="14"/>
      <c r="B28" s="14"/>
      <c r="C28" s="14"/>
      <c r="D28" s="14"/>
      <c r="E28" s="29" t="s">
        <v>40</v>
      </c>
      <c r="F28" s="14" t="s">
        <v>54</v>
      </c>
      <c r="G28" s="30">
        <v>12333420</v>
      </c>
      <c r="H28" s="1">
        <v>3598000</v>
      </c>
      <c r="I28" s="1"/>
      <c r="J28" s="14"/>
      <c r="K28" s="88">
        <v>22</v>
      </c>
    </row>
    <row r="29" spans="1:11" s="15" customFormat="1" ht="50.45" customHeight="1" x14ac:dyDescent="0.2">
      <c r="A29" s="14"/>
      <c r="B29" s="14"/>
      <c r="C29" s="14"/>
      <c r="D29" s="14"/>
      <c r="E29" s="29" t="s">
        <v>86</v>
      </c>
      <c r="F29" s="14" t="s">
        <v>55</v>
      </c>
      <c r="G29" s="30">
        <v>36282325</v>
      </c>
      <c r="H29" s="1">
        <v>9271763.4299999997</v>
      </c>
      <c r="I29" s="1">
        <v>2992078.91</v>
      </c>
      <c r="J29" s="14">
        <v>3.3</v>
      </c>
      <c r="K29" s="88"/>
    </row>
    <row r="30" spans="1:11" s="15" customFormat="1" ht="95.1" customHeight="1" x14ac:dyDescent="0.2">
      <c r="A30" s="14"/>
      <c r="B30" s="14"/>
      <c r="C30" s="14"/>
      <c r="D30" s="14"/>
      <c r="E30" s="29" t="s">
        <v>82</v>
      </c>
      <c r="F30" s="14" t="s">
        <v>56</v>
      </c>
      <c r="G30" s="30">
        <v>18069199</v>
      </c>
      <c r="H30" s="1">
        <v>0</v>
      </c>
      <c r="I30" s="1"/>
      <c r="J30" s="14">
        <v>44.4</v>
      </c>
      <c r="K30" s="88"/>
    </row>
    <row r="31" spans="1:11" s="15" customFormat="1" ht="59.45" customHeight="1" x14ac:dyDescent="0.2">
      <c r="A31" s="16">
        <v>1217330</v>
      </c>
      <c r="B31" s="16">
        <v>7330</v>
      </c>
      <c r="C31" s="27" t="s">
        <v>10</v>
      </c>
      <c r="D31" s="33" t="s">
        <v>94</v>
      </c>
      <c r="E31" s="29"/>
      <c r="F31" s="14"/>
      <c r="G31" s="14"/>
      <c r="H31" s="2">
        <f t="shared" ref="H31:I31" si="8">H32</f>
        <v>5765753</v>
      </c>
      <c r="I31" s="2">
        <f t="shared" si="8"/>
        <v>0</v>
      </c>
      <c r="J31" s="14"/>
      <c r="K31" s="88"/>
    </row>
    <row r="32" spans="1:11" s="15" customFormat="1" ht="22.35" customHeight="1" x14ac:dyDescent="0.2">
      <c r="A32" s="16"/>
      <c r="B32" s="16"/>
      <c r="C32" s="27"/>
      <c r="D32" s="33"/>
      <c r="E32" s="28" t="s">
        <v>11</v>
      </c>
      <c r="F32" s="14"/>
      <c r="G32" s="14"/>
      <c r="H32" s="2">
        <f t="shared" ref="H32:I32" si="9">SUM(H33:H34)</f>
        <v>5765753</v>
      </c>
      <c r="I32" s="2">
        <f t="shared" si="9"/>
        <v>0</v>
      </c>
      <c r="J32" s="14"/>
      <c r="K32" s="88"/>
    </row>
    <row r="33" spans="1:11" s="15" customFormat="1" ht="33" customHeight="1" x14ac:dyDescent="0.2">
      <c r="A33" s="16"/>
      <c r="B33" s="16"/>
      <c r="C33" s="27"/>
      <c r="D33" s="33"/>
      <c r="E33" s="29" t="s">
        <v>46</v>
      </c>
      <c r="F33" s="14" t="s">
        <v>56</v>
      </c>
      <c r="G33" s="30">
        <v>4150571</v>
      </c>
      <c r="H33" s="1">
        <v>1765753</v>
      </c>
      <c r="I33" s="1"/>
      <c r="J33" s="14">
        <v>73.599999999999994</v>
      </c>
      <c r="K33" s="88"/>
    </row>
    <row r="34" spans="1:11" s="15" customFormat="1" ht="38.1" customHeight="1" x14ac:dyDescent="0.2">
      <c r="A34" s="16"/>
      <c r="B34" s="16"/>
      <c r="C34" s="27"/>
      <c r="D34" s="33"/>
      <c r="E34" s="29" t="s">
        <v>47</v>
      </c>
      <c r="F34" s="14" t="s">
        <v>57</v>
      </c>
      <c r="G34" s="30">
        <v>6472940</v>
      </c>
      <c r="H34" s="1">
        <v>4000000</v>
      </c>
      <c r="I34" s="1"/>
      <c r="J34" s="14">
        <v>2.2000000000000002</v>
      </c>
      <c r="K34" s="88"/>
    </row>
    <row r="35" spans="1:11" s="15" customFormat="1" ht="51.6" customHeight="1" x14ac:dyDescent="0.2">
      <c r="A35" s="16">
        <v>1217340</v>
      </c>
      <c r="B35" s="16">
        <v>7340</v>
      </c>
      <c r="C35" s="27" t="s">
        <v>10</v>
      </c>
      <c r="D35" s="17" t="s">
        <v>32</v>
      </c>
      <c r="E35" s="29"/>
      <c r="F35" s="14"/>
      <c r="G35" s="14"/>
      <c r="H35" s="2">
        <f t="shared" ref="H35:I35" si="10">H36</f>
        <v>3100000</v>
      </c>
      <c r="I35" s="2">
        <f t="shared" si="10"/>
        <v>0</v>
      </c>
      <c r="J35" s="14"/>
      <c r="K35" s="88"/>
    </row>
    <row r="36" spans="1:11" s="15" customFormat="1" ht="54" customHeight="1" x14ac:dyDescent="0.2">
      <c r="A36" s="16"/>
      <c r="B36" s="16"/>
      <c r="C36" s="27"/>
      <c r="D36" s="33"/>
      <c r="E36" s="29" t="s">
        <v>48</v>
      </c>
      <c r="F36" s="34" t="s">
        <v>55</v>
      </c>
      <c r="G36" s="30">
        <v>12490900.4</v>
      </c>
      <c r="H36" s="1">
        <v>3100000</v>
      </c>
      <c r="I36" s="1"/>
      <c r="J36" s="14">
        <v>11.2</v>
      </c>
      <c r="K36" s="88"/>
    </row>
    <row r="37" spans="1:11" s="15" customFormat="1" ht="79.349999999999994" customHeight="1" x14ac:dyDescent="0.2">
      <c r="A37" s="16">
        <v>1217363</v>
      </c>
      <c r="B37" s="16">
        <v>7363</v>
      </c>
      <c r="C37" s="27" t="s">
        <v>96</v>
      </c>
      <c r="D37" s="33" t="s">
        <v>95</v>
      </c>
      <c r="E37" s="29"/>
      <c r="F37" s="34"/>
      <c r="G37" s="30"/>
      <c r="H37" s="2">
        <f t="shared" ref="H37:I37" si="11">H43+H45+H39+H41</f>
        <v>4506205.57</v>
      </c>
      <c r="I37" s="2">
        <f t="shared" si="11"/>
        <v>24295.57</v>
      </c>
      <c r="J37" s="14"/>
      <c r="K37" s="88"/>
    </row>
    <row r="38" spans="1:11" s="37" customFormat="1" ht="13.5" x14ac:dyDescent="0.2">
      <c r="A38" s="16"/>
      <c r="B38" s="16"/>
      <c r="C38" s="27"/>
      <c r="D38" s="26" t="s">
        <v>97</v>
      </c>
      <c r="E38" s="32"/>
      <c r="F38" s="35"/>
      <c r="G38" s="36"/>
      <c r="H38" s="4">
        <f t="shared" ref="H38:I38" si="12">H40+H44+H46+H42</f>
        <v>4362000</v>
      </c>
      <c r="I38" s="4">
        <f t="shared" si="12"/>
        <v>0</v>
      </c>
      <c r="J38" s="16"/>
      <c r="K38" s="88"/>
    </row>
    <row r="39" spans="1:11" s="37" customFormat="1" ht="25.5" x14ac:dyDescent="0.2">
      <c r="A39" s="16"/>
      <c r="B39" s="16"/>
      <c r="C39" s="27"/>
      <c r="D39" s="26"/>
      <c r="E39" s="29" t="s">
        <v>99</v>
      </c>
      <c r="F39" s="14">
        <v>2019</v>
      </c>
      <c r="G39" s="36"/>
      <c r="H39" s="3">
        <v>515000</v>
      </c>
      <c r="I39" s="3"/>
      <c r="J39" s="16"/>
      <c r="K39" s="88">
        <v>23</v>
      </c>
    </row>
    <row r="40" spans="1:11" s="44" customFormat="1" ht="16.350000000000001" customHeight="1" x14ac:dyDescent="0.2">
      <c r="A40" s="38"/>
      <c r="B40" s="38"/>
      <c r="C40" s="39"/>
      <c r="D40" s="40" t="s">
        <v>97</v>
      </c>
      <c r="E40" s="41"/>
      <c r="F40" s="42"/>
      <c r="G40" s="43"/>
      <c r="H40" s="5">
        <v>500000</v>
      </c>
      <c r="I40" s="5"/>
      <c r="J40" s="38"/>
      <c r="K40" s="88"/>
    </row>
    <row r="41" spans="1:11" s="44" customFormat="1" ht="25.5" x14ac:dyDescent="0.2">
      <c r="A41" s="38"/>
      <c r="B41" s="38"/>
      <c r="C41" s="39"/>
      <c r="D41" s="40"/>
      <c r="E41" s="29" t="s">
        <v>100</v>
      </c>
      <c r="F41" s="14">
        <v>2019</v>
      </c>
      <c r="G41" s="43"/>
      <c r="H41" s="3">
        <v>365000</v>
      </c>
      <c r="I41" s="3"/>
      <c r="J41" s="38"/>
      <c r="K41" s="88"/>
    </row>
    <row r="42" spans="1:11" s="44" customFormat="1" ht="14.1" customHeight="1" x14ac:dyDescent="0.2">
      <c r="A42" s="38"/>
      <c r="B42" s="38"/>
      <c r="C42" s="39"/>
      <c r="D42" s="40" t="s">
        <v>97</v>
      </c>
      <c r="E42" s="41"/>
      <c r="F42" s="42"/>
      <c r="G42" s="43"/>
      <c r="H42" s="5">
        <v>365000</v>
      </c>
      <c r="I42" s="5"/>
      <c r="J42" s="38"/>
      <c r="K42" s="88"/>
    </row>
    <row r="43" spans="1:11" s="15" customFormat="1" ht="95.1" customHeight="1" x14ac:dyDescent="0.2">
      <c r="A43" s="14"/>
      <c r="B43" s="14"/>
      <c r="C43" s="14"/>
      <c r="D43" s="14"/>
      <c r="E43" s="29" t="s">
        <v>82</v>
      </c>
      <c r="F43" s="14" t="s">
        <v>56</v>
      </c>
      <c r="G43" s="30">
        <v>18069199</v>
      </c>
      <c r="H43" s="1">
        <v>3320295.57</v>
      </c>
      <c r="I43" s="1">
        <v>24295.57</v>
      </c>
      <c r="J43" s="14">
        <v>44.4</v>
      </c>
      <c r="K43" s="88"/>
    </row>
    <row r="44" spans="1:11" s="44" customFormat="1" ht="14.1" customHeight="1" x14ac:dyDescent="0.2">
      <c r="A44" s="38"/>
      <c r="B44" s="38"/>
      <c r="C44" s="38"/>
      <c r="D44" s="40" t="s">
        <v>97</v>
      </c>
      <c r="E44" s="40"/>
      <c r="F44" s="38"/>
      <c r="G44" s="43"/>
      <c r="H44" s="6">
        <v>3200000</v>
      </c>
      <c r="I44" s="6"/>
      <c r="J44" s="38"/>
      <c r="K44" s="88"/>
    </row>
    <row r="45" spans="1:11" s="25" customFormat="1" ht="25.5" x14ac:dyDescent="0.2">
      <c r="A45" s="23"/>
      <c r="B45" s="23"/>
      <c r="C45" s="23"/>
      <c r="D45" s="45"/>
      <c r="E45" s="29" t="s">
        <v>98</v>
      </c>
      <c r="F45" s="14">
        <v>2019</v>
      </c>
      <c r="G45" s="46"/>
      <c r="H45" s="1">
        <v>305910</v>
      </c>
      <c r="I45" s="1"/>
      <c r="J45" s="23"/>
      <c r="K45" s="88"/>
    </row>
    <row r="46" spans="1:11" s="44" customFormat="1" ht="14.45" customHeight="1" x14ac:dyDescent="0.2">
      <c r="A46" s="38"/>
      <c r="B46" s="38"/>
      <c r="C46" s="38"/>
      <c r="D46" s="40" t="s">
        <v>97</v>
      </c>
      <c r="E46" s="40"/>
      <c r="F46" s="38"/>
      <c r="G46" s="43"/>
      <c r="H46" s="6">
        <v>297000</v>
      </c>
      <c r="I46" s="6"/>
      <c r="J46" s="38"/>
      <c r="K46" s="88"/>
    </row>
    <row r="47" spans="1:11" s="47" customFormat="1" ht="72" customHeight="1" x14ac:dyDescent="0.2">
      <c r="A47" s="16">
        <v>1500000</v>
      </c>
      <c r="B47" s="14"/>
      <c r="C47" s="14"/>
      <c r="D47" s="17" t="s">
        <v>8</v>
      </c>
      <c r="E47" s="14"/>
      <c r="F47" s="3"/>
      <c r="G47" s="3"/>
      <c r="H47" s="2">
        <f t="shared" ref="H47:I47" si="13">H48</f>
        <v>140814302.80000001</v>
      </c>
      <c r="I47" s="2">
        <f t="shared" si="13"/>
        <v>4125887</v>
      </c>
      <c r="J47" s="14"/>
      <c r="K47" s="88"/>
    </row>
    <row r="48" spans="1:11" s="49" customFormat="1" ht="65.45" customHeight="1" x14ac:dyDescent="0.2">
      <c r="A48" s="22">
        <v>1510000</v>
      </c>
      <c r="B48" s="23"/>
      <c r="C48" s="23"/>
      <c r="D48" s="24" t="s">
        <v>8</v>
      </c>
      <c r="E48" s="23"/>
      <c r="F48" s="48"/>
      <c r="G48" s="48"/>
      <c r="H48" s="4">
        <f>H50+H59+H72+H81+H85+H109+H112+H111+H49</f>
        <v>140814302.80000001</v>
      </c>
      <c r="I48" s="4">
        <f>I50+I59+I72+I81+I85+I109+I112+I111+I49</f>
        <v>4125887</v>
      </c>
      <c r="J48" s="4"/>
      <c r="K48" s="88"/>
    </row>
    <row r="49" spans="1:11" s="47" customFormat="1" ht="105" customHeight="1" x14ac:dyDescent="0.2">
      <c r="A49" s="16">
        <v>1516083</v>
      </c>
      <c r="B49" s="16">
        <v>6083</v>
      </c>
      <c r="C49" s="27" t="s">
        <v>113</v>
      </c>
      <c r="D49" s="17" t="s">
        <v>124</v>
      </c>
      <c r="E49" s="29" t="s">
        <v>114</v>
      </c>
      <c r="F49" s="3" t="s">
        <v>61</v>
      </c>
      <c r="G49" s="3"/>
      <c r="H49" s="2">
        <v>300000</v>
      </c>
      <c r="I49" s="2"/>
      <c r="J49" s="2"/>
      <c r="K49" s="88"/>
    </row>
    <row r="50" spans="1:11" s="47" customFormat="1" ht="57" customHeight="1" x14ac:dyDescent="0.2">
      <c r="A50" s="16">
        <v>1517310</v>
      </c>
      <c r="B50" s="16">
        <v>7310</v>
      </c>
      <c r="C50" s="27" t="s">
        <v>10</v>
      </c>
      <c r="D50" s="17" t="s">
        <v>9</v>
      </c>
      <c r="E50" s="14"/>
      <c r="F50" s="3"/>
      <c r="G50" s="3"/>
      <c r="H50" s="2">
        <f t="shared" ref="H50:I50" si="14">H51+H55</f>
        <v>7310965.7999999998</v>
      </c>
      <c r="I50" s="2">
        <f t="shared" si="14"/>
        <v>937216</v>
      </c>
      <c r="J50" s="2"/>
      <c r="K50" s="88"/>
    </row>
    <row r="51" spans="1:11" s="47" customFormat="1" ht="27.6" customHeight="1" x14ac:dyDescent="0.2">
      <c r="A51" s="14"/>
      <c r="B51" s="14"/>
      <c r="C51" s="14"/>
      <c r="D51" s="35"/>
      <c r="E51" s="28" t="s">
        <v>11</v>
      </c>
      <c r="F51" s="3"/>
      <c r="G51" s="3"/>
      <c r="H51" s="2">
        <f t="shared" ref="H51:I51" si="15">H52+H53+H54</f>
        <v>6110965.7999999998</v>
      </c>
      <c r="I51" s="2">
        <f t="shared" si="15"/>
        <v>920550</v>
      </c>
      <c r="J51" s="14"/>
      <c r="K51" s="88"/>
    </row>
    <row r="52" spans="1:11" s="47" customFormat="1" ht="39.6" customHeight="1" x14ac:dyDescent="0.2">
      <c r="A52" s="14"/>
      <c r="B52" s="14"/>
      <c r="C52" s="14"/>
      <c r="D52" s="34"/>
      <c r="E52" s="50" t="s">
        <v>12</v>
      </c>
      <c r="F52" s="3" t="s">
        <v>58</v>
      </c>
      <c r="G52" s="30">
        <v>15922519</v>
      </c>
      <c r="H52" s="1">
        <v>2000000</v>
      </c>
      <c r="I52" s="1">
        <v>920550</v>
      </c>
      <c r="J52" s="14">
        <v>33.299999999999997</v>
      </c>
      <c r="K52" s="88">
        <v>24</v>
      </c>
    </row>
    <row r="53" spans="1:11" s="47" customFormat="1" ht="43.35" customHeight="1" x14ac:dyDescent="0.2">
      <c r="A53" s="14"/>
      <c r="B53" s="14"/>
      <c r="C53" s="14"/>
      <c r="D53" s="34"/>
      <c r="E53" s="50" t="s">
        <v>34</v>
      </c>
      <c r="F53" s="3" t="s">
        <v>63</v>
      </c>
      <c r="G53" s="30"/>
      <c r="H53" s="1">
        <v>1000000</v>
      </c>
      <c r="I53" s="1"/>
      <c r="J53" s="14"/>
      <c r="K53" s="88"/>
    </row>
    <row r="54" spans="1:11" s="47" customFormat="1" ht="39" customHeight="1" x14ac:dyDescent="0.2">
      <c r="A54" s="14"/>
      <c r="B54" s="14"/>
      <c r="C54" s="14"/>
      <c r="D54" s="34"/>
      <c r="E54" s="50" t="s">
        <v>13</v>
      </c>
      <c r="F54" s="14">
        <v>2019</v>
      </c>
      <c r="G54" s="30"/>
      <c r="H54" s="1">
        <v>3110965.8</v>
      </c>
      <c r="I54" s="1"/>
      <c r="J54" s="14"/>
      <c r="K54" s="88"/>
    </row>
    <row r="55" spans="1:11" s="47" customFormat="1" ht="16.350000000000001" customHeight="1" x14ac:dyDescent="0.2">
      <c r="A55" s="14"/>
      <c r="B55" s="14"/>
      <c r="C55" s="14"/>
      <c r="D55" s="35"/>
      <c r="E55" s="17" t="s">
        <v>14</v>
      </c>
      <c r="F55" s="3"/>
      <c r="G55" s="30"/>
      <c r="H55" s="2">
        <f t="shared" ref="H55:I55" si="16">H56+H57+H58</f>
        <v>1200000</v>
      </c>
      <c r="I55" s="2">
        <f t="shared" si="16"/>
        <v>16666</v>
      </c>
      <c r="J55" s="14"/>
      <c r="K55" s="88"/>
    </row>
    <row r="56" spans="1:11" s="47" customFormat="1" ht="24" customHeight="1" x14ac:dyDescent="0.2">
      <c r="A56" s="14"/>
      <c r="B56" s="14"/>
      <c r="C56" s="14"/>
      <c r="D56" s="35"/>
      <c r="E56" s="51" t="s">
        <v>15</v>
      </c>
      <c r="F56" s="3" t="s">
        <v>59</v>
      </c>
      <c r="G56" s="30">
        <v>16481572</v>
      </c>
      <c r="H56" s="1">
        <v>1000000</v>
      </c>
      <c r="I56" s="1"/>
      <c r="J56" s="52">
        <v>31</v>
      </c>
      <c r="K56" s="88"/>
    </row>
    <row r="57" spans="1:11" s="47" customFormat="1" ht="62.1" customHeight="1" x14ac:dyDescent="0.2">
      <c r="A57" s="14"/>
      <c r="B57" s="14"/>
      <c r="C57" s="14"/>
      <c r="D57" s="35"/>
      <c r="E57" s="50" t="s">
        <v>64</v>
      </c>
      <c r="F57" s="14">
        <v>2019</v>
      </c>
      <c r="G57" s="30"/>
      <c r="H57" s="1">
        <v>100000</v>
      </c>
      <c r="I57" s="1">
        <v>16666</v>
      </c>
      <c r="J57" s="14"/>
      <c r="K57" s="88"/>
    </row>
    <row r="58" spans="1:11" s="47" customFormat="1" ht="38.450000000000003" customHeight="1" x14ac:dyDescent="0.2">
      <c r="A58" s="14"/>
      <c r="B58" s="14"/>
      <c r="C58" s="14"/>
      <c r="D58" s="35"/>
      <c r="E58" s="50" t="s">
        <v>65</v>
      </c>
      <c r="F58" s="14">
        <v>2019</v>
      </c>
      <c r="G58" s="30"/>
      <c r="H58" s="1">
        <v>100000</v>
      </c>
      <c r="I58" s="1"/>
      <c r="J58" s="14"/>
      <c r="K58" s="88"/>
    </row>
    <row r="59" spans="1:11" s="47" customFormat="1" ht="38.450000000000003" customHeight="1" x14ac:dyDescent="0.2">
      <c r="A59" s="16">
        <v>1517321</v>
      </c>
      <c r="B59" s="16">
        <v>7321</v>
      </c>
      <c r="C59" s="27" t="s">
        <v>10</v>
      </c>
      <c r="D59" s="33" t="s">
        <v>16</v>
      </c>
      <c r="E59" s="53"/>
      <c r="F59" s="3"/>
      <c r="G59" s="3"/>
      <c r="H59" s="2">
        <f>H60+H65</f>
        <v>10985940</v>
      </c>
      <c r="I59" s="2">
        <f>I60+I65</f>
        <v>215938</v>
      </c>
      <c r="J59" s="14"/>
      <c r="K59" s="88"/>
    </row>
    <row r="60" spans="1:11" s="47" customFormat="1" ht="20.45" customHeight="1" x14ac:dyDescent="0.2">
      <c r="A60" s="14"/>
      <c r="B60" s="14"/>
      <c r="C60" s="14"/>
      <c r="D60" s="35"/>
      <c r="E60" s="28" t="s">
        <v>11</v>
      </c>
      <c r="F60" s="3"/>
      <c r="G60" s="3"/>
      <c r="H60" s="2">
        <f>H61+H63+H62+H64</f>
        <v>7650000</v>
      </c>
      <c r="I60" s="2">
        <f>I61+I63+I62+I64</f>
        <v>0</v>
      </c>
      <c r="J60" s="14"/>
      <c r="K60" s="88"/>
    </row>
    <row r="61" spans="1:11" s="47" customFormat="1" ht="25.35" customHeight="1" x14ac:dyDescent="0.2">
      <c r="A61" s="14"/>
      <c r="B61" s="14"/>
      <c r="C61" s="14"/>
      <c r="D61" s="34"/>
      <c r="E61" s="51" t="s">
        <v>17</v>
      </c>
      <c r="F61" s="30" t="s">
        <v>66</v>
      </c>
      <c r="G61" s="3"/>
      <c r="H61" s="1">
        <v>0</v>
      </c>
      <c r="I61" s="1"/>
      <c r="J61" s="14"/>
      <c r="K61" s="88"/>
    </row>
    <row r="62" spans="1:11" s="47" customFormat="1" ht="56.1" customHeight="1" x14ac:dyDescent="0.2">
      <c r="A62" s="14"/>
      <c r="B62" s="14"/>
      <c r="C62" s="14"/>
      <c r="D62" s="34"/>
      <c r="E62" s="51" t="s">
        <v>104</v>
      </c>
      <c r="F62" s="30" t="s">
        <v>66</v>
      </c>
      <c r="G62" s="3"/>
      <c r="H62" s="1">
        <v>5500000</v>
      </c>
      <c r="I62" s="1"/>
      <c r="J62" s="14"/>
      <c r="K62" s="88"/>
    </row>
    <row r="63" spans="1:11" s="47" customFormat="1" ht="45" customHeight="1" x14ac:dyDescent="0.2">
      <c r="A63" s="14"/>
      <c r="B63" s="14"/>
      <c r="C63" s="14"/>
      <c r="D63" s="34"/>
      <c r="E63" s="51" t="s">
        <v>18</v>
      </c>
      <c r="F63" s="30" t="s">
        <v>67</v>
      </c>
      <c r="G63" s="3"/>
      <c r="H63" s="1">
        <v>2000000</v>
      </c>
      <c r="I63" s="1"/>
      <c r="J63" s="14"/>
      <c r="K63" s="88"/>
    </row>
    <row r="64" spans="1:11" s="47" customFormat="1" ht="50.1" customHeight="1" x14ac:dyDescent="0.2">
      <c r="A64" s="14"/>
      <c r="B64" s="14"/>
      <c r="C64" s="14"/>
      <c r="D64" s="34"/>
      <c r="E64" s="51" t="s">
        <v>105</v>
      </c>
      <c r="F64" s="14">
        <v>2019</v>
      </c>
      <c r="G64" s="3"/>
      <c r="H64" s="1">
        <v>150000</v>
      </c>
      <c r="I64" s="1"/>
      <c r="J64" s="14"/>
      <c r="K64" s="88"/>
    </row>
    <row r="65" spans="1:11" s="47" customFormat="1" ht="25.35" customHeight="1" x14ac:dyDescent="0.2">
      <c r="A65" s="14"/>
      <c r="B65" s="14"/>
      <c r="C65" s="14"/>
      <c r="D65" s="35"/>
      <c r="E65" s="17" t="s">
        <v>14</v>
      </c>
      <c r="F65" s="3"/>
      <c r="G65" s="3"/>
      <c r="H65" s="2">
        <f>SUM(H66:H71)</f>
        <v>3335940</v>
      </c>
      <c r="I65" s="2">
        <f>SUM(I66:I71)</f>
        <v>215938</v>
      </c>
      <c r="J65" s="14"/>
      <c r="K65" s="88"/>
    </row>
    <row r="66" spans="1:11" s="47" customFormat="1" ht="42.6" customHeight="1" x14ac:dyDescent="0.2">
      <c r="A66" s="14"/>
      <c r="B66" s="14"/>
      <c r="C66" s="14"/>
      <c r="D66" s="35"/>
      <c r="E66" s="50" t="s">
        <v>35</v>
      </c>
      <c r="F66" s="14">
        <v>2019</v>
      </c>
      <c r="G66" s="3"/>
      <c r="H66" s="1">
        <v>100000</v>
      </c>
      <c r="I66" s="1"/>
      <c r="J66" s="14"/>
      <c r="K66" s="88"/>
    </row>
    <row r="67" spans="1:11" s="47" customFormat="1" ht="38.1" customHeight="1" x14ac:dyDescent="0.2">
      <c r="A67" s="14"/>
      <c r="B67" s="14"/>
      <c r="C67" s="14"/>
      <c r="D67" s="35"/>
      <c r="E67" s="50" t="s">
        <v>19</v>
      </c>
      <c r="F67" s="3" t="s">
        <v>58</v>
      </c>
      <c r="G67" s="3">
        <v>7491775</v>
      </c>
      <c r="H67" s="1">
        <v>1700000</v>
      </c>
      <c r="I67" s="1"/>
      <c r="J67" s="14">
        <v>2.4</v>
      </c>
      <c r="K67" s="88">
        <v>25</v>
      </c>
    </row>
    <row r="68" spans="1:11" s="47" customFormat="1" ht="38.1" customHeight="1" x14ac:dyDescent="0.2">
      <c r="A68" s="14"/>
      <c r="B68" s="14"/>
      <c r="C68" s="14"/>
      <c r="D68" s="35"/>
      <c r="E68" s="50" t="s">
        <v>90</v>
      </c>
      <c r="F68" s="3" t="s">
        <v>61</v>
      </c>
      <c r="G68" s="3"/>
      <c r="H68" s="1">
        <v>100000</v>
      </c>
      <c r="I68" s="1"/>
      <c r="J68" s="14"/>
      <c r="K68" s="88"/>
    </row>
    <row r="69" spans="1:11" s="47" customFormat="1" ht="50.45" customHeight="1" x14ac:dyDescent="0.2">
      <c r="A69" s="14"/>
      <c r="B69" s="14"/>
      <c r="C69" s="14"/>
      <c r="D69" s="35"/>
      <c r="E69" s="50" t="s">
        <v>110</v>
      </c>
      <c r="F69" s="3" t="s">
        <v>57</v>
      </c>
      <c r="G69" s="3"/>
      <c r="H69" s="1">
        <v>215940</v>
      </c>
      <c r="I69" s="1">
        <v>215938</v>
      </c>
      <c r="J69" s="14"/>
      <c r="K69" s="88"/>
    </row>
    <row r="70" spans="1:11" s="47" customFormat="1" ht="59.45" customHeight="1" x14ac:dyDescent="0.2">
      <c r="A70" s="14"/>
      <c r="B70" s="14"/>
      <c r="C70" s="14"/>
      <c r="D70" s="35"/>
      <c r="E70" s="50" t="s">
        <v>121</v>
      </c>
      <c r="F70" s="3" t="s">
        <v>61</v>
      </c>
      <c r="G70" s="3"/>
      <c r="H70" s="1">
        <v>220000</v>
      </c>
      <c r="I70" s="1"/>
      <c r="J70" s="14"/>
      <c r="K70" s="88"/>
    </row>
    <row r="71" spans="1:11" s="47" customFormat="1" ht="59.45" customHeight="1" x14ac:dyDescent="0.2">
      <c r="A71" s="14"/>
      <c r="B71" s="14"/>
      <c r="C71" s="14"/>
      <c r="D71" s="35"/>
      <c r="E71" s="50" t="s">
        <v>20</v>
      </c>
      <c r="F71" s="3" t="s">
        <v>57</v>
      </c>
      <c r="G71" s="3"/>
      <c r="H71" s="1">
        <v>1000000</v>
      </c>
      <c r="I71" s="1"/>
      <c r="J71" s="14"/>
      <c r="K71" s="88"/>
    </row>
    <row r="72" spans="1:11" s="47" customFormat="1" x14ac:dyDescent="0.2">
      <c r="A72" s="16">
        <v>1517322</v>
      </c>
      <c r="B72" s="16">
        <v>7322</v>
      </c>
      <c r="C72" s="27" t="s">
        <v>10</v>
      </c>
      <c r="D72" s="33" t="s">
        <v>21</v>
      </c>
      <c r="E72" s="53"/>
      <c r="F72" s="3"/>
      <c r="G72" s="3"/>
      <c r="H72" s="2">
        <f t="shared" ref="H72:I72" si="17">H75+H73</f>
        <v>7500000</v>
      </c>
      <c r="I72" s="2">
        <f t="shared" si="17"/>
        <v>0</v>
      </c>
      <c r="J72" s="14"/>
      <c r="K72" s="88"/>
    </row>
    <row r="73" spans="1:11" s="47" customFormat="1" ht="22.35" customHeight="1" x14ac:dyDescent="0.2">
      <c r="A73" s="16"/>
      <c r="B73" s="16"/>
      <c r="C73" s="27"/>
      <c r="D73" s="33"/>
      <c r="E73" s="28" t="s">
        <v>11</v>
      </c>
      <c r="F73" s="3"/>
      <c r="G73" s="3"/>
      <c r="H73" s="2">
        <f t="shared" ref="H73:I73" si="18">H74</f>
        <v>300000</v>
      </c>
      <c r="I73" s="2">
        <f t="shared" si="18"/>
        <v>0</v>
      </c>
      <c r="J73" s="14"/>
      <c r="K73" s="88"/>
    </row>
    <row r="74" spans="1:11" s="47" customFormat="1" ht="33" customHeight="1" x14ac:dyDescent="0.2">
      <c r="A74" s="16"/>
      <c r="B74" s="16"/>
      <c r="C74" s="27"/>
      <c r="D74" s="33"/>
      <c r="E74" s="51" t="s">
        <v>111</v>
      </c>
      <c r="F74" s="3" t="s">
        <v>57</v>
      </c>
      <c r="G74" s="3"/>
      <c r="H74" s="3">
        <v>300000</v>
      </c>
      <c r="I74" s="3"/>
      <c r="J74" s="14"/>
      <c r="K74" s="88"/>
    </row>
    <row r="75" spans="1:11" s="47" customFormat="1" ht="19.350000000000001" customHeight="1" x14ac:dyDescent="0.2">
      <c r="A75" s="14"/>
      <c r="B75" s="14"/>
      <c r="C75" s="14"/>
      <c r="D75" s="35"/>
      <c r="E75" s="17" t="s">
        <v>14</v>
      </c>
      <c r="F75" s="3"/>
      <c r="G75" s="3"/>
      <c r="H75" s="2">
        <f t="shared" ref="H75:I75" si="19">SUM(H76:H80)</f>
        <v>7200000</v>
      </c>
      <c r="I75" s="2">
        <f t="shared" si="19"/>
        <v>0</v>
      </c>
      <c r="J75" s="14"/>
      <c r="K75" s="88"/>
    </row>
    <row r="76" spans="1:11" s="47" customFormat="1" ht="53.45" customHeight="1" x14ac:dyDescent="0.2">
      <c r="A76" s="14"/>
      <c r="B76" s="14"/>
      <c r="C76" s="14"/>
      <c r="D76" s="35"/>
      <c r="E76" s="51" t="s">
        <v>91</v>
      </c>
      <c r="F76" s="3" t="s">
        <v>61</v>
      </c>
      <c r="G76" s="3"/>
      <c r="H76" s="1">
        <v>100000</v>
      </c>
      <c r="I76" s="1"/>
      <c r="J76" s="14"/>
      <c r="K76" s="88"/>
    </row>
    <row r="77" spans="1:11" s="47" customFormat="1" ht="53.45" customHeight="1" x14ac:dyDescent="0.2">
      <c r="A77" s="14"/>
      <c r="B77" s="14"/>
      <c r="C77" s="14"/>
      <c r="D77" s="35"/>
      <c r="E77" s="51" t="s">
        <v>122</v>
      </c>
      <c r="F77" s="14">
        <v>2019</v>
      </c>
      <c r="G77" s="3"/>
      <c r="H77" s="1">
        <v>1500000</v>
      </c>
      <c r="I77" s="1"/>
      <c r="J77" s="14"/>
      <c r="K77" s="88"/>
    </row>
    <row r="78" spans="1:11" s="54" customFormat="1" ht="61.35" customHeight="1" x14ac:dyDescent="0.2">
      <c r="A78" s="34"/>
      <c r="B78" s="34"/>
      <c r="C78" s="34"/>
      <c r="D78" s="35"/>
      <c r="E78" s="51" t="s">
        <v>92</v>
      </c>
      <c r="F78" s="1" t="s">
        <v>61</v>
      </c>
      <c r="G78" s="1"/>
      <c r="H78" s="1">
        <v>1600000</v>
      </c>
      <c r="I78" s="1"/>
      <c r="J78" s="34"/>
      <c r="K78" s="88"/>
    </row>
    <row r="79" spans="1:11" s="47" customFormat="1" ht="46.35" customHeight="1" x14ac:dyDescent="0.2">
      <c r="A79" s="14"/>
      <c r="B79" s="14"/>
      <c r="C79" s="14"/>
      <c r="D79" s="35"/>
      <c r="E79" s="51" t="s">
        <v>36</v>
      </c>
      <c r="F79" s="3" t="s">
        <v>58</v>
      </c>
      <c r="G79" s="30">
        <v>16272770</v>
      </c>
      <c r="H79" s="1">
        <v>1000000</v>
      </c>
      <c r="I79" s="1"/>
      <c r="J79" s="14">
        <v>9.8000000000000007</v>
      </c>
      <c r="K79" s="88"/>
    </row>
    <row r="80" spans="1:11" s="47" customFormat="1" ht="48.6" customHeight="1" x14ac:dyDescent="0.2">
      <c r="A80" s="14"/>
      <c r="B80" s="14"/>
      <c r="C80" s="14"/>
      <c r="D80" s="35"/>
      <c r="E80" s="21" t="s">
        <v>37</v>
      </c>
      <c r="F80" s="3" t="s">
        <v>58</v>
      </c>
      <c r="G80" s="3"/>
      <c r="H80" s="1">
        <v>3000000</v>
      </c>
      <c r="I80" s="1"/>
      <c r="J80" s="14"/>
      <c r="K80" s="88">
        <v>26</v>
      </c>
    </row>
    <row r="81" spans="1:11" s="47" customFormat="1" ht="61.35" customHeight="1" x14ac:dyDescent="0.2">
      <c r="A81" s="16">
        <v>1517325</v>
      </c>
      <c r="B81" s="16">
        <v>7325</v>
      </c>
      <c r="C81" s="27" t="s">
        <v>10</v>
      </c>
      <c r="D81" s="33" t="s">
        <v>22</v>
      </c>
      <c r="E81" s="33"/>
      <c r="F81" s="3"/>
      <c r="G81" s="3"/>
      <c r="H81" s="2">
        <f t="shared" ref="H81:I81" si="20">H82</f>
        <v>9181651</v>
      </c>
      <c r="I81" s="2">
        <f t="shared" si="20"/>
        <v>0</v>
      </c>
      <c r="J81" s="14"/>
      <c r="K81" s="88"/>
    </row>
    <row r="82" spans="1:11" s="47" customFormat="1" ht="37.35" customHeight="1" x14ac:dyDescent="0.2">
      <c r="A82" s="14"/>
      <c r="B82" s="14"/>
      <c r="C82" s="14"/>
      <c r="D82" s="35"/>
      <c r="E82" s="17" t="s">
        <v>14</v>
      </c>
      <c r="F82" s="3"/>
      <c r="G82" s="3"/>
      <c r="H82" s="2">
        <f t="shared" ref="H82:I82" si="21">H83+H84</f>
        <v>9181651</v>
      </c>
      <c r="I82" s="2">
        <f t="shared" si="21"/>
        <v>0</v>
      </c>
      <c r="J82" s="14"/>
      <c r="K82" s="88"/>
    </row>
    <row r="83" spans="1:11" s="56" customFormat="1" ht="68.099999999999994" customHeight="1" x14ac:dyDescent="0.2">
      <c r="A83" s="55"/>
      <c r="B83" s="55"/>
      <c r="C83" s="55"/>
      <c r="D83" s="35"/>
      <c r="E83" s="51" t="s">
        <v>23</v>
      </c>
      <c r="F83" s="30" t="s">
        <v>57</v>
      </c>
      <c r="G83" s="30">
        <v>12431937</v>
      </c>
      <c r="H83" s="1">
        <v>8000000</v>
      </c>
      <c r="I83" s="1"/>
      <c r="J83" s="14">
        <v>0.17</v>
      </c>
      <c r="K83" s="88"/>
    </row>
    <row r="84" spans="1:11" s="56" customFormat="1" ht="18.75" x14ac:dyDescent="0.2">
      <c r="A84" s="55"/>
      <c r="B84" s="55"/>
      <c r="C84" s="55"/>
      <c r="D84" s="35"/>
      <c r="E84" s="51" t="s">
        <v>123</v>
      </c>
      <c r="F84" s="30" t="s">
        <v>59</v>
      </c>
      <c r="G84" s="30"/>
      <c r="H84" s="1">
        <v>1181651</v>
      </c>
      <c r="I84" s="1"/>
      <c r="J84" s="14"/>
      <c r="K84" s="88"/>
    </row>
    <row r="85" spans="1:11" s="56" customFormat="1" ht="68.099999999999994" customHeight="1" x14ac:dyDescent="0.2">
      <c r="A85" s="16">
        <v>1517330</v>
      </c>
      <c r="B85" s="16">
        <v>7330</v>
      </c>
      <c r="C85" s="27" t="s">
        <v>10</v>
      </c>
      <c r="D85" s="33" t="s">
        <v>94</v>
      </c>
      <c r="E85" s="33"/>
      <c r="F85" s="3"/>
      <c r="G85" s="3"/>
      <c r="H85" s="2">
        <f t="shared" ref="H85:I85" si="22">H86+H98</f>
        <v>29399519</v>
      </c>
      <c r="I85" s="2">
        <f t="shared" si="22"/>
        <v>2092238</v>
      </c>
      <c r="J85" s="14"/>
      <c r="K85" s="88"/>
    </row>
    <row r="86" spans="1:11" s="59" customFormat="1" ht="19.350000000000001" customHeight="1" x14ac:dyDescent="0.2">
      <c r="A86" s="57"/>
      <c r="B86" s="57"/>
      <c r="C86" s="57"/>
      <c r="D86" s="35"/>
      <c r="E86" s="28" t="s">
        <v>11</v>
      </c>
      <c r="F86" s="58"/>
      <c r="G86" s="58"/>
      <c r="H86" s="2">
        <f t="shared" ref="H86:I86" si="23">SUM(H87:H97)</f>
        <v>10849519</v>
      </c>
      <c r="I86" s="2">
        <f t="shared" si="23"/>
        <v>161582</v>
      </c>
      <c r="J86" s="57"/>
      <c r="K86" s="88"/>
    </row>
    <row r="87" spans="1:11" s="59" customFormat="1" ht="36.6" customHeight="1" x14ac:dyDescent="0.2">
      <c r="A87" s="57"/>
      <c r="B87" s="57"/>
      <c r="C87" s="57"/>
      <c r="D87" s="35"/>
      <c r="E87" s="21" t="s">
        <v>24</v>
      </c>
      <c r="F87" s="30" t="s">
        <v>57</v>
      </c>
      <c r="G87" s="30"/>
      <c r="H87" s="1">
        <v>1500000</v>
      </c>
      <c r="I87" s="1"/>
      <c r="J87" s="60"/>
      <c r="K87" s="88"/>
    </row>
    <row r="88" spans="1:11" s="59" customFormat="1" ht="37.35" customHeight="1" x14ac:dyDescent="0.2">
      <c r="A88" s="57"/>
      <c r="B88" s="57"/>
      <c r="C88" s="57"/>
      <c r="D88" s="34"/>
      <c r="E88" s="51" t="s">
        <v>25</v>
      </c>
      <c r="F88" s="3" t="s">
        <v>59</v>
      </c>
      <c r="G88" s="30">
        <v>28556946</v>
      </c>
      <c r="H88" s="1">
        <v>4000000</v>
      </c>
      <c r="I88" s="1">
        <v>161582</v>
      </c>
      <c r="J88" s="61">
        <v>43.4</v>
      </c>
      <c r="K88" s="88"/>
    </row>
    <row r="89" spans="1:11" s="59" customFormat="1" ht="49.35" customHeight="1" x14ac:dyDescent="0.2">
      <c r="A89" s="57"/>
      <c r="B89" s="57"/>
      <c r="C89" s="57"/>
      <c r="D89" s="34"/>
      <c r="E89" s="62" t="s">
        <v>75</v>
      </c>
      <c r="F89" s="3" t="s">
        <v>77</v>
      </c>
      <c r="G89" s="30"/>
      <c r="H89" s="1">
        <v>1000000</v>
      </c>
      <c r="I89" s="1"/>
      <c r="J89" s="61"/>
      <c r="K89" s="88"/>
    </row>
    <row r="90" spans="1:11" s="59" customFormat="1" ht="68.099999999999994" customHeight="1" x14ac:dyDescent="0.2">
      <c r="A90" s="57"/>
      <c r="B90" s="57"/>
      <c r="C90" s="57"/>
      <c r="D90" s="34"/>
      <c r="E90" s="50" t="s">
        <v>26</v>
      </c>
      <c r="F90" s="3" t="s">
        <v>67</v>
      </c>
      <c r="G90" s="30"/>
      <c r="H90" s="1">
        <v>1850000</v>
      </c>
      <c r="I90" s="1"/>
      <c r="J90" s="60"/>
      <c r="K90" s="88"/>
    </row>
    <row r="91" spans="1:11" s="59" customFormat="1" ht="44.45" customHeight="1" x14ac:dyDescent="0.2">
      <c r="A91" s="57"/>
      <c r="B91" s="57"/>
      <c r="C91" s="57"/>
      <c r="D91" s="34"/>
      <c r="E91" s="50" t="s">
        <v>106</v>
      </c>
      <c r="F91" s="3" t="s">
        <v>57</v>
      </c>
      <c r="G91" s="30"/>
      <c r="H91" s="1">
        <v>161733</v>
      </c>
      <c r="I91" s="1"/>
      <c r="J91" s="60"/>
      <c r="K91" s="88"/>
    </row>
    <row r="92" spans="1:11" s="59" customFormat="1" ht="40.35" customHeight="1" x14ac:dyDescent="0.2">
      <c r="A92" s="57"/>
      <c r="B92" s="57"/>
      <c r="C92" s="57"/>
      <c r="D92" s="35"/>
      <c r="E92" s="51" t="s">
        <v>115</v>
      </c>
      <c r="F92" s="30" t="s">
        <v>57</v>
      </c>
      <c r="G92" s="30"/>
      <c r="H92" s="1">
        <v>83465</v>
      </c>
      <c r="I92" s="1"/>
      <c r="J92" s="60"/>
      <c r="K92" s="88">
        <v>27</v>
      </c>
    </row>
    <row r="93" spans="1:11" s="54" customFormat="1" ht="39" customHeight="1" x14ac:dyDescent="0.2">
      <c r="A93" s="63"/>
      <c r="B93" s="63"/>
      <c r="C93" s="63"/>
      <c r="D93" s="35"/>
      <c r="E93" s="51" t="s">
        <v>116</v>
      </c>
      <c r="F93" s="64" t="s">
        <v>57</v>
      </c>
      <c r="G93" s="64"/>
      <c r="H93" s="1">
        <v>175501</v>
      </c>
      <c r="I93" s="1"/>
      <c r="J93" s="61"/>
      <c r="K93" s="88"/>
    </row>
    <row r="94" spans="1:11" s="59" customFormat="1" ht="26.45" customHeight="1" x14ac:dyDescent="0.2">
      <c r="A94" s="57"/>
      <c r="B94" s="57"/>
      <c r="C94" s="57"/>
      <c r="D94" s="35"/>
      <c r="E94" s="51" t="s">
        <v>117</v>
      </c>
      <c r="F94" s="30" t="s">
        <v>57</v>
      </c>
      <c r="G94" s="30"/>
      <c r="H94" s="1">
        <v>178596</v>
      </c>
      <c r="I94" s="1"/>
      <c r="J94" s="60"/>
      <c r="K94" s="88"/>
    </row>
    <row r="95" spans="1:11" s="59" customFormat="1" ht="57.6" customHeight="1" x14ac:dyDescent="0.2">
      <c r="A95" s="57"/>
      <c r="B95" s="57"/>
      <c r="C95" s="57"/>
      <c r="D95" s="35"/>
      <c r="E95" s="51" t="s">
        <v>118</v>
      </c>
      <c r="F95" s="30" t="s">
        <v>57</v>
      </c>
      <c r="G95" s="30"/>
      <c r="H95" s="1">
        <v>18724</v>
      </c>
      <c r="I95" s="1"/>
      <c r="J95" s="60"/>
      <c r="K95" s="88"/>
    </row>
    <row r="96" spans="1:11" s="59" customFormat="1" ht="38.450000000000003" customHeight="1" x14ac:dyDescent="0.2">
      <c r="A96" s="57"/>
      <c r="B96" s="57"/>
      <c r="C96" s="57"/>
      <c r="D96" s="35"/>
      <c r="E96" s="51" t="s">
        <v>119</v>
      </c>
      <c r="F96" s="30" t="s">
        <v>57</v>
      </c>
      <c r="G96" s="30"/>
      <c r="H96" s="1">
        <v>1276500</v>
      </c>
      <c r="I96" s="1"/>
      <c r="J96" s="60"/>
      <c r="K96" s="88"/>
    </row>
    <row r="97" spans="1:11" s="59" customFormat="1" ht="27.6" customHeight="1" x14ac:dyDescent="0.2">
      <c r="A97" s="57"/>
      <c r="B97" s="57"/>
      <c r="C97" s="57"/>
      <c r="D97" s="35"/>
      <c r="E97" s="51" t="s">
        <v>120</v>
      </c>
      <c r="F97" s="30" t="s">
        <v>57</v>
      </c>
      <c r="G97" s="30"/>
      <c r="H97" s="1">
        <v>605000</v>
      </c>
      <c r="I97" s="1"/>
      <c r="J97" s="60"/>
      <c r="K97" s="88"/>
    </row>
    <row r="98" spans="1:11" s="59" customFormat="1" ht="18" customHeight="1" x14ac:dyDescent="0.2">
      <c r="A98" s="57"/>
      <c r="B98" s="57"/>
      <c r="C98" s="57"/>
      <c r="D98" s="35"/>
      <c r="E98" s="17" t="s">
        <v>14</v>
      </c>
      <c r="F98" s="3"/>
      <c r="G98" s="30"/>
      <c r="H98" s="2">
        <f>SUM(H99:H108)</f>
        <v>18550000</v>
      </c>
      <c r="I98" s="2">
        <f>SUM(I99:I108)</f>
        <v>1930656</v>
      </c>
      <c r="J98" s="60"/>
      <c r="K98" s="88"/>
    </row>
    <row r="99" spans="1:11" s="59" customFormat="1" ht="38.1" customHeight="1" x14ac:dyDescent="0.2">
      <c r="A99" s="57"/>
      <c r="B99" s="57"/>
      <c r="C99" s="57"/>
      <c r="D99" s="35"/>
      <c r="E99" s="50" t="s">
        <v>38</v>
      </c>
      <c r="F99" s="14">
        <v>2019</v>
      </c>
      <c r="G99" s="30"/>
      <c r="H99" s="1">
        <v>1000000</v>
      </c>
      <c r="I99" s="1">
        <v>3240</v>
      </c>
      <c r="J99" s="60"/>
      <c r="K99" s="88"/>
    </row>
    <row r="100" spans="1:11" s="59" customFormat="1" ht="38.1" customHeight="1" x14ac:dyDescent="0.2">
      <c r="A100" s="57"/>
      <c r="B100" s="57"/>
      <c r="C100" s="57"/>
      <c r="D100" s="35"/>
      <c r="E100" s="50" t="s">
        <v>107</v>
      </c>
      <c r="F100" s="14">
        <v>2019</v>
      </c>
      <c r="G100" s="30"/>
      <c r="H100" s="1">
        <v>1500000</v>
      </c>
      <c r="I100" s="1"/>
      <c r="J100" s="60"/>
      <c r="K100" s="88"/>
    </row>
    <row r="101" spans="1:11" s="59" customFormat="1" ht="35.1" customHeight="1" x14ac:dyDescent="0.2">
      <c r="A101" s="57"/>
      <c r="B101" s="57"/>
      <c r="C101" s="57"/>
      <c r="D101" s="35"/>
      <c r="E101" s="50" t="s">
        <v>27</v>
      </c>
      <c r="F101" s="14">
        <v>2019</v>
      </c>
      <c r="G101" s="30">
        <v>6552113</v>
      </c>
      <c r="H101" s="1">
        <v>1000000</v>
      </c>
      <c r="I101" s="1"/>
      <c r="J101" s="60">
        <v>1.1000000000000001</v>
      </c>
      <c r="K101" s="88"/>
    </row>
    <row r="102" spans="1:11" s="59" customFormat="1" ht="40.35" customHeight="1" x14ac:dyDescent="0.2">
      <c r="A102" s="57"/>
      <c r="B102" s="57"/>
      <c r="C102" s="57"/>
      <c r="D102" s="35"/>
      <c r="E102" s="50" t="s">
        <v>39</v>
      </c>
      <c r="F102" s="30" t="s">
        <v>58</v>
      </c>
      <c r="G102" s="30">
        <v>4183025</v>
      </c>
      <c r="H102" s="1">
        <v>1500000</v>
      </c>
      <c r="I102" s="1"/>
      <c r="J102" s="60">
        <v>1.6</v>
      </c>
      <c r="K102" s="88"/>
    </row>
    <row r="103" spans="1:11" s="59" customFormat="1" ht="45.6" customHeight="1" x14ac:dyDescent="0.2">
      <c r="A103" s="57"/>
      <c r="B103" s="57"/>
      <c r="C103" s="57"/>
      <c r="D103" s="35"/>
      <c r="E103" s="50" t="s">
        <v>125</v>
      </c>
      <c r="F103" s="14">
        <v>2019</v>
      </c>
      <c r="G103" s="30"/>
      <c r="H103" s="1">
        <v>250000</v>
      </c>
      <c r="I103" s="1"/>
      <c r="J103" s="60"/>
      <c r="K103" s="88"/>
    </row>
    <row r="104" spans="1:11" s="59" customFormat="1" ht="40.35" customHeight="1" x14ac:dyDescent="0.2">
      <c r="A104" s="57"/>
      <c r="B104" s="57"/>
      <c r="C104" s="57"/>
      <c r="D104" s="35"/>
      <c r="E104" s="50" t="s">
        <v>28</v>
      </c>
      <c r="F104" s="14">
        <v>2019</v>
      </c>
      <c r="G104" s="30"/>
      <c r="H104" s="1">
        <v>700000</v>
      </c>
      <c r="I104" s="1"/>
      <c r="J104" s="60"/>
      <c r="K104" s="88"/>
    </row>
    <row r="105" spans="1:11" s="59" customFormat="1" ht="36" customHeight="1" x14ac:dyDescent="0.2">
      <c r="A105" s="57"/>
      <c r="B105" s="57"/>
      <c r="C105" s="57"/>
      <c r="D105" s="35"/>
      <c r="E105" s="50" t="s">
        <v>29</v>
      </c>
      <c r="F105" s="30" t="s">
        <v>59</v>
      </c>
      <c r="G105" s="30">
        <v>31834662</v>
      </c>
      <c r="H105" s="1">
        <v>7000000</v>
      </c>
      <c r="I105" s="1">
        <v>1927416</v>
      </c>
      <c r="J105" s="60">
        <v>56.4</v>
      </c>
      <c r="K105" s="88"/>
    </row>
    <row r="106" spans="1:11" s="59" customFormat="1" ht="21.6" customHeight="1" x14ac:dyDescent="0.2">
      <c r="A106" s="57"/>
      <c r="B106" s="57"/>
      <c r="C106" s="57"/>
      <c r="D106" s="35"/>
      <c r="E106" s="51" t="s">
        <v>30</v>
      </c>
      <c r="F106" s="30" t="s">
        <v>59</v>
      </c>
      <c r="G106" s="30">
        <v>14670250</v>
      </c>
      <c r="H106" s="1">
        <v>100000</v>
      </c>
      <c r="I106" s="1"/>
      <c r="J106" s="60">
        <v>51.3</v>
      </c>
      <c r="K106" s="88"/>
    </row>
    <row r="107" spans="1:11" s="59" customFormat="1" ht="33" customHeight="1" x14ac:dyDescent="0.2">
      <c r="A107" s="57"/>
      <c r="B107" s="57"/>
      <c r="C107" s="57"/>
      <c r="D107" s="35"/>
      <c r="E107" s="51" t="s">
        <v>31</v>
      </c>
      <c r="F107" s="14">
        <v>2019</v>
      </c>
      <c r="G107" s="30"/>
      <c r="H107" s="1">
        <v>1500000</v>
      </c>
      <c r="I107" s="1"/>
      <c r="J107" s="60"/>
      <c r="K107" s="88">
        <v>28</v>
      </c>
    </row>
    <row r="108" spans="1:11" s="59" customFormat="1" ht="41.1" customHeight="1" x14ac:dyDescent="0.2">
      <c r="A108" s="57"/>
      <c r="B108" s="57"/>
      <c r="C108" s="57"/>
      <c r="D108" s="35"/>
      <c r="E108" s="51" t="s">
        <v>76</v>
      </c>
      <c r="F108" s="30" t="s">
        <v>57</v>
      </c>
      <c r="G108" s="30"/>
      <c r="H108" s="1">
        <v>4000000</v>
      </c>
      <c r="I108" s="1"/>
      <c r="J108" s="60"/>
      <c r="K108" s="88"/>
    </row>
    <row r="109" spans="1:11" s="59" customFormat="1" ht="39.6" customHeight="1" x14ac:dyDescent="0.2">
      <c r="A109" s="16">
        <v>1517340</v>
      </c>
      <c r="B109" s="16">
        <v>7340</v>
      </c>
      <c r="C109" s="27" t="s">
        <v>10</v>
      </c>
      <c r="D109" s="33" t="s">
        <v>32</v>
      </c>
      <c r="E109" s="50"/>
      <c r="F109" s="30"/>
      <c r="G109" s="30"/>
      <c r="H109" s="2">
        <f t="shared" ref="H109:I109" si="24">H110</f>
        <v>500000</v>
      </c>
      <c r="I109" s="2">
        <f t="shared" si="24"/>
        <v>0</v>
      </c>
      <c r="J109" s="60"/>
      <c r="K109" s="88"/>
    </row>
    <row r="110" spans="1:11" s="59" customFormat="1" ht="36" customHeight="1" x14ac:dyDescent="0.2">
      <c r="A110" s="57"/>
      <c r="B110" s="57"/>
      <c r="C110" s="57"/>
      <c r="D110" s="50"/>
      <c r="E110" s="50" t="s">
        <v>33</v>
      </c>
      <c r="F110" s="14">
        <v>2019</v>
      </c>
      <c r="G110" s="30"/>
      <c r="H110" s="1">
        <v>500000</v>
      </c>
      <c r="I110" s="1"/>
      <c r="J110" s="60"/>
      <c r="K110" s="88"/>
    </row>
    <row r="111" spans="1:11" s="59" customFormat="1" ht="60" customHeight="1" x14ac:dyDescent="0.2">
      <c r="A111" s="16">
        <v>1517361</v>
      </c>
      <c r="B111" s="16">
        <v>7361</v>
      </c>
      <c r="C111" s="27" t="s">
        <v>96</v>
      </c>
      <c r="D111" s="33" t="s">
        <v>108</v>
      </c>
      <c r="E111" s="50" t="s">
        <v>109</v>
      </c>
      <c r="F111" s="30" t="s">
        <v>57</v>
      </c>
      <c r="G111" s="30"/>
      <c r="H111" s="2">
        <v>28000</v>
      </c>
      <c r="I111" s="2"/>
      <c r="J111" s="60"/>
      <c r="K111" s="88"/>
    </row>
    <row r="112" spans="1:11" s="59" customFormat="1" ht="41.1" customHeight="1" x14ac:dyDescent="0.2">
      <c r="A112" s="16">
        <v>1517640</v>
      </c>
      <c r="B112" s="16">
        <v>7640</v>
      </c>
      <c r="C112" s="57"/>
      <c r="D112" s="33" t="s">
        <v>44</v>
      </c>
      <c r="E112" s="57"/>
      <c r="F112" s="3"/>
      <c r="G112" s="30"/>
      <c r="H112" s="2">
        <f t="shared" ref="H112:I112" si="25">SUM(H113:H121)</f>
        <v>75608227</v>
      </c>
      <c r="I112" s="2">
        <f t="shared" si="25"/>
        <v>880495</v>
      </c>
      <c r="J112" s="60"/>
      <c r="K112" s="88"/>
    </row>
    <row r="113" spans="1:11" s="59" customFormat="1" ht="82.35" customHeight="1" x14ac:dyDescent="0.2">
      <c r="A113" s="57"/>
      <c r="B113" s="57"/>
      <c r="C113" s="57"/>
      <c r="D113" s="57"/>
      <c r="E113" s="50" t="s">
        <v>84</v>
      </c>
      <c r="F113" s="3" t="s">
        <v>61</v>
      </c>
      <c r="G113" s="30"/>
      <c r="H113" s="1">
        <v>57712227</v>
      </c>
      <c r="I113" s="1"/>
      <c r="J113" s="65"/>
      <c r="K113" s="88"/>
    </row>
    <row r="114" spans="1:11" s="59" customFormat="1" ht="62.1" customHeight="1" x14ac:dyDescent="0.2">
      <c r="A114" s="57"/>
      <c r="B114" s="57"/>
      <c r="C114" s="57"/>
      <c r="D114" s="57"/>
      <c r="E114" s="50" t="s">
        <v>68</v>
      </c>
      <c r="F114" s="3" t="s">
        <v>58</v>
      </c>
      <c r="G114" s="30"/>
      <c r="H114" s="1">
        <v>3738060</v>
      </c>
      <c r="I114" s="1"/>
      <c r="J114" s="66"/>
      <c r="K114" s="88"/>
    </row>
    <row r="115" spans="1:11" s="59" customFormat="1" ht="62.1" customHeight="1" x14ac:dyDescent="0.2">
      <c r="A115" s="57"/>
      <c r="B115" s="57"/>
      <c r="C115" s="57"/>
      <c r="D115" s="57"/>
      <c r="E115" s="50" t="s">
        <v>69</v>
      </c>
      <c r="F115" s="3" t="s">
        <v>58</v>
      </c>
      <c r="G115" s="30"/>
      <c r="H115" s="1">
        <v>2043580</v>
      </c>
      <c r="I115" s="1"/>
      <c r="J115" s="66"/>
      <c r="K115" s="88"/>
    </row>
    <row r="116" spans="1:11" ht="54" customHeight="1" x14ac:dyDescent="0.2">
      <c r="A116" s="67"/>
      <c r="B116" s="67"/>
      <c r="C116" s="67"/>
      <c r="D116" s="67"/>
      <c r="E116" s="50" t="s">
        <v>70</v>
      </c>
      <c r="F116" s="3" t="s">
        <v>58</v>
      </c>
      <c r="G116" s="67"/>
      <c r="H116" s="1">
        <v>6959860</v>
      </c>
      <c r="I116" s="1"/>
      <c r="J116" s="66"/>
      <c r="K116" s="88"/>
    </row>
    <row r="117" spans="1:11" ht="41.1" customHeight="1" x14ac:dyDescent="0.2">
      <c r="A117" s="67"/>
      <c r="B117" s="67"/>
      <c r="C117" s="67"/>
      <c r="D117" s="67"/>
      <c r="E117" s="68" t="s">
        <v>71</v>
      </c>
      <c r="F117" s="30" t="s">
        <v>59</v>
      </c>
      <c r="G117" s="30">
        <v>25179181</v>
      </c>
      <c r="H117" s="1">
        <v>3000000</v>
      </c>
      <c r="I117" s="1">
        <v>880495</v>
      </c>
      <c r="J117" s="60">
        <v>45.43</v>
      </c>
      <c r="K117" s="88"/>
    </row>
    <row r="118" spans="1:11" ht="36" customHeight="1" x14ac:dyDescent="0.2">
      <c r="A118" s="67"/>
      <c r="B118" s="67"/>
      <c r="C118" s="67"/>
      <c r="D118" s="67"/>
      <c r="E118" s="50" t="s">
        <v>72</v>
      </c>
      <c r="F118" s="30" t="s">
        <v>62</v>
      </c>
      <c r="G118" s="30">
        <v>5382485</v>
      </c>
      <c r="H118" s="1">
        <v>1000000</v>
      </c>
      <c r="I118" s="1"/>
      <c r="J118" s="60">
        <v>64.5</v>
      </c>
      <c r="K118" s="87">
        <v>29</v>
      </c>
    </row>
    <row r="119" spans="1:11" ht="36" customHeight="1" x14ac:dyDescent="0.2">
      <c r="A119" s="67"/>
      <c r="B119" s="67"/>
      <c r="C119" s="67"/>
      <c r="D119" s="67"/>
      <c r="E119" s="50" t="s">
        <v>112</v>
      </c>
      <c r="F119" s="30" t="s">
        <v>56</v>
      </c>
      <c r="G119" s="30"/>
      <c r="H119" s="1">
        <v>154500</v>
      </c>
      <c r="I119" s="1"/>
      <c r="J119" s="60"/>
      <c r="K119" s="87"/>
    </row>
    <row r="120" spans="1:11" ht="101.45" customHeight="1" x14ac:dyDescent="0.2">
      <c r="A120" s="67"/>
      <c r="B120" s="67"/>
      <c r="C120" s="67"/>
      <c r="D120" s="67"/>
      <c r="E120" s="50" t="s">
        <v>73</v>
      </c>
      <c r="F120" s="30" t="s">
        <v>60</v>
      </c>
      <c r="G120" s="30">
        <v>1422026</v>
      </c>
      <c r="H120" s="1">
        <v>500000</v>
      </c>
      <c r="I120" s="1"/>
      <c r="J120" s="60">
        <v>47.9</v>
      </c>
      <c r="K120" s="87"/>
    </row>
    <row r="121" spans="1:11" ht="114.6" customHeight="1" x14ac:dyDescent="0.2">
      <c r="A121" s="67"/>
      <c r="B121" s="67"/>
      <c r="C121" s="67"/>
      <c r="D121" s="67"/>
      <c r="E121" s="50" t="s">
        <v>74</v>
      </c>
      <c r="F121" s="30" t="s">
        <v>60</v>
      </c>
      <c r="G121" s="30">
        <v>1328224</v>
      </c>
      <c r="H121" s="1">
        <v>500000</v>
      </c>
      <c r="I121" s="1"/>
      <c r="J121" s="60">
        <v>60.3</v>
      </c>
      <c r="K121" s="87"/>
    </row>
    <row r="122" spans="1:11" ht="26.1" customHeight="1" x14ac:dyDescent="0.2">
      <c r="A122" s="69"/>
      <c r="B122" s="69"/>
      <c r="C122" s="69"/>
      <c r="D122" s="70" t="s">
        <v>49</v>
      </c>
      <c r="E122" s="69"/>
      <c r="F122" s="69"/>
      <c r="G122" s="69"/>
      <c r="H122" s="71">
        <f t="shared" ref="H122:I122" si="26">H48+H14+H10</f>
        <v>182709075.80000001</v>
      </c>
      <c r="I122" s="71">
        <f t="shared" si="26"/>
        <v>7517055.0600000005</v>
      </c>
      <c r="J122" s="69"/>
      <c r="K122" s="87"/>
    </row>
    <row r="123" spans="1:11" s="72" customFormat="1" ht="26.1" customHeight="1" x14ac:dyDescent="0.2">
      <c r="D123" s="26" t="s">
        <v>97</v>
      </c>
      <c r="H123" s="73">
        <f>H15</f>
        <v>4362000</v>
      </c>
      <c r="I123" s="73">
        <f>I15</f>
        <v>0</v>
      </c>
      <c r="K123" s="87"/>
    </row>
    <row r="124" spans="1:11" s="74" customFormat="1" x14ac:dyDescent="0.2">
      <c r="K124" s="87"/>
    </row>
    <row r="125" spans="1:11" x14ac:dyDescent="0.2">
      <c r="K125" s="87"/>
    </row>
    <row r="126" spans="1:11" x14ac:dyDescent="0.2">
      <c r="K126" s="87"/>
    </row>
    <row r="127" spans="1:11" s="75" customFormat="1" ht="18.75" x14ac:dyDescent="0.3">
      <c r="A127" s="86" t="s">
        <v>130</v>
      </c>
      <c r="B127" s="86"/>
      <c r="C127" s="86"/>
      <c r="D127" s="86"/>
      <c r="E127" s="86"/>
      <c r="H127" s="85"/>
      <c r="I127" s="85"/>
      <c r="J127" s="85"/>
      <c r="K127" s="87"/>
    </row>
    <row r="128" spans="1:11" s="75" customFormat="1" ht="18.75" x14ac:dyDescent="0.3">
      <c r="A128" s="86" t="s">
        <v>131</v>
      </c>
      <c r="B128" s="86"/>
      <c r="C128" s="86"/>
      <c r="D128" s="86"/>
      <c r="E128" s="86"/>
      <c r="F128" s="76"/>
      <c r="G128" s="76"/>
      <c r="H128" s="76" t="s">
        <v>132</v>
      </c>
      <c r="I128" s="76"/>
      <c r="J128" s="77"/>
      <c r="K128" s="87"/>
    </row>
    <row r="129" spans="1:11" s="75" customFormat="1" ht="18.75" x14ac:dyDescent="0.3">
      <c r="A129" s="78"/>
      <c r="B129" s="79"/>
      <c r="C129" s="80"/>
      <c r="D129" s="81"/>
      <c r="H129" s="82"/>
      <c r="I129" s="82"/>
      <c r="J129" s="83"/>
      <c r="K129" s="87"/>
    </row>
  </sheetData>
  <mergeCells count="17">
    <mergeCell ref="F3:J3"/>
    <mergeCell ref="H127:J127"/>
    <mergeCell ref="A128:E128"/>
    <mergeCell ref="K1:K16"/>
    <mergeCell ref="K17:K27"/>
    <mergeCell ref="K28:K38"/>
    <mergeCell ref="K39:K51"/>
    <mergeCell ref="K52:K66"/>
    <mergeCell ref="K67:K79"/>
    <mergeCell ref="K80:K91"/>
    <mergeCell ref="K92:K106"/>
    <mergeCell ref="K107:K117"/>
    <mergeCell ref="K118:K129"/>
    <mergeCell ref="F2:J2"/>
    <mergeCell ref="F1:J1"/>
    <mergeCell ref="A127:E127"/>
    <mergeCell ref="A6:J6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0" fitToHeight="11" orientation="landscape" verticalDpi="0" r:id="rId1"/>
  <headerFooter differentFirst="1">
    <oddHeader>&amp;RПродовження додатку 5</oddHeader>
  </headerFooter>
  <rowBreaks count="2" manualBreakCount="2">
    <brk id="1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7 (с)</vt:lpstr>
      <vt:lpstr>'дод 7 (с)'!Заголовки_для_печати</vt:lpstr>
      <vt:lpstr>'дод 7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Кравченко Марина Анатоліївна</cp:lastModifiedBy>
  <cp:lastPrinted>2019-04-22T07:12:07Z</cp:lastPrinted>
  <dcterms:created xsi:type="dcterms:W3CDTF">2018-10-18T06:20:50Z</dcterms:created>
  <dcterms:modified xsi:type="dcterms:W3CDTF">2019-05-29T06:43:19Z</dcterms:modified>
</cp:coreProperties>
</file>