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</sheets>
  <definedNames>
    <definedName name="_xlnm.Print_Area" localSheetId="0">'додаток 1'!$A$1:$P$56</definedName>
  </definedNames>
  <calcPr fullCalcOnLoad="1"/>
</workbook>
</file>

<file path=xl/sharedStrings.xml><?xml version="1.0" encoding="utf-8"?>
<sst xmlns="http://schemas.openxmlformats.org/spreadsheetml/2006/main" count="105" uniqueCount="59">
  <si>
    <t>до рішення виконавчого комітету</t>
  </si>
  <si>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</si>
  <si>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</si>
  <si>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</si>
  <si>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</si>
  <si>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</si>
  <si>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</si>
  <si>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</si>
  <si>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</si>
  <si>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</si>
  <si>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</si>
  <si>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</si>
  <si>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</si>
  <si>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</si>
  <si>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</si>
  <si>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</si>
  <si>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</si>
  <si>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</si>
  <si>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 xml:space="preserve">КУ "Сумська міська клінічна лікарня №1" </t>
  </si>
  <si>
    <t>2.</t>
  </si>
  <si>
    <t xml:space="preserve">КУ "Сумська міська клінічна лікарня №4" </t>
  </si>
  <si>
    <t>спеціальний фонд</t>
  </si>
  <si>
    <t>3.</t>
  </si>
  <si>
    <t xml:space="preserve">КУ "Сумська міська клінічна лікарня №5" </t>
  </si>
  <si>
    <t>ТОВ "Сумитеплоенерго"</t>
  </si>
  <si>
    <t>Разом, з них:</t>
  </si>
  <si>
    <t>4.</t>
  </si>
  <si>
    <t>Разом лікарні</t>
  </si>
  <si>
    <t>5.</t>
  </si>
  <si>
    <t>7.</t>
  </si>
  <si>
    <t>8.</t>
  </si>
  <si>
    <t xml:space="preserve">Централізована бухгалтерія </t>
  </si>
  <si>
    <t>Всього</t>
  </si>
  <si>
    <t xml:space="preserve">Інформаційно-аналітичний центр медичної статистики </t>
  </si>
  <si>
    <t>Спеціальнй фонд</t>
  </si>
  <si>
    <t>Спецільний фонд</t>
  </si>
  <si>
    <t>Продовження додатку</t>
  </si>
  <si>
    <t>9.</t>
  </si>
  <si>
    <t>№з/п</t>
  </si>
  <si>
    <t>10.</t>
  </si>
  <si>
    <t>11.</t>
  </si>
  <si>
    <t xml:space="preserve">КУ "Сумська міська клінічна дитяча лікарня Святої Зінаїди"  </t>
  </si>
  <si>
    <t>Органи місцевого самоврядування</t>
  </si>
  <si>
    <t>КЗ "Центр первинної медико-санітарної допомги №3              м. Суми"</t>
  </si>
  <si>
    <t xml:space="preserve">КУ "Сумська міська клінічна стоматологічна поліклініка" </t>
  </si>
  <si>
    <t>6.</t>
  </si>
  <si>
    <t>у т.ч. без орендарів</t>
  </si>
  <si>
    <t xml:space="preserve"> без орендарів, у т.ч.:</t>
  </si>
  <si>
    <t xml:space="preserve"> без орендарів,   у т.ч.:</t>
  </si>
  <si>
    <t xml:space="preserve"> Дирекція "Котельня Північного промвузла ПАТ "Сумське НВО" </t>
  </si>
  <si>
    <t xml:space="preserve">КУ "Сумський міський клінічний пологовий будинок  Пресвятої Діви Марії"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</si>
  <si>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</si>
  <si>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>КУ "Сумська міська клінічна поліклініка №6"</t>
  </si>
  <si>
    <t xml:space="preserve">В.о. начальника відділу </t>
  </si>
  <si>
    <t>2018 рік</t>
  </si>
  <si>
    <t>споживання теплової енергії по установах та закладах відділу охорони здоров'я Сумської міської ради на 2018 рік</t>
  </si>
  <si>
    <t xml:space="preserve">       Додаток </t>
  </si>
  <si>
    <t>О.Ю. Чумаченко</t>
  </si>
  <si>
    <t>від 29.01.2018  № 58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</si>
</sst>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#,##0.000"/>
    <numFmt numFmtId="202" formatCode="#,##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3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0" fontId="14" fillId="0" borderId="0" xfId="0" applyFont="1" applyAlignment="1">
      <alignment/>
    </xf>
    <xf numFmtId="196" fontId="14" fillId="0" borderId="0" xfId="0" applyNumberFormat="1" applyFont="1" applyAlignment="1">
      <alignment/>
    </xf>
    <xf numFmtId="1" fontId="11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/>
    </xf>
    <xf numFmtId="1" fontId="14" fillId="0" borderId="0" xfId="0" applyNumberFormat="1" applyFont="1" applyAlignment="1">
      <alignment/>
    </xf>
    <xf numFmtId="196" fontId="11" fillId="32" borderId="10" xfId="0" applyNumberFormat="1" applyFont="1" applyFill="1" applyBorder="1" applyAlignment="1">
      <alignment horizontal="center"/>
    </xf>
    <xf numFmtId="196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textRotation="90"/>
    </xf>
    <xf numFmtId="0" fontId="13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196" fontId="13" fillId="32" borderId="13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top" wrapText="1"/>
    </xf>
    <xf numFmtId="0" fontId="13" fillId="32" borderId="13" xfId="0" applyFont="1" applyFill="1" applyBorder="1" applyAlignment="1">
      <alignment horizontal="center" vertical="top" wrapText="1"/>
    </xf>
    <xf numFmtId="0" fontId="13" fillId="32" borderId="0" xfId="0" applyFont="1" applyFill="1" applyBorder="1" applyAlignment="1">
      <alignment horizontal="center" vertical="top" wrapText="1"/>
    </xf>
    <xf numFmtId="0" fontId="13" fillId="32" borderId="11" xfId="0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175" fontId="13" fillId="32" borderId="10" xfId="0" applyNumberFormat="1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/>
    </xf>
    <xf numFmtId="1" fontId="13" fillId="32" borderId="12" xfId="0" applyNumberFormat="1" applyFont="1" applyFill="1" applyBorder="1" applyAlignment="1">
      <alignment horizontal="center"/>
    </xf>
    <xf numFmtId="2" fontId="13" fillId="32" borderId="12" xfId="0" applyNumberFormat="1" applyFont="1" applyFill="1" applyBorder="1" applyAlignment="1">
      <alignment horizontal="center"/>
    </xf>
    <xf numFmtId="196" fontId="13" fillId="0" borderId="10" xfId="0" applyNumberFormat="1" applyFont="1" applyFill="1" applyBorder="1" applyAlignment="1">
      <alignment horizontal="center"/>
    </xf>
    <xf numFmtId="196" fontId="13" fillId="0" borderId="10" xfId="0" applyNumberFormat="1" applyFont="1" applyFill="1" applyBorder="1" applyAlignment="1">
      <alignment horizontal="center" vertical="center"/>
    </xf>
    <xf numFmtId="196" fontId="11" fillId="32" borderId="10" xfId="0" applyNumberFormat="1" applyFont="1" applyFill="1" applyBorder="1" applyAlignment="1">
      <alignment horizontal="center" vertical="center"/>
    </xf>
    <xf numFmtId="0" fontId="13" fillId="0" borderId="10" xfId="52" applyFont="1" applyBorder="1" applyAlignment="1">
      <alignment horizontal="right" vertical="center" wrapText="1"/>
      <protection/>
    </xf>
    <xf numFmtId="196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" fontId="16" fillId="0" borderId="10" xfId="0" applyNumberFormat="1" applyFont="1" applyBorder="1" applyAlignment="1">
      <alignment/>
    </xf>
    <xf numFmtId="0" fontId="52" fillId="32" borderId="11" xfId="0" applyFont="1" applyFill="1" applyBorder="1" applyAlignment="1">
      <alignment horizontal="center" vertical="top" wrapText="1"/>
    </xf>
    <xf numFmtId="2" fontId="52" fillId="32" borderId="10" xfId="0" applyNumberFormat="1" applyFont="1" applyFill="1" applyBorder="1" applyAlignment="1">
      <alignment horizontal="center"/>
    </xf>
    <xf numFmtId="196" fontId="52" fillId="32" borderId="13" xfId="0" applyNumberFormat="1" applyFont="1" applyFill="1" applyBorder="1" applyAlignment="1">
      <alignment horizontal="center"/>
    </xf>
    <xf numFmtId="0" fontId="52" fillId="32" borderId="10" xfId="0" applyFont="1" applyFill="1" applyBorder="1" applyAlignment="1">
      <alignment horizontal="center" vertical="top" wrapText="1"/>
    </xf>
    <xf numFmtId="0" fontId="13" fillId="32" borderId="13" xfId="0" applyFont="1" applyFill="1" applyBorder="1" applyAlignment="1">
      <alignment horizontal="center" vertical="top" wrapText="1"/>
    </xf>
    <xf numFmtId="0" fontId="13" fillId="32" borderId="12" xfId="0" applyFont="1" applyFill="1" applyBorder="1" applyAlignment="1">
      <alignment horizontal="center" vertical="top" wrapText="1"/>
    </xf>
    <xf numFmtId="0" fontId="13" fillId="32" borderId="1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1" fontId="13" fillId="32" borderId="15" xfId="0" applyNumberFormat="1" applyFont="1" applyFill="1" applyBorder="1" applyAlignment="1">
      <alignment horizontal="center"/>
    </xf>
    <xf numFmtId="1" fontId="13" fillId="32" borderId="16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із енергоносіїв проект 2017-2019 Додаток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57"/>
  <sheetViews>
    <sheetView tabSelected="1" view="pageBreakPreview" zoomScale="75" zoomScaleNormal="75" zoomScaleSheetLayoutView="75" zoomScalePageLayoutView="0" workbookViewId="0" topLeftCell="A1">
      <selection activeCell="U7" sqref="U7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40.7109375" style="0" customWidth="1"/>
    <col min="4" max="4" width="9.00390625" style="0" customWidth="1"/>
    <col min="5" max="5" width="8.421875" style="0" customWidth="1"/>
    <col min="6" max="6" width="8.140625" style="0" customWidth="1"/>
    <col min="7" max="8" width="8.28125" style="0" customWidth="1"/>
    <col min="9" max="9" width="7.00390625" style="0" customWidth="1"/>
    <col min="10" max="10" width="8.00390625" style="0" customWidth="1"/>
    <col min="11" max="11" width="9.28125" style="0" customWidth="1"/>
    <col min="12" max="12" width="7.28125" style="0" customWidth="1"/>
    <col min="13" max="13" width="8.00390625" style="0" customWidth="1"/>
    <col min="14" max="14" width="8.140625" style="0" customWidth="1"/>
    <col min="15" max="15" width="7.8515625" style="0" customWidth="1"/>
    <col min="16" max="16" width="8.8515625" style="0" customWidth="1"/>
    <col min="17" max="17" width="12.140625" style="0" customWidth="1"/>
  </cols>
  <sheetData>
    <row r="1" spans="10:16" ht="18.75">
      <c r="J1" s="1"/>
      <c r="K1" s="2" t="s">
        <v>56</v>
      </c>
      <c r="L1" s="2"/>
      <c r="M1" s="2"/>
      <c r="N1" s="2"/>
      <c r="O1" s="2"/>
      <c r="P1" s="1"/>
    </row>
    <row r="2" spans="1:16" ht="20.25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0</v>
      </c>
      <c r="L2" s="7"/>
      <c r="M2" s="7"/>
      <c r="N2" s="7"/>
      <c r="O2" s="1"/>
      <c r="P2" s="1"/>
    </row>
    <row r="3" spans="1:16" ht="20.25">
      <c r="A3" s="3"/>
      <c r="B3" s="8"/>
      <c r="C3" s="10"/>
      <c r="D3" s="10"/>
      <c r="E3" s="10"/>
      <c r="F3" s="10"/>
      <c r="G3" s="10"/>
      <c r="H3" s="10"/>
      <c r="I3" s="10"/>
      <c r="J3" s="11"/>
      <c r="K3" s="7" t="s">
        <v>58</v>
      </c>
      <c r="L3" s="12"/>
      <c r="M3" s="12"/>
      <c r="N3" s="7"/>
      <c r="O3" s="9"/>
      <c r="P3" s="1"/>
    </row>
    <row r="4" spans="1:27" ht="20.25">
      <c r="A4" s="13"/>
      <c r="B4" s="14"/>
      <c r="C4" s="15"/>
      <c r="D4" s="16"/>
      <c r="E4" s="16"/>
      <c r="F4" s="16"/>
      <c r="G4" s="16" t="s">
        <v>1</v>
      </c>
      <c r="H4" s="1"/>
      <c r="I4" s="16"/>
      <c r="J4" s="16"/>
      <c r="K4" s="16"/>
      <c r="L4" s="71" t="s">
        <v>1</v>
      </c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16" ht="18.75">
      <c r="A5" s="17"/>
      <c r="B5" s="71" t="s">
        <v>55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3:16" ht="15.75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  <c r="P6" s="17"/>
    </row>
    <row r="7" spans="1:16" ht="52.5">
      <c r="A7" s="23" t="s">
        <v>38</v>
      </c>
      <c r="B7" s="42" t="s">
        <v>3</v>
      </c>
      <c r="C7" s="42" t="s">
        <v>4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9</v>
      </c>
      <c r="I7" s="35" t="s">
        <v>10</v>
      </c>
      <c r="J7" s="35" t="s">
        <v>11</v>
      </c>
      <c r="K7" s="35" t="s">
        <v>12</v>
      </c>
      <c r="L7" s="35" t="s">
        <v>13</v>
      </c>
      <c r="M7" s="35" t="s">
        <v>14</v>
      </c>
      <c r="N7" s="35" t="s">
        <v>15</v>
      </c>
      <c r="O7" s="35" t="s">
        <v>16</v>
      </c>
      <c r="P7" s="35" t="s">
        <v>54</v>
      </c>
    </row>
    <row r="8" spans="1:16" ht="31.5">
      <c r="A8" s="68" t="s">
        <v>17</v>
      </c>
      <c r="B8" s="42" t="s">
        <v>18</v>
      </c>
      <c r="C8" s="65" t="s">
        <v>24</v>
      </c>
      <c r="D8" s="34">
        <v>309</v>
      </c>
      <c r="E8" s="34">
        <v>286</v>
      </c>
      <c r="F8" s="23">
        <v>227</v>
      </c>
      <c r="G8" s="23">
        <v>138</v>
      </c>
      <c r="H8" s="23">
        <v>7</v>
      </c>
      <c r="I8" s="23">
        <v>7</v>
      </c>
      <c r="J8" s="23">
        <v>7</v>
      </c>
      <c r="K8" s="23">
        <v>7</v>
      </c>
      <c r="L8" s="23">
        <v>7</v>
      </c>
      <c r="M8" s="23">
        <v>86</v>
      </c>
      <c r="N8" s="23">
        <v>238</v>
      </c>
      <c r="O8" s="34">
        <v>278</v>
      </c>
      <c r="P8" s="34">
        <v>1598</v>
      </c>
    </row>
    <row r="9" spans="1:17" ht="15.75">
      <c r="A9" s="69"/>
      <c r="B9" s="42" t="s">
        <v>46</v>
      </c>
      <c r="C9" s="66"/>
      <c r="D9" s="34">
        <v>300</v>
      </c>
      <c r="E9" s="34">
        <v>277</v>
      </c>
      <c r="F9" s="34">
        <v>220</v>
      </c>
      <c r="G9" s="34">
        <v>134</v>
      </c>
      <c r="H9" s="34">
        <v>7</v>
      </c>
      <c r="I9" s="34">
        <v>7</v>
      </c>
      <c r="J9" s="34">
        <v>7</v>
      </c>
      <c r="K9" s="34">
        <v>7</v>
      </c>
      <c r="L9" s="34">
        <v>7</v>
      </c>
      <c r="M9" s="34">
        <v>83</v>
      </c>
      <c r="N9" s="34">
        <v>231</v>
      </c>
      <c r="O9" s="34">
        <v>270</v>
      </c>
      <c r="P9" s="34">
        <f>SUM(D9:O9)</f>
        <v>1550</v>
      </c>
      <c r="Q9" s="52">
        <v>2160</v>
      </c>
    </row>
    <row r="10" spans="1:16" ht="15.75">
      <c r="A10" s="70"/>
      <c r="B10" s="42" t="s">
        <v>21</v>
      </c>
      <c r="C10" s="67"/>
      <c r="D10" s="34">
        <v>0.2</v>
      </c>
      <c r="E10" s="34">
        <v>0.3</v>
      </c>
      <c r="F10" s="34">
        <v>0.3</v>
      </c>
      <c r="G10" s="34">
        <v>0.3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0.3</v>
      </c>
      <c r="N10" s="34">
        <v>0.3</v>
      </c>
      <c r="O10" s="34">
        <v>0.3</v>
      </c>
      <c r="P10" s="34">
        <f aca="true" t="shared" si="0" ref="P10:P17">SUM(D10:O10)</f>
        <v>2</v>
      </c>
    </row>
    <row r="11" spans="1:16" ht="34.5" customHeight="1">
      <c r="A11" s="68" t="s">
        <v>19</v>
      </c>
      <c r="B11" s="42" t="s">
        <v>20</v>
      </c>
      <c r="C11" s="65" t="s">
        <v>49</v>
      </c>
      <c r="D11" s="34">
        <v>236</v>
      </c>
      <c r="E11" s="34">
        <v>243</v>
      </c>
      <c r="F11" s="34">
        <v>244</v>
      </c>
      <c r="G11" s="34">
        <v>84</v>
      </c>
      <c r="H11" s="34">
        <v>1</v>
      </c>
      <c r="I11" s="34">
        <v>1</v>
      </c>
      <c r="J11" s="34">
        <v>0</v>
      </c>
      <c r="K11" s="34">
        <v>0</v>
      </c>
      <c r="L11" s="34">
        <v>0</v>
      </c>
      <c r="M11" s="34">
        <v>72</v>
      </c>
      <c r="N11" s="34">
        <v>224</v>
      </c>
      <c r="O11" s="34">
        <v>222</v>
      </c>
      <c r="P11" s="34">
        <f t="shared" si="0"/>
        <v>1327</v>
      </c>
    </row>
    <row r="12" spans="1:17" ht="15.75">
      <c r="A12" s="69"/>
      <c r="B12" s="42" t="s">
        <v>46</v>
      </c>
      <c r="C12" s="66"/>
      <c r="D12" s="57">
        <v>210</v>
      </c>
      <c r="E12" s="57">
        <v>220</v>
      </c>
      <c r="F12" s="57">
        <v>225</v>
      </c>
      <c r="G12" s="57">
        <v>75</v>
      </c>
      <c r="H12" s="57"/>
      <c r="I12" s="57"/>
      <c r="J12" s="57"/>
      <c r="K12" s="57"/>
      <c r="L12" s="57"/>
      <c r="M12" s="57">
        <v>65</v>
      </c>
      <c r="N12" s="57">
        <v>205</v>
      </c>
      <c r="O12" s="57">
        <v>200</v>
      </c>
      <c r="P12" s="58">
        <f t="shared" si="0"/>
        <v>1200</v>
      </c>
      <c r="Q12" s="52">
        <v>1370</v>
      </c>
    </row>
    <row r="13" spans="1:16" ht="15.75">
      <c r="A13" s="70"/>
      <c r="B13" s="42" t="s">
        <v>21</v>
      </c>
      <c r="C13" s="67"/>
      <c r="D13" s="59">
        <v>18</v>
      </c>
      <c r="E13" s="59">
        <v>16</v>
      </c>
      <c r="F13" s="59">
        <v>14</v>
      </c>
      <c r="G13" s="59">
        <v>7</v>
      </c>
      <c r="H13" s="59">
        <v>0.5</v>
      </c>
      <c r="I13" s="59">
        <v>0.5</v>
      </c>
      <c r="J13" s="59"/>
      <c r="K13" s="59"/>
      <c r="L13" s="59"/>
      <c r="M13" s="59">
        <v>4</v>
      </c>
      <c r="N13" s="59">
        <v>13</v>
      </c>
      <c r="O13" s="59">
        <v>14</v>
      </c>
      <c r="P13" s="58">
        <f t="shared" si="0"/>
        <v>87</v>
      </c>
    </row>
    <row r="14" spans="1:16" ht="31.5">
      <c r="A14" s="68" t="s">
        <v>22</v>
      </c>
      <c r="B14" s="42" t="s">
        <v>23</v>
      </c>
      <c r="C14" s="65" t="s">
        <v>24</v>
      </c>
      <c r="D14" s="34">
        <v>577</v>
      </c>
      <c r="E14" s="34">
        <v>520</v>
      </c>
      <c r="F14" s="34">
        <v>354</v>
      </c>
      <c r="G14" s="34">
        <v>268</v>
      </c>
      <c r="H14" s="34">
        <v>121</v>
      </c>
      <c r="I14" s="34">
        <v>25</v>
      </c>
      <c r="J14" s="34">
        <v>4</v>
      </c>
      <c r="K14" s="34">
        <v>4</v>
      </c>
      <c r="L14" s="34">
        <v>4</v>
      </c>
      <c r="M14" s="54">
        <v>233</v>
      </c>
      <c r="N14" s="34">
        <v>486</v>
      </c>
      <c r="O14" s="34">
        <v>526</v>
      </c>
      <c r="P14" s="34">
        <f>SUM(D14:O14)</f>
        <v>3122</v>
      </c>
    </row>
    <row r="15" spans="1:17" ht="15.75">
      <c r="A15" s="70"/>
      <c r="B15" s="42" t="s">
        <v>46</v>
      </c>
      <c r="C15" s="66"/>
      <c r="D15" s="34">
        <v>557</v>
      </c>
      <c r="E15" s="34">
        <v>500</v>
      </c>
      <c r="F15" s="34">
        <v>343</v>
      </c>
      <c r="G15" s="34">
        <v>258</v>
      </c>
      <c r="H15" s="34">
        <v>116</v>
      </c>
      <c r="I15" s="34">
        <v>24</v>
      </c>
      <c r="J15" s="34">
        <v>4</v>
      </c>
      <c r="K15" s="34">
        <v>4</v>
      </c>
      <c r="L15" s="34">
        <v>4</v>
      </c>
      <c r="M15" s="34">
        <v>200</v>
      </c>
      <c r="N15" s="34">
        <v>420</v>
      </c>
      <c r="O15" s="34">
        <v>470</v>
      </c>
      <c r="P15" s="34">
        <f t="shared" si="0"/>
        <v>2900</v>
      </c>
      <c r="Q15" s="52">
        <v>3400</v>
      </c>
    </row>
    <row r="16" spans="1:16" ht="15.75">
      <c r="A16" s="37"/>
      <c r="B16" s="42" t="s">
        <v>21</v>
      </c>
      <c r="C16" s="67"/>
      <c r="D16" s="34">
        <v>1</v>
      </c>
      <c r="E16" s="34">
        <v>2</v>
      </c>
      <c r="F16" s="34">
        <v>1</v>
      </c>
      <c r="G16" s="34">
        <v>2</v>
      </c>
      <c r="H16" s="34">
        <v>2</v>
      </c>
      <c r="I16" s="34"/>
      <c r="J16" s="34"/>
      <c r="K16" s="34"/>
      <c r="L16" s="34"/>
      <c r="M16" s="34">
        <v>1</v>
      </c>
      <c r="N16" s="34">
        <v>2</v>
      </c>
      <c r="O16" s="34">
        <v>2</v>
      </c>
      <c r="P16" s="34">
        <f t="shared" si="0"/>
        <v>13</v>
      </c>
    </row>
    <row r="17" spans="1:16" ht="31.5">
      <c r="A17" s="36"/>
      <c r="B17" s="43" t="s">
        <v>41</v>
      </c>
      <c r="C17" s="42" t="s">
        <v>25</v>
      </c>
      <c r="D17" s="34">
        <v>485</v>
      </c>
      <c r="E17" s="34">
        <v>401</v>
      </c>
      <c r="F17" s="34">
        <v>378</v>
      </c>
      <c r="G17" s="34">
        <v>310</v>
      </c>
      <c r="H17" s="34">
        <v>25</v>
      </c>
      <c r="I17" s="34">
        <v>5</v>
      </c>
      <c r="J17" s="34">
        <v>5</v>
      </c>
      <c r="K17" s="34">
        <v>5</v>
      </c>
      <c r="L17" s="34">
        <v>10</v>
      </c>
      <c r="M17" s="34">
        <v>100</v>
      </c>
      <c r="N17" s="34">
        <v>467</v>
      </c>
      <c r="O17" s="34">
        <v>540</v>
      </c>
      <c r="P17" s="34">
        <f t="shared" si="0"/>
        <v>2731</v>
      </c>
    </row>
    <row r="18" spans="1:17" ht="15.75">
      <c r="A18" s="37"/>
      <c r="B18" s="42" t="s">
        <v>46</v>
      </c>
      <c r="C18" s="42"/>
      <c r="D18" s="34">
        <f>D19+D20</f>
        <v>460</v>
      </c>
      <c r="E18" s="34">
        <f aca="true" t="shared" si="1" ref="E18:P18">E19+E20</f>
        <v>381</v>
      </c>
      <c r="F18" s="34">
        <f t="shared" si="1"/>
        <v>355</v>
      </c>
      <c r="G18" s="34">
        <f t="shared" si="1"/>
        <v>280</v>
      </c>
      <c r="H18" s="34">
        <f t="shared" si="1"/>
        <v>25</v>
      </c>
      <c r="I18" s="34">
        <f t="shared" si="1"/>
        <v>5</v>
      </c>
      <c r="J18" s="34">
        <f t="shared" si="1"/>
        <v>5</v>
      </c>
      <c r="K18" s="34">
        <f t="shared" si="1"/>
        <v>5</v>
      </c>
      <c r="L18" s="34">
        <f t="shared" si="1"/>
        <v>10</v>
      </c>
      <c r="M18" s="34">
        <f t="shared" si="1"/>
        <v>100</v>
      </c>
      <c r="N18" s="34">
        <f t="shared" si="1"/>
        <v>455</v>
      </c>
      <c r="O18" s="34">
        <f t="shared" si="1"/>
        <v>520</v>
      </c>
      <c r="P18" s="34">
        <f t="shared" si="1"/>
        <v>2601</v>
      </c>
      <c r="Q18">
        <v>2601</v>
      </c>
    </row>
    <row r="19" spans="1:17" ht="15.75">
      <c r="A19" s="37"/>
      <c r="B19" s="44"/>
      <c r="C19" s="42" t="s">
        <v>24</v>
      </c>
      <c r="D19" s="34">
        <v>400</v>
      </c>
      <c r="E19" s="34">
        <v>306</v>
      </c>
      <c r="F19" s="34">
        <v>300</v>
      </c>
      <c r="G19" s="34">
        <v>250</v>
      </c>
      <c r="H19" s="34">
        <v>20</v>
      </c>
      <c r="I19" s="34">
        <v>5</v>
      </c>
      <c r="J19" s="34">
        <v>5</v>
      </c>
      <c r="K19" s="34">
        <v>5</v>
      </c>
      <c r="L19" s="34">
        <v>5</v>
      </c>
      <c r="M19" s="34">
        <v>80</v>
      </c>
      <c r="N19" s="34">
        <v>390</v>
      </c>
      <c r="O19" s="34">
        <v>450</v>
      </c>
      <c r="P19" s="34">
        <f>SUM(D19:O19)</f>
        <v>2216</v>
      </c>
      <c r="Q19" s="52"/>
    </row>
    <row r="20" spans="1:17" ht="32.25" customHeight="1">
      <c r="A20" s="38" t="s">
        <v>26</v>
      </c>
      <c r="B20" s="45"/>
      <c r="C20" s="42" t="s">
        <v>49</v>
      </c>
      <c r="D20" s="34">
        <v>60</v>
      </c>
      <c r="E20" s="54">
        <v>75</v>
      </c>
      <c r="F20" s="54">
        <v>55</v>
      </c>
      <c r="G20" s="54">
        <v>30</v>
      </c>
      <c r="H20" s="54">
        <v>5</v>
      </c>
      <c r="I20" s="54"/>
      <c r="J20" s="54"/>
      <c r="K20" s="54"/>
      <c r="L20" s="54">
        <v>5</v>
      </c>
      <c r="M20" s="54">
        <v>20</v>
      </c>
      <c r="N20" s="54">
        <v>65</v>
      </c>
      <c r="O20" s="54">
        <v>70</v>
      </c>
      <c r="P20" s="34">
        <f>SUM(D20:O20)</f>
        <v>385</v>
      </c>
      <c r="Q20" s="52"/>
    </row>
    <row r="21" spans="1:16" ht="15.75">
      <c r="A21" s="36"/>
      <c r="B21" s="46" t="s">
        <v>27</v>
      </c>
      <c r="C21" s="47" t="s">
        <v>25</v>
      </c>
      <c r="D21" s="33">
        <f>D8+D11+D14+D17</f>
        <v>1607</v>
      </c>
      <c r="E21" s="33">
        <f aca="true" t="shared" si="2" ref="E21:P21">E8+E11+E14+E17</f>
        <v>1450</v>
      </c>
      <c r="F21" s="33">
        <f t="shared" si="2"/>
        <v>1203</v>
      </c>
      <c r="G21" s="33">
        <f t="shared" si="2"/>
        <v>800</v>
      </c>
      <c r="H21" s="33">
        <f t="shared" si="2"/>
        <v>154</v>
      </c>
      <c r="I21" s="33">
        <f t="shared" si="2"/>
        <v>38</v>
      </c>
      <c r="J21" s="33">
        <f t="shared" si="2"/>
        <v>16</v>
      </c>
      <c r="K21" s="33">
        <f t="shared" si="2"/>
        <v>16</v>
      </c>
      <c r="L21" s="33">
        <f t="shared" si="2"/>
        <v>21</v>
      </c>
      <c r="M21" s="33">
        <f t="shared" si="2"/>
        <v>491</v>
      </c>
      <c r="N21" s="33">
        <f t="shared" si="2"/>
        <v>1415</v>
      </c>
      <c r="O21" s="33">
        <f t="shared" si="2"/>
        <v>1566</v>
      </c>
      <c r="P21" s="33">
        <f t="shared" si="2"/>
        <v>8778</v>
      </c>
    </row>
    <row r="22" spans="1:16" ht="15.75">
      <c r="A22" s="37"/>
      <c r="B22" s="47" t="s">
        <v>48</v>
      </c>
      <c r="C22" s="47"/>
      <c r="D22" s="33">
        <f>D23+D24</f>
        <v>1527</v>
      </c>
      <c r="E22" s="33">
        <f aca="true" t="shared" si="3" ref="E22:P22">E23+E24</f>
        <v>1378</v>
      </c>
      <c r="F22" s="33">
        <f t="shared" si="3"/>
        <v>1143</v>
      </c>
      <c r="G22" s="33">
        <f t="shared" si="3"/>
        <v>747</v>
      </c>
      <c r="H22" s="33">
        <f t="shared" si="3"/>
        <v>148</v>
      </c>
      <c r="I22" s="33">
        <f t="shared" si="3"/>
        <v>36</v>
      </c>
      <c r="J22" s="33">
        <f t="shared" si="3"/>
        <v>16</v>
      </c>
      <c r="K22" s="33">
        <f t="shared" si="3"/>
        <v>16</v>
      </c>
      <c r="L22" s="33">
        <f t="shared" si="3"/>
        <v>21</v>
      </c>
      <c r="M22" s="33">
        <f t="shared" si="3"/>
        <v>448</v>
      </c>
      <c r="N22" s="33">
        <f t="shared" si="3"/>
        <v>1311</v>
      </c>
      <c r="O22" s="33">
        <f t="shared" si="3"/>
        <v>1460</v>
      </c>
      <c r="P22" s="33">
        <f t="shared" si="3"/>
        <v>8251</v>
      </c>
    </row>
    <row r="23" spans="1:16" ht="21" customHeight="1">
      <c r="A23" s="25"/>
      <c r="B23" s="47"/>
      <c r="C23" s="47" t="s">
        <v>24</v>
      </c>
      <c r="D23" s="33">
        <f>D9+D15+D19</f>
        <v>1257</v>
      </c>
      <c r="E23" s="33">
        <f aca="true" t="shared" si="4" ref="E23:P23">E9+E15+E19</f>
        <v>1083</v>
      </c>
      <c r="F23" s="33">
        <f t="shared" si="4"/>
        <v>863</v>
      </c>
      <c r="G23" s="33">
        <f t="shared" si="4"/>
        <v>642</v>
      </c>
      <c r="H23" s="33">
        <f t="shared" si="4"/>
        <v>143</v>
      </c>
      <c r="I23" s="33">
        <f t="shared" si="4"/>
        <v>36</v>
      </c>
      <c r="J23" s="33">
        <f t="shared" si="4"/>
        <v>16</v>
      </c>
      <c r="K23" s="33">
        <f t="shared" si="4"/>
        <v>16</v>
      </c>
      <c r="L23" s="33">
        <f t="shared" si="4"/>
        <v>16</v>
      </c>
      <c r="M23" s="33">
        <f t="shared" si="4"/>
        <v>363</v>
      </c>
      <c r="N23" s="33">
        <f t="shared" si="4"/>
        <v>1041</v>
      </c>
      <c r="O23" s="33">
        <f t="shared" si="4"/>
        <v>1190</v>
      </c>
      <c r="P23" s="33">
        <f t="shared" si="4"/>
        <v>6666</v>
      </c>
    </row>
    <row r="24" spans="1:16" ht="36" customHeight="1">
      <c r="A24" s="26"/>
      <c r="B24" s="47"/>
      <c r="C24" s="47" t="s">
        <v>49</v>
      </c>
      <c r="D24" s="56">
        <f>D12+D20</f>
        <v>270</v>
      </c>
      <c r="E24" s="56">
        <f aca="true" t="shared" si="5" ref="E24:P24">E12+E20</f>
        <v>295</v>
      </c>
      <c r="F24" s="56">
        <f t="shared" si="5"/>
        <v>280</v>
      </c>
      <c r="G24" s="56">
        <f t="shared" si="5"/>
        <v>105</v>
      </c>
      <c r="H24" s="56">
        <f t="shared" si="5"/>
        <v>5</v>
      </c>
      <c r="I24" s="56">
        <f t="shared" si="5"/>
        <v>0</v>
      </c>
      <c r="J24" s="56">
        <f t="shared" si="5"/>
        <v>0</v>
      </c>
      <c r="K24" s="56">
        <f t="shared" si="5"/>
        <v>0</v>
      </c>
      <c r="L24" s="56">
        <f t="shared" si="5"/>
        <v>5</v>
      </c>
      <c r="M24" s="56">
        <f t="shared" si="5"/>
        <v>85</v>
      </c>
      <c r="N24" s="56">
        <f t="shared" si="5"/>
        <v>270</v>
      </c>
      <c r="O24" s="56">
        <f t="shared" si="5"/>
        <v>270</v>
      </c>
      <c r="P24" s="56">
        <f t="shared" si="5"/>
        <v>1585</v>
      </c>
    </row>
    <row r="25" spans="1:16" ht="15.75">
      <c r="A25" s="25"/>
      <c r="B25" s="47" t="s">
        <v>35</v>
      </c>
      <c r="C25" s="47"/>
      <c r="D25" s="33">
        <f>D10+D13+D16</f>
        <v>19.2</v>
      </c>
      <c r="E25" s="33">
        <f aca="true" t="shared" si="6" ref="E25:P25">E10+E13+E16</f>
        <v>18.3</v>
      </c>
      <c r="F25" s="33">
        <f t="shared" si="6"/>
        <v>15.3</v>
      </c>
      <c r="G25" s="33">
        <f t="shared" si="6"/>
        <v>9.3</v>
      </c>
      <c r="H25" s="33">
        <f t="shared" si="6"/>
        <v>2.5</v>
      </c>
      <c r="I25" s="33">
        <f t="shared" si="6"/>
        <v>0.5</v>
      </c>
      <c r="J25" s="33">
        <f t="shared" si="6"/>
        <v>0</v>
      </c>
      <c r="K25" s="33">
        <f t="shared" si="6"/>
        <v>0</v>
      </c>
      <c r="L25" s="33">
        <f t="shared" si="6"/>
        <v>0</v>
      </c>
      <c r="M25" s="33">
        <f t="shared" si="6"/>
        <v>5.3</v>
      </c>
      <c r="N25" s="33">
        <f t="shared" si="6"/>
        <v>15.3</v>
      </c>
      <c r="O25" s="33">
        <f t="shared" si="6"/>
        <v>16.3</v>
      </c>
      <c r="P25" s="33">
        <f t="shared" si="6"/>
        <v>102</v>
      </c>
    </row>
    <row r="26" spans="1:16" ht="15.75">
      <c r="A26" s="25"/>
      <c r="B26" s="47"/>
      <c r="C26" s="47"/>
      <c r="D26" s="29"/>
      <c r="E26" s="29"/>
      <c r="F26" s="29"/>
      <c r="G26" s="29"/>
      <c r="H26" s="29"/>
      <c r="I26" s="29"/>
      <c r="J26" s="29"/>
      <c r="K26" s="29"/>
      <c r="L26" s="29"/>
      <c r="M26" s="72" t="s">
        <v>36</v>
      </c>
      <c r="N26" s="73"/>
      <c r="O26" s="73"/>
      <c r="P26" s="74"/>
    </row>
    <row r="27" spans="1:16" ht="52.5">
      <c r="A27" s="23" t="s">
        <v>38</v>
      </c>
      <c r="B27" s="42" t="s">
        <v>3</v>
      </c>
      <c r="C27" s="42" t="s">
        <v>4</v>
      </c>
      <c r="D27" s="35" t="s">
        <v>5</v>
      </c>
      <c r="E27" s="35" t="s">
        <v>6</v>
      </c>
      <c r="F27" s="35" t="s">
        <v>7</v>
      </c>
      <c r="G27" s="35" t="s">
        <v>8</v>
      </c>
      <c r="H27" s="35" t="s">
        <v>9</v>
      </c>
      <c r="I27" s="35" t="s">
        <v>10</v>
      </c>
      <c r="J27" s="35" t="s">
        <v>11</v>
      </c>
      <c r="K27" s="35" t="s">
        <v>12</v>
      </c>
      <c r="L27" s="35" t="s">
        <v>13</v>
      </c>
      <c r="M27" s="35" t="s">
        <v>14</v>
      </c>
      <c r="N27" s="35" t="s">
        <v>15</v>
      </c>
      <c r="O27" s="35" t="s">
        <v>16</v>
      </c>
      <c r="P27" s="35" t="s">
        <v>54</v>
      </c>
    </row>
    <row r="28" spans="1:16" ht="46.5" customHeight="1">
      <c r="A28" s="68" t="s">
        <v>28</v>
      </c>
      <c r="B28" s="42" t="s">
        <v>50</v>
      </c>
      <c r="C28" s="42"/>
      <c r="D28" s="34">
        <v>290.3</v>
      </c>
      <c r="E28" s="34">
        <v>261.3</v>
      </c>
      <c r="F28" s="34">
        <v>207.3</v>
      </c>
      <c r="G28" s="34">
        <v>160.3</v>
      </c>
      <c r="H28" s="34">
        <v>31.3</v>
      </c>
      <c r="I28" s="34">
        <v>10.3</v>
      </c>
      <c r="J28" s="34">
        <v>15</v>
      </c>
      <c r="K28" s="34">
        <v>10.2</v>
      </c>
      <c r="L28" s="34">
        <v>13.2</v>
      </c>
      <c r="M28" s="34">
        <v>146.2</v>
      </c>
      <c r="N28" s="34">
        <v>218.3</v>
      </c>
      <c r="O28" s="34">
        <v>287.3</v>
      </c>
      <c r="P28" s="34">
        <f aca="true" t="shared" si="7" ref="P28:P38">SUM(D28:O28)</f>
        <v>1651</v>
      </c>
    </row>
    <row r="29" spans="1:16" ht="21" customHeight="1">
      <c r="A29" s="69"/>
      <c r="B29" s="42" t="s">
        <v>46</v>
      </c>
      <c r="C29" s="42"/>
      <c r="D29" s="34">
        <f>D30+D31</f>
        <v>284</v>
      </c>
      <c r="E29" s="34">
        <f aca="true" t="shared" si="8" ref="E29:P29">E30+E31</f>
        <v>254</v>
      </c>
      <c r="F29" s="34">
        <f t="shared" si="8"/>
        <v>199</v>
      </c>
      <c r="G29" s="34">
        <f t="shared" si="8"/>
        <v>152</v>
      </c>
      <c r="H29" s="34">
        <f t="shared" si="8"/>
        <v>31</v>
      </c>
      <c r="I29" s="34">
        <f t="shared" si="8"/>
        <v>11</v>
      </c>
      <c r="J29" s="34">
        <f t="shared" si="8"/>
        <v>16</v>
      </c>
      <c r="K29" s="34">
        <f t="shared" si="8"/>
        <v>11</v>
      </c>
      <c r="L29" s="34">
        <f t="shared" si="8"/>
        <v>14</v>
      </c>
      <c r="M29" s="34">
        <f t="shared" si="8"/>
        <v>151</v>
      </c>
      <c r="N29" s="34">
        <f t="shared" si="8"/>
        <v>215</v>
      </c>
      <c r="O29" s="34">
        <f t="shared" si="8"/>
        <v>278</v>
      </c>
      <c r="P29" s="34">
        <f t="shared" si="8"/>
        <v>1616</v>
      </c>
    </row>
    <row r="30" spans="1:17" ht="15.75">
      <c r="A30" s="69"/>
      <c r="C30" s="42" t="s">
        <v>24</v>
      </c>
      <c r="D30" s="54">
        <v>270</v>
      </c>
      <c r="E30" s="54">
        <v>240</v>
      </c>
      <c r="F30" s="54">
        <v>190</v>
      </c>
      <c r="G30" s="54">
        <v>150</v>
      </c>
      <c r="H30" s="54">
        <v>30</v>
      </c>
      <c r="I30" s="54">
        <v>10</v>
      </c>
      <c r="J30" s="54">
        <v>15</v>
      </c>
      <c r="K30" s="54">
        <v>10</v>
      </c>
      <c r="L30" s="54">
        <v>13</v>
      </c>
      <c r="M30" s="54">
        <v>135</v>
      </c>
      <c r="N30" s="54">
        <v>197</v>
      </c>
      <c r="O30" s="54">
        <v>260</v>
      </c>
      <c r="P30" s="41">
        <f t="shared" si="7"/>
        <v>1520</v>
      </c>
      <c r="Q30" s="52"/>
    </row>
    <row r="31" spans="1:16" ht="31.5">
      <c r="A31" s="69"/>
      <c r="C31" s="42" t="s">
        <v>49</v>
      </c>
      <c r="D31" s="41">
        <v>14</v>
      </c>
      <c r="E31" s="41">
        <v>14</v>
      </c>
      <c r="F31" s="41">
        <v>9</v>
      </c>
      <c r="G31" s="41">
        <v>2</v>
      </c>
      <c r="H31" s="41">
        <v>1</v>
      </c>
      <c r="I31" s="41">
        <v>1</v>
      </c>
      <c r="J31" s="41">
        <v>1</v>
      </c>
      <c r="K31" s="41">
        <v>1</v>
      </c>
      <c r="L31" s="41">
        <v>1</v>
      </c>
      <c r="M31" s="41">
        <v>16</v>
      </c>
      <c r="N31" s="41">
        <v>18</v>
      </c>
      <c r="O31" s="41">
        <v>18</v>
      </c>
      <c r="P31" s="41">
        <f t="shared" si="7"/>
        <v>96</v>
      </c>
    </row>
    <row r="32" spans="1:16" ht="15.75">
      <c r="A32" s="70"/>
      <c r="B32" s="42" t="s">
        <v>21</v>
      </c>
      <c r="C32" s="42"/>
      <c r="D32" s="41">
        <v>0.5</v>
      </c>
      <c r="E32" s="41">
        <v>0.6</v>
      </c>
      <c r="F32" s="41">
        <v>0.3</v>
      </c>
      <c r="G32" s="41">
        <v>0.2</v>
      </c>
      <c r="H32" s="41">
        <v>0.2</v>
      </c>
      <c r="I32" s="41">
        <v>0</v>
      </c>
      <c r="J32" s="41">
        <v>0</v>
      </c>
      <c r="K32" s="41">
        <v>0</v>
      </c>
      <c r="L32" s="41">
        <v>0.3</v>
      </c>
      <c r="M32" s="41">
        <v>0.2</v>
      </c>
      <c r="N32" s="41">
        <v>0.3</v>
      </c>
      <c r="O32" s="41">
        <v>0.4</v>
      </c>
      <c r="P32" s="41">
        <f>SUM(D32:O32)</f>
        <v>3</v>
      </c>
    </row>
    <row r="33" spans="1:16" ht="47.25">
      <c r="A33" s="37"/>
      <c r="B33" s="61" t="s">
        <v>43</v>
      </c>
      <c r="C33" s="43"/>
      <c r="D33" s="41">
        <f>D35+D36</f>
        <v>67</v>
      </c>
      <c r="E33" s="41">
        <f aca="true" t="shared" si="9" ref="E33:P33">E35+E36</f>
        <v>79</v>
      </c>
      <c r="F33" s="41">
        <f t="shared" si="9"/>
        <v>67</v>
      </c>
      <c r="G33" s="41">
        <f t="shared" si="9"/>
        <v>26</v>
      </c>
      <c r="H33" s="41">
        <f t="shared" si="9"/>
        <v>0</v>
      </c>
      <c r="I33" s="41">
        <f t="shared" si="9"/>
        <v>0</v>
      </c>
      <c r="J33" s="41">
        <f t="shared" si="9"/>
        <v>0</v>
      </c>
      <c r="K33" s="41">
        <f t="shared" si="9"/>
        <v>0</v>
      </c>
      <c r="L33" s="41">
        <f t="shared" si="9"/>
        <v>0</v>
      </c>
      <c r="M33" s="41">
        <f t="shared" si="9"/>
        <v>30</v>
      </c>
      <c r="N33" s="41">
        <f t="shared" si="9"/>
        <v>74</v>
      </c>
      <c r="O33" s="41">
        <f t="shared" si="9"/>
        <v>84</v>
      </c>
      <c r="P33" s="41">
        <f t="shared" si="9"/>
        <v>427</v>
      </c>
    </row>
    <row r="34" spans="1:16" ht="15.75">
      <c r="A34" s="37"/>
      <c r="B34" s="42" t="s">
        <v>46</v>
      </c>
      <c r="C34" s="43"/>
      <c r="D34" s="41">
        <f>D35+D37</f>
        <v>65</v>
      </c>
      <c r="E34" s="41">
        <f aca="true" t="shared" si="10" ref="E34:P34">E35+E37</f>
        <v>70</v>
      </c>
      <c r="F34" s="41">
        <f t="shared" si="10"/>
        <v>60</v>
      </c>
      <c r="G34" s="41">
        <f t="shared" si="10"/>
        <v>24</v>
      </c>
      <c r="H34" s="41">
        <f t="shared" si="10"/>
        <v>0</v>
      </c>
      <c r="I34" s="41">
        <f t="shared" si="10"/>
        <v>0</v>
      </c>
      <c r="J34" s="41">
        <f t="shared" si="10"/>
        <v>0</v>
      </c>
      <c r="K34" s="41">
        <f t="shared" si="10"/>
        <v>0</v>
      </c>
      <c r="L34" s="41">
        <f t="shared" si="10"/>
        <v>0</v>
      </c>
      <c r="M34" s="41">
        <f t="shared" si="10"/>
        <v>26</v>
      </c>
      <c r="N34" s="41">
        <f t="shared" si="10"/>
        <v>65</v>
      </c>
      <c r="O34" s="41">
        <f t="shared" si="10"/>
        <v>75</v>
      </c>
      <c r="P34" s="41">
        <f t="shared" si="10"/>
        <v>385</v>
      </c>
    </row>
    <row r="35" spans="1:16" ht="15.75">
      <c r="A35" s="37"/>
      <c r="B35" s="45"/>
      <c r="C35" s="42" t="s">
        <v>24</v>
      </c>
      <c r="D35" s="41">
        <v>15</v>
      </c>
      <c r="E35" s="41">
        <v>15</v>
      </c>
      <c r="F35" s="41">
        <v>15</v>
      </c>
      <c r="G35" s="41">
        <v>4</v>
      </c>
      <c r="H35" s="41"/>
      <c r="I35" s="41"/>
      <c r="J35" s="41"/>
      <c r="K35" s="41"/>
      <c r="L35" s="41"/>
      <c r="M35" s="41">
        <v>6</v>
      </c>
      <c r="N35" s="41">
        <v>15</v>
      </c>
      <c r="O35" s="41">
        <v>15</v>
      </c>
      <c r="P35" s="63">
        <f>SUM(D35:O35)</f>
        <v>85</v>
      </c>
    </row>
    <row r="36" spans="1:16" ht="49.5" customHeight="1">
      <c r="A36" s="68" t="s">
        <v>45</v>
      </c>
      <c r="B36" s="45"/>
      <c r="C36" s="65" t="s">
        <v>49</v>
      </c>
      <c r="D36" s="34">
        <v>52</v>
      </c>
      <c r="E36" s="34">
        <v>64</v>
      </c>
      <c r="F36" s="34">
        <v>52</v>
      </c>
      <c r="G36" s="34">
        <v>22</v>
      </c>
      <c r="H36" s="34"/>
      <c r="I36" s="34"/>
      <c r="J36" s="34"/>
      <c r="K36" s="34"/>
      <c r="L36" s="34"/>
      <c r="M36" s="34">
        <v>24</v>
      </c>
      <c r="N36" s="34">
        <v>59</v>
      </c>
      <c r="O36" s="34">
        <v>69</v>
      </c>
      <c r="P36" s="34">
        <f t="shared" si="7"/>
        <v>342</v>
      </c>
    </row>
    <row r="37" spans="1:17" ht="15.75">
      <c r="A37" s="69"/>
      <c r="B37" s="42" t="s">
        <v>46</v>
      </c>
      <c r="C37" s="66"/>
      <c r="D37" s="55">
        <v>50</v>
      </c>
      <c r="E37" s="55">
        <v>55</v>
      </c>
      <c r="F37" s="55">
        <v>45</v>
      </c>
      <c r="G37" s="55">
        <v>20</v>
      </c>
      <c r="H37" s="55"/>
      <c r="I37" s="55"/>
      <c r="J37" s="55"/>
      <c r="K37" s="55"/>
      <c r="L37" s="55"/>
      <c r="M37" s="55">
        <v>20</v>
      </c>
      <c r="N37" s="55">
        <v>50</v>
      </c>
      <c r="O37" s="55">
        <v>60</v>
      </c>
      <c r="P37" s="34">
        <f t="shared" si="7"/>
        <v>300</v>
      </c>
      <c r="Q37" s="52"/>
    </row>
    <row r="38" spans="1:16" ht="15.75">
      <c r="A38" s="70"/>
      <c r="B38" s="42" t="s">
        <v>21</v>
      </c>
      <c r="C38" s="67"/>
      <c r="D38" s="60">
        <v>1</v>
      </c>
      <c r="E38" s="60">
        <v>1</v>
      </c>
      <c r="F38" s="60">
        <v>1</v>
      </c>
      <c r="G38" s="60"/>
      <c r="H38" s="60"/>
      <c r="I38" s="60"/>
      <c r="J38" s="60"/>
      <c r="K38" s="60"/>
      <c r="L38" s="60"/>
      <c r="M38" s="60">
        <v>2</v>
      </c>
      <c r="N38" s="60">
        <v>3</v>
      </c>
      <c r="O38" s="60">
        <v>3</v>
      </c>
      <c r="P38" s="34">
        <f t="shared" si="7"/>
        <v>11</v>
      </c>
    </row>
    <row r="39" spans="1:16" ht="31.5">
      <c r="A39" s="68" t="s">
        <v>29</v>
      </c>
      <c r="B39" s="42" t="s">
        <v>52</v>
      </c>
      <c r="C39" s="65" t="s">
        <v>24</v>
      </c>
      <c r="D39" s="34">
        <f>D40+D41</f>
        <v>44</v>
      </c>
      <c r="E39" s="34">
        <f>E40+E41</f>
        <v>37</v>
      </c>
      <c r="F39" s="34">
        <f>F40+F41</f>
        <v>17</v>
      </c>
      <c r="G39" s="34">
        <f>G40+G41</f>
        <v>12</v>
      </c>
      <c r="H39" s="34"/>
      <c r="I39" s="34"/>
      <c r="J39" s="34"/>
      <c r="K39" s="34"/>
      <c r="L39" s="34"/>
      <c r="M39" s="34">
        <f>M40+M41</f>
        <v>4</v>
      </c>
      <c r="N39" s="34">
        <f>N40+N41</f>
        <v>17</v>
      </c>
      <c r="O39" s="34">
        <f>O40+O41</f>
        <v>31</v>
      </c>
      <c r="P39" s="34">
        <f>SUM(D39:O39)</f>
        <v>162</v>
      </c>
    </row>
    <row r="40" spans="1:16" ht="15.75">
      <c r="A40" s="69"/>
      <c r="B40" s="42" t="s">
        <v>46</v>
      </c>
      <c r="C40" s="66"/>
      <c r="D40" s="34">
        <v>16</v>
      </c>
      <c r="E40" s="34">
        <v>13</v>
      </c>
      <c r="F40" s="34">
        <v>2</v>
      </c>
      <c r="G40" s="34">
        <v>2</v>
      </c>
      <c r="H40" s="34"/>
      <c r="I40" s="34"/>
      <c r="J40" s="34"/>
      <c r="K40" s="34"/>
      <c r="L40" s="34"/>
      <c r="M40" s="34">
        <v>1</v>
      </c>
      <c r="N40" s="34">
        <v>4</v>
      </c>
      <c r="O40" s="34">
        <v>12</v>
      </c>
      <c r="P40" s="34">
        <f>SUM(D40:O40)</f>
        <v>50</v>
      </c>
    </row>
    <row r="41" spans="1:16" ht="15.75">
      <c r="A41" s="70"/>
      <c r="B41" s="42" t="s">
        <v>21</v>
      </c>
      <c r="C41" s="67"/>
      <c r="D41" s="31">
        <v>28</v>
      </c>
      <c r="E41" s="31">
        <v>24</v>
      </c>
      <c r="F41" s="31">
        <v>15</v>
      </c>
      <c r="G41" s="31">
        <v>10</v>
      </c>
      <c r="H41" s="31"/>
      <c r="I41" s="31"/>
      <c r="J41" s="31"/>
      <c r="K41" s="31"/>
      <c r="L41" s="31"/>
      <c r="M41" s="31">
        <v>3</v>
      </c>
      <c r="N41" s="31">
        <v>13</v>
      </c>
      <c r="O41" s="31">
        <v>19</v>
      </c>
      <c r="P41" s="34">
        <f>SUM(D41:O41)</f>
        <v>112</v>
      </c>
    </row>
    <row r="42" spans="1:16" ht="31.5">
      <c r="A42" s="68" t="s">
        <v>30</v>
      </c>
      <c r="B42" s="48" t="s">
        <v>44</v>
      </c>
      <c r="C42" s="65" t="s">
        <v>24</v>
      </c>
      <c r="D42" s="54">
        <v>59</v>
      </c>
      <c r="E42" s="54">
        <v>59</v>
      </c>
      <c r="F42" s="54">
        <v>46</v>
      </c>
      <c r="G42" s="54">
        <v>19</v>
      </c>
      <c r="H42" s="54"/>
      <c r="I42" s="54"/>
      <c r="J42" s="54"/>
      <c r="K42" s="54"/>
      <c r="L42" s="54"/>
      <c r="M42" s="54">
        <v>24</v>
      </c>
      <c r="N42" s="54">
        <v>46</v>
      </c>
      <c r="O42" s="54">
        <v>67</v>
      </c>
      <c r="P42" s="54">
        <f aca="true" t="shared" si="11" ref="P42:P47">SUM(D42:O42)</f>
        <v>320</v>
      </c>
    </row>
    <row r="43" spans="1:17" ht="15.75">
      <c r="A43" s="69"/>
      <c r="B43" s="42" t="s">
        <v>46</v>
      </c>
      <c r="C43" s="66"/>
      <c r="D43" s="34">
        <v>40</v>
      </c>
      <c r="E43" s="34">
        <v>40</v>
      </c>
      <c r="F43" s="34">
        <v>30</v>
      </c>
      <c r="G43" s="34">
        <v>8</v>
      </c>
      <c r="H43" s="34"/>
      <c r="I43" s="34"/>
      <c r="J43" s="34"/>
      <c r="K43" s="34"/>
      <c r="L43" s="34"/>
      <c r="M43" s="34">
        <v>10</v>
      </c>
      <c r="N43" s="34">
        <v>28</v>
      </c>
      <c r="O43" s="34">
        <v>44</v>
      </c>
      <c r="P43" s="34">
        <f t="shared" si="11"/>
        <v>200</v>
      </c>
      <c r="Q43" s="52"/>
    </row>
    <row r="44" spans="1:16" ht="15.75">
      <c r="A44" s="70"/>
      <c r="B44" s="42" t="s">
        <v>21</v>
      </c>
      <c r="C44" s="67"/>
      <c r="D44" s="34">
        <v>15</v>
      </c>
      <c r="E44" s="34">
        <v>15</v>
      </c>
      <c r="F44" s="34">
        <v>12</v>
      </c>
      <c r="G44" s="34">
        <v>7</v>
      </c>
      <c r="H44" s="34"/>
      <c r="I44" s="34"/>
      <c r="J44" s="34"/>
      <c r="K44" s="34"/>
      <c r="L44" s="34"/>
      <c r="M44" s="34">
        <v>10</v>
      </c>
      <c r="N44" s="34">
        <v>14</v>
      </c>
      <c r="O44" s="34">
        <v>17</v>
      </c>
      <c r="P44" s="34">
        <f t="shared" si="11"/>
        <v>90</v>
      </c>
    </row>
    <row r="45" spans="1:17" ht="33" customHeight="1">
      <c r="A45" s="39" t="s">
        <v>37</v>
      </c>
      <c r="B45" s="42" t="s">
        <v>33</v>
      </c>
      <c r="C45" s="65" t="s">
        <v>51</v>
      </c>
      <c r="D45" s="31">
        <v>1</v>
      </c>
      <c r="E45" s="31">
        <v>1</v>
      </c>
      <c r="F45" s="31">
        <v>1</v>
      </c>
      <c r="G45" s="31">
        <v>0.2</v>
      </c>
      <c r="H45" s="24"/>
      <c r="I45" s="24"/>
      <c r="J45" s="24"/>
      <c r="K45" s="24"/>
      <c r="L45" s="24"/>
      <c r="M45" s="31">
        <v>0.3</v>
      </c>
      <c r="N45" s="31">
        <v>1</v>
      </c>
      <c r="O45" s="31">
        <v>1.5</v>
      </c>
      <c r="P45" s="31">
        <f t="shared" si="11"/>
        <v>6</v>
      </c>
      <c r="Q45" s="53"/>
    </row>
    <row r="46" spans="1:17" ht="21" customHeight="1">
      <c r="A46" s="36" t="s">
        <v>39</v>
      </c>
      <c r="B46" s="64" t="s">
        <v>31</v>
      </c>
      <c r="C46" s="66"/>
      <c r="D46" s="31">
        <v>1</v>
      </c>
      <c r="E46" s="31">
        <v>1.33</v>
      </c>
      <c r="F46" s="31">
        <v>1</v>
      </c>
      <c r="G46" s="31">
        <v>0.1</v>
      </c>
      <c r="H46" s="24"/>
      <c r="I46" s="24"/>
      <c r="J46" s="24"/>
      <c r="K46" s="24"/>
      <c r="L46" s="24"/>
      <c r="M46" s="31">
        <v>0.1</v>
      </c>
      <c r="N46" s="31">
        <v>1.2</v>
      </c>
      <c r="O46" s="31">
        <v>1</v>
      </c>
      <c r="P46" s="62">
        <f t="shared" si="11"/>
        <v>5.73</v>
      </c>
      <c r="Q46" s="53"/>
    </row>
    <row r="47" spans="1:17" ht="36.75" customHeight="1">
      <c r="A47" s="36" t="s">
        <v>40</v>
      </c>
      <c r="B47" s="64" t="s">
        <v>42</v>
      </c>
      <c r="C47" s="67"/>
      <c r="D47" s="31">
        <v>2</v>
      </c>
      <c r="E47" s="31">
        <v>1.5</v>
      </c>
      <c r="F47" s="31">
        <v>1.5</v>
      </c>
      <c r="G47" s="31">
        <v>1</v>
      </c>
      <c r="H47" s="24"/>
      <c r="I47" s="24"/>
      <c r="J47" s="24"/>
      <c r="K47" s="24"/>
      <c r="L47" s="24"/>
      <c r="M47" s="31">
        <v>1</v>
      </c>
      <c r="N47" s="31">
        <v>2.37</v>
      </c>
      <c r="O47" s="31">
        <v>2.5</v>
      </c>
      <c r="P47" s="62">
        <f t="shared" si="11"/>
        <v>11.870000000000001</v>
      </c>
      <c r="Q47" s="53"/>
    </row>
    <row r="48" spans="1:16" ht="15.75">
      <c r="A48" s="68"/>
      <c r="B48" s="49" t="s">
        <v>32</v>
      </c>
      <c r="C48" s="47" t="s">
        <v>25</v>
      </c>
      <c r="D48" s="33">
        <f>D21+D28+D36+D39+D42+D45+D46+D47</f>
        <v>2056.3</v>
      </c>
      <c r="E48" s="33">
        <f aca="true" t="shared" si="12" ref="E48:P48">E21+E28+E36+E39+E42+E45+E46+E47</f>
        <v>1875.1299999999999</v>
      </c>
      <c r="F48" s="33">
        <f t="shared" si="12"/>
        <v>1528.8</v>
      </c>
      <c r="G48" s="33">
        <f t="shared" si="12"/>
        <v>1014.6</v>
      </c>
      <c r="H48" s="33">
        <f t="shared" si="12"/>
        <v>185.3</v>
      </c>
      <c r="I48" s="33">
        <f t="shared" si="12"/>
        <v>48.3</v>
      </c>
      <c r="J48" s="33">
        <f t="shared" si="12"/>
        <v>31</v>
      </c>
      <c r="K48" s="33">
        <f t="shared" si="12"/>
        <v>26.2</v>
      </c>
      <c r="L48" s="33">
        <f t="shared" si="12"/>
        <v>34.2</v>
      </c>
      <c r="M48" s="33">
        <f t="shared" si="12"/>
        <v>690.6</v>
      </c>
      <c r="N48" s="33">
        <f t="shared" si="12"/>
        <v>1759.87</v>
      </c>
      <c r="O48" s="33">
        <f t="shared" si="12"/>
        <v>2025.3</v>
      </c>
      <c r="P48" s="33">
        <f t="shared" si="12"/>
        <v>11276.6</v>
      </c>
    </row>
    <row r="49" spans="1:16" ht="15.75">
      <c r="A49" s="69"/>
      <c r="B49" s="47" t="s">
        <v>47</v>
      </c>
      <c r="C49" s="47"/>
      <c r="D49" s="33">
        <f>D50+D51</f>
        <v>1936</v>
      </c>
      <c r="E49" s="33">
        <f aca="true" t="shared" si="13" ref="E49:P49">E50+E51</f>
        <v>1758.83</v>
      </c>
      <c r="F49" s="33">
        <f t="shared" si="13"/>
        <v>1437.5</v>
      </c>
      <c r="G49" s="33">
        <f t="shared" si="13"/>
        <v>934.3000000000001</v>
      </c>
      <c r="H49" s="33">
        <f t="shared" si="13"/>
        <v>179</v>
      </c>
      <c r="I49" s="33">
        <f t="shared" si="13"/>
        <v>47</v>
      </c>
      <c r="J49" s="33">
        <f t="shared" si="13"/>
        <v>32</v>
      </c>
      <c r="K49" s="33">
        <f t="shared" si="13"/>
        <v>27</v>
      </c>
      <c r="L49" s="33">
        <f t="shared" si="13"/>
        <v>35</v>
      </c>
      <c r="M49" s="33">
        <f t="shared" si="13"/>
        <v>637.4</v>
      </c>
      <c r="N49" s="33">
        <f t="shared" si="13"/>
        <v>1627.57</v>
      </c>
      <c r="O49" s="33">
        <f t="shared" si="13"/>
        <v>1874</v>
      </c>
      <c r="P49" s="33">
        <f t="shared" si="13"/>
        <v>10525.6</v>
      </c>
    </row>
    <row r="50" spans="1:16" ht="19.5" customHeight="1">
      <c r="A50" s="69"/>
      <c r="B50" s="50"/>
      <c r="C50" s="47" t="s">
        <v>24</v>
      </c>
      <c r="D50" s="33">
        <f>D23+D30+D40+D43+D47+D46+D35</f>
        <v>1601</v>
      </c>
      <c r="E50" s="33">
        <f aca="true" t="shared" si="14" ref="E50:P50">E23+E30+E40+E43+E47+E46+E35</f>
        <v>1393.83</v>
      </c>
      <c r="F50" s="33">
        <f t="shared" si="14"/>
        <v>1102.5</v>
      </c>
      <c r="G50" s="33">
        <f t="shared" si="14"/>
        <v>807.1</v>
      </c>
      <c r="H50" s="33">
        <f t="shared" si="14"/>
        <v>173</v>
      </c>
      <c r="I50" s="33">
        <f t="shared" si="14"/>
        <v>46</v>
      </c>
      <c r="J50" s="33">
        <f t="shared" si="14"/>
        <v>31</v>
      </c>
      <c r="K50" s="33">
        <f t="shared" si="14"/>
        <v>26</v>
      </c>
      <c r="L50" s="33">
        <f t="shared" si="14"/>
        <v>29</v>
      </c>
      <c r="M50" s="33">
        <f t="shared" si="14"/>
        <v>516.1</v>
      </c>
      <c r="N50" s="33">
        <f t="shared" si="14"/>
        <v>1288.57</v>
      </c>
      <c r="O50" s="33">
        <f t="shared" si="14"/>
        <v>1524.5</v>
      </c>
      <c r="P50" s="33">
        <f t="shared" si="14"/>
        <v>8538.6</v>
      </c>
    </row>
    <row r="51" spans="1:16" ht="33.75" customHeight="1">
      <c r="A51" s="70"/>
      <c r="B51" s="50"/>
      <c r="C51" s="47" t="s">
        <v>49</v>
      </c>
      <c r="D51" s="33">
        <f>D24+D31+D37+D45</f>
        <v>335</v>
      </c>
      <c r="E51" s="33">
        <f aca="true" t="shared" si="15" ref="E51:O51">E24+E31+E37+E45</f>
        <v>365</v>
      </c>
      <c r="F51" s="33">
        <f t="shared" si="15"/>
        <v>335</v>
      </c>
      <c r="G51" s="33">
        <f t="shared" si="15"/>
        <v>127.2</v>
      </c>
      <c r="H51" s="33">
        <f t="shared" si="15"/>
        <v>6</v>
      </c>
      <c r="I51" s="33">
        <f t="shared" si="15"/>
        <v>1</v>
      </c>
      <c r="J51" s="33">
        <f t="shared" si="15"/>
        <v>1</v>
      </c>
      <c r="K51" s="33">
        <f t="shared" si="15"/>
        <v>1</v>
      </c>
      <c r="L51" s="33">
        <f t="shared" si="15"/>
        <v>6</v>
      </c>
      <c r="M51" s="33">
        <f t="shared" si="15"/>
        <v>121.3</v>
      </c>
      <c r="N51" s="33">
        <f t="shared" si="15"/>
        <v>339</v>
      </c>
      <c r="O51" s="33">
        <f t="shared" si="15"/>
        <v>349.5</v>
      </c>
      <c r="P51" s="33">
        <f>P24+P31+P37+P45</f>
        <v>1987</v>
      </c>
    </row>
    <row r="52" spans="1:16" ht="15.75">
      <c r="A52" s="30"/>
      <c r="B52" s="51" t="s">
        <v>34</v>
      </c>
      <c r="C52" s="51"/>
      <c r="D52" s="33">
        <f>D25+D32+D38+D41+D44</f>
        <v>63.7</v>
      </c>
      <c r="E52" s="33">
        <f aca="true" t="shared" si="16" ref="E52:P52">E25+E32+E38+E41+E44</f>
        <v>58.900000000000006</v>
      </c>
      <c r="F52" s="33">
        <f t="shared" si="16"/>
        <v>43.6</v>
      </c>
      <c r="G52" s="33">
        <f t="shared" si="16"/>
        <v>26.5</v>
      </c>
      <c r="H52" s="33">
        <f t="shared" si="16"/>
        <v>2.7</v>
      </c>
      <c r="I52" s="33">
        <f t="shared" si="16"/>
        <v>0.5</v>
      </c>
      <c r="J52" s="33">
        <f t="shared" si="16"/>
        <v>0</v>
      </c>
      <c r="K52" s="33">
        <f t="shared" si="16"/>
        <v>0</v>
      </c>
      <c r="L52" s="33">
        <f t="shared" si="16"/>
        <v>0.3</v>
      </c>
      <c r="M52" s="33">
        <f t="shared" si="16"/>
        <v>20.5</v>
      </c>
      <c r="N52" s="33">
        <f t="shared" si="16"/>
        <v>45.6</v>
      </c>
      <c r="O52" s="33">
        <f t="shared" si="16"/>
        <v>55.7</v>
      </c>
      <c r="P52" s="33">
        <f t="shared" si="16"/>
        <v>318</v>
      </c>
    </row>
    <row r="53" spans="1:16" ht="15.75">
      <c r="A53" s="21"/>
      <c r="B53" s="27"/>
      <c r="C53" s="27"/>
      <c r="D53" s="28"/>
      <c r="E53" s="27"/>
      <c r="F53" s="27"/>
      <c r="G53" s="27"/>
      <c r="H53" s="32"/>
      <c r="I53" s="27"/>
      <c r="J53" s="27"/>
      <c r="K53" s="27"/>
      <c r="L53" s="27"/>
      <c r="M53" s="27"/>
      <c r="N53" s="27"/>
      <c r="O53" s="27"/>
      <c r="P53" s="27"/>
    </row>
    <row r="54" spans="1:16" ht="15.75">
      <c r="A54" s="21"/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5">
      <c r="A55" s="27"/>
      <c r="B55" s="27"/>
      <c r="C55" s="27"/>
      <c r="D55" s="28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ht="18.75">
      <c r="A56" s="27"/>
      <c r="B56" s="22" t="s">
        <v>53</v>
      </c>
      <c r="C56" s="22"/>
      <c r="D56" s="16"/>
      <c r="E56" s="16"/>
      <c r="F56" s="16"/>
      <c r="G56" s="16"/>
      <c r="H56" s="16"/>
      <c r="I56" s="16"/>
      <c r="J56" s="16"/>
      <c r="K56" s="16"/>
      <c r="L56" s="40"/>
      <c r="M56" s="40" t="s">
        <v>57</v>
      </c>
      <c r="N56" s="40"/>
      <c r="O56" s="40"/>
      <c r="P56" s="27"/>
    </row>
    <row r="57" spans="1:16" ht="18.75">
      <c r="A57" s="27"/>
      <c r="B57" s="22"/>
      <c r="C57" s="22"/>
      <c r="D57" s="16"/>
      <c r="E57" s="16"/>
      <c r="F57" s="16"/>
      <c r="G57" s="16"/>
      <c r="H57" s="16"/>
      <c r="I57" s="16"/>
      <c r="J57" s="16"/>
      <c r="K57" s="16"/>
      <c r="L57" s="40"/>
      <c r="M57" s="40"/>
      <c r="N57" s="40"/>
      <c r="O57" s="40"/>
      <c r="P57" s="21"/>
    </row>
  </sheetData>
  <sheetProtection/>
  <mergeCells count="18">
    <mergeCell ref="L4:AA4"/>
    <mergeCell ref="B5:P5"/>
    <mergeCell ref="A11:A13"/>
    <mergeCell ref="M26:P26"/>
    <mergeCell ref="A8:A10"/>
    <mergeCell ref="C45:C47"/>
    <mergeCell ref="C8:C10"/>
    <mergeCell ref="C11:C13"/>
    <mergeCell ref="C14:C16"/>
    <mergeCell ref="C36:C38"/>
    <mergeCell ref="C39:C41"/>
    <mergeCell ref="C42:C44"/>
    <mergeCell ref="A28:A32"/>
    <mergeCell ref="A48:A51"/>
    <mergeCell ref="A42:A44"/>
    <mergeCell ref="A14:A15"/>
    <mergeCell ref="A36:A38"/>
    <mergeCell ref="A39:A41"/>
  </mergeCells>
  <printOptions/>
  <pageMargins left="0.5905511811023623" right="0.3937007874015748" top="1.1811023622047245" bottom="0.1968503937007874" header="0.5118110236220472" footer="0.5118110236220472"/>
  <pageSetup horizontalDpi="600" verticalDpi="600" orientation="landscape" paperSize="9" scale="68" r:id="rId1"/>
  <rowBreaks count="2" manualBreakCount="2">
    <brk id="25" max="15" man="1"/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2018-01-31T09:33:22Z</cp:lastPrinted>
  <dcterms:created xsi:type="dcterms:W3CDTF">1996-10-08T23:32:33Z</dcterms:created>
  <dcterms:modified xsi:type="dcterms:W3CDTF">2018-02-08T09:38:36Z</dcterms:modified>
  <cp:category/>
  <cp:version/>
  <cp:contentType/>
  <cp:contentStatus/>
</cp:coreProperties>
</file>