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2390" windowHeight="9075" activeTab="0"/>
  </bookViews>
  <sheets>
    <sheet name="дод 10 (в)" sheetId="1" r:id="rId1"/>
  </sheets>
  <definedNames>
    <definedName name="_xlfn.AGGREGATE" hidden="1">#NAME?</definedName>
    <definedName name="_xlnm.Print_Titles" localSheetId="0">'дод 10 (в)'!$9:$12</definedName>
    <definedName name="_xlnm.Print_Area" localSheetId="0">'дод 10 (в)'!$A$1:$H$65</definedName>
  </definedNames>
  <calcPr fullCalcOnLoad="1"/>
</workbook>
</file>

<file path=xl/sharedStrings.xml><?xml version="1.0" encoding="utf-8"?>
<sst xmlns="http://schemas.openxmlformats.org/spreadsheetml/2006/main" count="68" uniqueCount="58">
  <si>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</si>
  <si>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</si>
  <si>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</si>
  <si>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</si>
  <si>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</si>
  <si>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</si>
  <si>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</si>
  <si>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</si>
  <si>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</si>
  <si>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</si>
  <si>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</si>
  <si>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</si>
  <si>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</si>
  <si>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</si>
  <si>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</si>
  <si>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</si>
  <si>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</si>
  <si>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</si>
  <si>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</si>
  <si>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</si>
  <si>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</si>
  <si>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</si>
  <si>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Проведення для дітей та молоді акцій та конкурсів екологічного і природоохоронного напрямку</t>
  </si>
  <si>
    <t>залишок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</si>
  <si>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</si>
  <si>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</si>
  <si>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</si>
  <si>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</si>
  <si>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</si>
  <si>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</si>
  <si>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до рішення виконавчого комітету</t>
  </si>
  <si>
    <t>С.А. Липова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</si>
  <si>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</si>
  <si>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</si>
  <si>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</si>
  <si>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</si>
  <si>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</si>
  <si>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</si>
  <si>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Обладнання системи відеоспостереження на території ботанічного саду місцевого значення "Юннатівський"</t>
  </si>
  <si>
    <t>Проведення робіт з інвентаризації джерел забруднення навколишнього природного середовища</t>
  </si>
  <si>
    <t>Розробка проекту інвентаризації викидів забруднюючих речовин в атмосферне повітря КП "Зелене будівництво" Сумської міської ради</t>
  </si>
  <si>
    <t>Заходи щодо відновлення і підтримання сприятливого гідрологічного режиму та санітарного стану водних об'єктів</t>
  </si>
  <si>
    <t>Проведення санітарних заходів у прибережних смугах річки Псел, оз. Чеха (вивезення сміття з контейнерів)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</si>
  <si>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</si>
  <si>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</si>
  <si>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</si>
  <si>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</si>
  <si>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Санітарне утримання, догляд за пам’ятками природи «Липові насадження», «Дуби» на вулицях Олександра Аніщенка , Герасима Кондратьєва, Петропавлівська</t>
  </si>
  <si>
    <t>Догляд за насадженнями парку - пам’ятки садово - паркового мистецтва 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</si>
  <si>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</si>
  <si>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Облаштування території парку-пам’ятки садово-паркового мистецтва місцевого значення "Басівський"</t>
  </si>
  <si>
    <t>Будівництво виробничого комплексу з переробки рослинних відходів та виробництва паливних брикетів  і органічних добрив на площах майданчику для складування рослинних відходів по вул. М. Лукаша, м. Суми</t>
  </si>
  <si>
    <t>Поповнення експозицій рідкісних та зникаючих рослин і тварин у ботанічнму саду місцевого значення «Юннатівський»</t>
  </si>
  <si>
    <t xml:space="preserve">                   Перелік видатків фонду охорони навколишнього природного середовища міста Суми на 2019 рік</t>
  </si>
  <si>
    <t>Забезпечення передачі відходів, що містять ртуть, сполуки ртуті  (у тому числі відпрацьовані люмінісцентні лампи та прилади, що містять ртуть) в установах та закладах галузі "Освіта"</t>
  </si>
  <si>
    <t xml:space="preserve">                 Додаток  10</t>
  </si>
  <si>
    <t>Директор департаменту фінансів,  економіки та  інвестицій</t>
  </si>
  <si>
    <t>від 18.12.2018 № 728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</si>
</sst>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justify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95" applyNumberFormat="1" applyFont="1" applyFill="1" applyBorder="1" applyAlignment="1">
      <alignment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0" applyNumberFormat="1" applyFont="1" applyFill="1" applyBorder="1" applyAlignment="1">
      <alignment horizontal="right" vertical="center" wrapText="1"/>
    </xf>
    <xf numFmtId="4" fontId="32" fillId="0" borderId="17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17" xfId="0" applyFont="1" applyFill="1" applyBorder="1" applyAlignment="1">
      <alignment horizontal="left" vertical="center" wrapText="1"/>
    </xf>
    <xf numFmtId="4" fontId="4" fillId="55" borderId="17" xfId="95" applyNumberFormat="1" applyFont="1" applyFill="1" applyBorder="1" applyAlignment="1">
      <alignment vertical="center"/>
      <protection/>
    </xf>
    <xf numFmtId="0" fontId="33" fillId="55" borderId="17" xfId="0" applyFont="1" applyFill="1" applyBorder="1" applyAlignment="1">
      <alignment horizontal="left" vertical="center" wrapText="1"/>
    </xf>
    <xf numFmtId="4" fontId="33" fillId="55" borderId="17" xfId="95" applyNumberFormat="1" applyFont="1" applyFill="1" applyBorder="1" applyAlignment="1">
      <alignment vertical="center"/>
      <protection/>
    </xf>
    <xf numFmtId="4" fontId="28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30" fillId="55" borderId="17" xfId="95" applyNumberFormat="1" applyFont="1" applyFill="1" applyBorder="1" applyAlignment="1">
      <alignment vertical="center"/>
      <protection/>
    </xf>
    <xf numFmtId="4" fontId="32" fillId="55" borderId="17" xfId="95" applyNumberFormat="1" applyFont="1" applyFill="1" applyBorder="1" applyAlignment="1">
      <alignment vertical="center"/>
      <protection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55" borderId="17" xfId="0" applyNumberFormat="1" applyFont="1" applyFill="1" applyBorder="1" applyAlignment="1">
      <alignment horizontal="right" vertical="center" wrapText="1"/>
    </xf>
    <xf numFmtId="0" fontId="30" fillId="55" borderId="17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4" fontId="38" fillId="0" borderId="0" xfId="95" applyNumberFormat="1" applyFont="1" applyFill="1" applyBorder="1" applyAlignment="1">
      <alignment vertical="center"/>
      <protection/>
    </xf>
    <xf numFmtId="0" fontId="28" fillId="0" borderId="17" xfId="0" applyNumberFormat="1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vertical="center"/>
    </xf>
    <xf numFmtId="0" fontId="29" fillId="0" borderId="17" xfId="0" applyNumberFormat="1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vertical="center"/>
    </xf>
    <xf numFmtId="0" fontId="30" fillId="55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left" vertical="distributed" wrapText="1"/>
    </xf>
    <xf numFmtId="0" fontId="35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vertical="center" textRotation="180"/>
    </xf>
    <xf numFmtId="0" fontId="33" fillId="0" borderId="17" xfId="0" applyFont="1" applyFill="1" applyBorder="1" applyAlignment="1">
      <alignment horizontal="left" vertical="center" wrapText="1"/>
    </xf>
    <xf numFmtId="4" fontId="32" fillId="0" borderId="17" xfId="0" applyNumberFormat="1" applyFont="1" applyFill="1" applyBorder="1" applyAlignment="1">
      <alignment horizontal="right" vertical="center" wrapText="1"/>
    </xf>
    <xf numFmtId="4" fontId="33" fillId="56" borderId="17" xfId="95" applyNumberFormat="1" applyFont="1" applyFill="1" applyBorder="1" applyAlignment="1">
      <alignment vertical="center"/>
      <protection/>
    </xf>
    <xf numFmtId="4" fontId="30" fillId="56" borderId="17" xfId="95" applyNumberFormat="1" applyFont="1" applyFill="1" applyBorder="1" applyAlignment="1">
      <alignment vertical="center"/>
      <protection/>
    </xf>
    <xf numFmtId="4" fontId="32" fillId="56" borderId="17" xfId="95" applyNumberFormat="1" applyFont="1" applyFill="1" applyBorder="1" applyAlignment="1">
      <alignment vertical="center"/>
      <protection/>
    </xf>
    <xf numFmtId="4" fontId="4" fillId="56" borderId="17" xfId="0" applyNumberFormat="1" applyFont="1" applyFill="1" applyBorder="1" applyAlignment="1">
      <alignment horizontal="right" vertical="center" wrapText="1"/>
    </xf>
    <xf numFmtId="4" fontId="4" fillId="56" borderId="17" xfId="95" applyNumberFormat="1" applyFont="1" applyFill="1" applyBorder="1" applyAlignment="1">
      <alignment vertical="center"/>
      <protection/>
    </xf>
    <xf numFmtId="0" fontId="30" fillId="0" borderId="17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" fontId="4" fillId="56" borderId="17" xfId="95" applyNumberFormat="1" applyFont="1" applyFill="1" applyBorder="1" applyAlignment="1" quotePrefix="1">
      <alignment vertical="center"/>
      <protection/>
    </xf>
    <xf numFmtId="0" fontId="39" fillId="0" borderId="16" xfId="0" applyNumberFormat="1" applyFont="1" applyFill="1" applyBorder="1" applyAlignment="1" applyProtection="1">
      <alignment horizontal="center" vertical="center"/>
      <protection/>
    </xf>
    <xf numFmtId="4" fontId="37" fillId="0" borderId="0" xfId="95" applyNumberFormat="1" applyFont="1" applyFill="1" applyBorder="1" applyAlignment="1">
      <alignment vertical="center"/>
      <protection/>
    </xf>
    <xf numFmtId="0" fontId="4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textRotation="180"/>
    </xf>
    <xf numFmtId="0" fontId="41" fillId="0" borderId="0" xfId="0" applyFont="1" applyFill="1" applyBorder="1" applyAlignment="1">
      <alignment horizontal="left" vertical="distributed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view="pageBreakPreview" zoomScale="40" zoomScaleNormal="70" zoomScaleSheetLayoutView="40" zoomScalePageLayoutView="0" workbookViewId="0" topLeftCell="A1">
      <selection activeCell="E4" sqref="E4:G4"/>
    </sheetView>
  </sheetViews>
  <sheetFormatPr defaultColWidth="9.16015625" defaultRowHeight="12.75"/>
  <cols>
    <col min="1" max="1" width="19.33203125" style="16" customWidth="1"/>
    <col min="2" max="2" width="17.16015625" style="10" customWidth="1"/>
    <col min="3" max="3" width="80" style="10" customWidth="1"/>
    <col min="4" max="4" width="20" style="10" customWidth="1"/>
    <col min="5" max="5" width="22.83203125" style="10" customWidth="1"/>
    <col min="6" max="6" width="22.83203125" style="10" bestFit="1" customWidth="1"/>
    <col min="7" max="7" width="24.33203125" style="10" customWidth="1"/>
    <col min="8" max="8" width="7.83203125" style="51" customWidth="1"/>
    <col min="9" max="9" width="14" style="16" bestFit="1" customWidth="1"/>
    <col min="10" max="16384" width="9.16015625" style="16" customWidth="1"/>
  </cols>
  <sheetData>
    <row r="1" spans="2:9" s="9" customFormat="1" ht="27.75">
      <c r="B1" s="1"/>
      <c r="C1" s="1"/>
      <c r="D1" s="1"/>
      <c r="E1" s="108" t="s">
        <v>55</v>
      </c>
      <c r="F1" s="108"/>
      <c r="G1" s="108"/>
      <c r="H1" s="77"/>
      <c r="I1" s="109"/>
    </row>
    <row r="2" spans="2:14" s="5" customFormat="1" ht="27.75">
      <c r="B2" s="4"/>
      <c r="C2" s="37"/>
      <c r="D2" s="37"/>
      <c r="E2" s="108" t="s">
        <v>30</v>
      </c>
      <c r="F2" s="108"/>
      <c r="G2" s="108"/>
      <c r="H2" s="77"/>
      <c r="I2" s="109"/>
      <c r="J2" s="36"/>
      <c r="K2" s="36"/>
      <c r="L2" s="36"/>
      <c r="M2" s="36"/>
      <c r="N2" s="36"/>
    </row>
    <row r="3" spans="2:14" s="5" customFormat="1" ht="27.75">
      <c r="B3" s="4"/>
      <c r="C3" s="37"/>
      <c r="D3" s="37"/>
      <c r="E3" s="108" t="s">
        <v>57</v>
      </c>
      <c r="F3" s="108"/>
      <c r="G3" s="108"/>
      <c r="H3" s="77"/>
      <c r="I3" s="109"/>
      <c r="J3" s="36"/>
      <c r="K3" s="36"/>
      <c r="L3" s="36"/>
      <c r="M3" s="36"/>
      <c r="N3" s="36"/>
    </row>
    <row r="4" spans="2:14" s="5" customFormat="1" ht="29.25" customHeight="1">
      <c r="B4" s="4"/>
      <c r="C4" s="37"/>
      <c r="D4" s="37"/>
      <c r="E4" s="110"/>
      <c r="F4" s="110"/>
      <c r="G4" s="110"/>
      <c r="H4" s="77"/>
      <c r="I4" s="109"/>
      <c r="J4" s="36"/>
      <c r="K4" s="36"/>
      <c r="L4" s="36"/>
      <c r="M4" s="36"/>
      <c r="N4" s="36"/>
    </row>
    <row r="5" spans="2:14" s="5" customFormat="1" ht="26.25" customHeight="1">
      <c r="B5" s="4"/>
      <c r="C5" s="37"/>
      <c r="D5" s="108"/>
      <c r="E5" s="108"/>
      <c r="F5" s="108"/>
      <c r="G5" s="50"/>
      <c r="H5" s="77"/>
      <c r="I5" s="109"/>
      <c r="J5" s="36"/>
      <c r="K5" s="36"/>
      <c r="L5" s="36"/>
      <c r="M5" s="36"/>
      <c r="N5" s="36"/>
    </row>
    <row r="6" spans="1:14" ht="69.75" customHeight="1">
      <c r="A6" s="113" t="s">
        <v>53</v>
      </c>
      <c r="B6" s="113"/>
      <c r="C6" s="113"/>
      <c r="D6" s="113"/>
      <c r="E6" s="113"/>
      <c r="F6" s="113"/>
      <c r="G6" s="113"/>
      <c r="H6" s="77"/>
      <c r="I6" s="109"/>
      <c r="J6" s="97"/>
      <c r="K6" s="97"/>
      <c r="L6" s="97"/>
      <c r="M6" s="97"/>
      <c r="N6" s="97"/>
    </row>
    <row r="7" spans="2:9" s="9" customFormat="1" ht="21.75" customHeight="1">
      <c r="B7" s="15"/>
      <c r="C7" s="38"/>
      <c r="D7" s="38"/>
      <c r="E7" s="38"/>
      <c r="F7" s="38"/>
      <c r="G7" s="38"/>
      <c r="H7" s="77"/>
      <c r="I7" s="109"/>
    </row>
    <row r="8" spans="2:9" s="9" customFormat="1" ht="17.25" customHeight="1">
      <c r="B8" s="10"/>
      <c r="C8" s="18"/>
      <c r="D8" s="2"/>
      <c r="E8" s="3"/>
      <c r="F8" s="3"/>
      <c r="G8" s="88" t="s">
        <v>5</v>
      </c>
      <c r="H8" s="77"/>
      <c r="I8" s="109"/>
    </row>
    <row r="9" spans="1:9" s="12" customFormat="1" ht="30" customHeight="1">
      <c r="A9" s="98" t="s">
        <v>18</v>
      </c>
      <c r="B9" s="98" t="s">
        <v>19</v>
      </c>
      <c r="C9" s="101" t="s">
        <v>7</v>
      </c>
      <c r="D9" s="102" t="s">
        <v>0</v>
      </c>
      <c r="E9" s="103"/>
      <c r="F9" s="104"/>
      <c r="G9" s="101" t="s">
        <v>1</v>
      </c>
      <c r="H9" s="77"/>
      <c r="I9" s="109"/>
    </row>
    <row r="10" spans="1:9" s="12" customFormat="1" ht="16.5" customHeight="1">
      <c r="A10" s="99"/>
      <c r="B10" s="99"/>
      <c r="C10" s="101"/>
      <c r="D10" s="101" t="s">
        <v>2</v>
      </c>
      <c r="E10" s="114" t="s">
        <v>3</v>
      </c>
      <c r="F10" s="105" t="s">
        <v>4</v>
      </c>
      <c r="G10" s="101"/>
      <c r="H10" s="77"/>
      <c r="I10" s="109"/>
    </row>
    <row r="11" spans="1:9" s="12" customFormat="1" ht="20.25" customHeight="1">
      <c r="A11" s="99"/>
      <c r="B11" s="99"/>
      <c r="C11" s="101"/>
      <c r="D11" s="101"/>
      <c r="E11" s="114"/>
      <c r="F11" s="106"/>
      <c r="G11" s="101"/>
      <c r="H11" s="77"/>
      <c r="I11" s="109"/>
    </row>
    <row r="12" spans="1:9" s="12" customFormat="1" ht="66" customHeight="1">
      <c r="A12" s="100"/>
      <c r="B12" s="100"/>
      <c r="C12" s="101"/>
      <c r="D12" s="101"/>
      <c r="E12" s="114"/>
      <c r="F12" s="107"/>
      <c r="G12" s="101"/>
      <c r="H12" s="77"/>
      <c r="I12" s="109"/>
    </row>
    <row r="13" spans="1:9" s="14" customFormat="1" ht="18.75">
      <c r="A13" s="69"/>
      <c r="B13" s="66"/>
      <c r="C13" s="49" t="s">
        <v>32</v>
      </c>
      <c r="D13" s="84">
        <f aca="true" t="shared" si="0" ref="D13:G14">D14</f>
        <v>260000</v>
      </c>
      <c r="E13" s="84">
        <f t="shared" si="0"/>
        <v>260000</v>
      </c>
      <c r="F13" s="84">
        <f t="shared" si="0"/>
        <v>0</v>
      </c>
      <c r="G13" s="84">
        <f t="shared" si="0"/>
        <v>260000</v>
      </c>
      <c r="H13" s="77"/>
      <c r="I13" s="109"/>
    </row>
    <row r="14" spans="1:8" s="14" customFormat="1" ht="48" customHeight="1">
      <c r="A14" s="70">
        <v>8340</v>
      </c>
      <c r="B14" s="70" t="s">
        <v>20</v>
      </c>
      <c r="C14" s="39" t="s">
        <v>21</v>
      </c>
      <c r="D14" s="44">
        <f t="shared" si="0"/>
        <v>260000</v>
      </c>
      <c r="E14" s="44">
        <f t="shared" si="0"/>
        <v>260000</v>
      </c>
      <c r="F14" s="44">
        <f t="shared" si="0"/>
        <v>0</v>
      </c>
      <c r="G14" s="44">
        <f t="shared" si="0"/>
        <v>260000</v>
      </c>
      <c r="H14" s="91">
        <v>49</v>
      </c>
    </row>
    <row r="15" spans="1:8" s="14" customFormat="1" ht="87.75" customHeight="1">
      <c r="A15" s="69"/>
      <c r="B15" s="66"/>
      <c r="C15" s="78" t="s">
        <v>36</v>
      </c>
      <c r="D15" s="80">
        <f>D16+D17</f>
        <v>260000</v>
      </c>
      <c r="E15" s="80">
        <f>E16+E17</f>
        <v>260000</v>
      </c>
      <c r="F15" s="80">
        <f>F16+F17</f>
        <v>0</v>
      </c>
      <c r="G15" s="80">
        <f>G16+G17</f>
        <v>260000</v>
      </c>
      <c r="H15" s="77"/>
    </row>
    <row r="16" spans="1:8" s="14" customFormat="1" ht="53.25" customHeight="1">
      <c r="A16" s="69"/>
      <c r="B16" s="66"/>
      <c r="C16" s="63" t="s">
        <v>10</v>
      </c>
      <c r="D16" s="81">
        <f>SUM(E16:F16)</f>
        <v>93000</v>
      </c>
      <c r="E16" s="81">
        <v>93000</v>
      </c>
      <c r="F16" s="81">
        <v>0</v>
      </c>
      <c r="G16" s="82">
        <f aca="true" t="shared" si="1" ref="G16:G33">D16</f>
        <v>93000</v>
      </c>
      <c r="H16" s="77"/>
    </row>
    <row r="17" spans="1:8" s="14" customFormat="1" ht="46.5" customHeight="1">
      <c r="A17" s="69"/>
      <c r="B17" s="66"/>
      <c r="C17" s="63" t="s">
        <v>22</v>
      </c>
      <c r="D17" s="81">
        <f>SUM(E17:F17)</f>
        <v>167000</v>
      </c>
      <c r="E17" s="81">
        <v>167000</v>
      </c>
      <c r="F17" s="81">
        <v>0</v>
      </c>
      <c r="G17" s="82">
        <f t="shared" si="1"/>
        <v>167000</v>
      </c>
      <c r="H17" s="77"/>
    </row>
    <row r="18" spans="1:9" s="14" customFormat="1" ht="36" customHeight="1">
      <c r="A18" s="69"/>
      <c r="B18" s="66"/>
      <c r="C18" s="39" t="s">
        <v>33</v>
      </c>
      <c r="D18" s="83">
        <f>D19</f>
        <v>485000</v>
      </c>
      <c r="E18" s="83">
        <f>E19</f>
        <v>445000</v>
      </c>
      <c r="F18" s="83">
        <f>F19</f>
        <v>40000</v>
      </c>
      <c r="G18" s="80">
        <f t="shared" si="1"/>
        <v>485000</v>
      </c>
      <c r="H18" s="77"/>
      <c r="I18" s="57"/>
    </row>
    <row r="19" spans="1:9" s="17" customFormat="1" ht="38.25" customHeight="1">
      <c r="A19" s="70">
        <v>8340</v>
      </c>
      <c r="B19" s="70" t="s">
        <v>20</v>
      </c>
      <c r="C19" s="39" t="s">
        <v>21</v>
      </c>
      <c r="D19" s="42">
        <f>D20+D23+D28+D30+D32</f>
        <v>485000</v>
      </c>
      <c r="E19" s="42">
        <f>E20+E23+E28+E30+E32</f>
        <v>445000</v>
      </c>
      <c r="F19" s="42">
        <f>F20+F23+F28+F30+F32</f>
        <v>40000</v>
      </c>
      <c r="G19" s="42">
        <f>G20+G23+G28+G30+G32</f>
        <v>485000</v>
      </c>
      <c r="H19" s="111">
        <v>50</v>
      </c>
      <c r="I19" s="58"/>
    </row>
    <row r="20" spans="1:8" s="17" customFormat="1" ht="81" customHeight="1">
      <c r="A20" s="67"/>
      <c r="B20" s="68"/>
      <c r="C20" s="78" t="s">
        <v>36</v>
      </c>
      <c r="D20" s="43">
        <f>D21+D22</f>
        <v>75000</v>
      </c>
      <c r="E20" s="43">
        <f>E21+E22</f>
        <v>65000</v>
      </c>
      <c r="F20" s="43">
        <f>F21+F22</f>
        <v>10000</v>
      </c>
      <c r="G20" s="43">
        <f t="shared" si="1"/>
        <v>75000</v>
      </c>
      <c r="H20" s="111"/>
    </row>
    <row r="21" spans="1:8" s="17" customFormat="1" ht="65.25" customHeight="1">
      <c r="A21" s="67"/>
      <c r="B21" s="68"/>
      <c r="C21" s="63" t="s">
        <v>25</v>
      </c>
      <c r="D21" s="59">
        <f>SUM(E21:F21)</f>
        <v>25000</v>
      </c>
      <c r="E21" s="59">
        <v>25000</v>
      </c>
      <c r="F21" s="59">
        <v>0</v>
      </c>
      <c r="G21" s="46">
        <f t="shared" si="1"/>
        <v>25000</v>
      </c>
      <c r="H21" s="111"/>
    </row>
    <row r="22" spans="1:8" s="17" customFormat="1" ht="70.5" customHeight="1">
      <c r="A22" s="67"/>
      <c r="B22" s="68"/>
      <c r="C22" s="63" t="s">
        <v>29</v>
      </c>
      <c r="D22" s="59">
        <f>SUM(E22:F22)</f>
        <v>50000</v>
      </c>
      <c r="E22" s="60">
        <v>40000</v>
      </c>
      <c r="F22" s="60">
        <v>10000</v>
      </c>
      <c r="G22" s="46">
        <f t="shared" si="1"/>
        <v>50000</v>
      </c>
      <c r="H22" s="111"/>
    </row>
    <row r="23" spans="1:8" s="17" customFormat="1" ht="109.5" customHeight="1">
      <c r="A23" s="67"/>
      <c r="B23" s="68"/>
      <c r="C23" s="78" t="s">
        <v>37</v>
      </c>
      <c r="D23" s="45">
        <f>D24+D25+D26+D27</f>
        <v>300000</v>
      </c>
      <c r="E23" s="45">
        <f>E24+E25+E26+E27</f>
        <v>300000</v>
      </c>
      <c r="F23" s="45">
        <f>F24+F25+F26+F27</f>
        <v>0</v>
      </c>
      <c r="G23" s="45">
        <f>G24+G25+G26+G27</f>
        <v>300000</v>
      </c>
      <c r="H23" s="111"/>
    </row>
    <row r="24" spans="1:8" s="17" customFormat="1" ht="45" customHeight="1">
      <c r="A24" s="67"/>
      <c r="B24" s="68"/>
      <c r="C24" s="63" t="s">
        <v>28</v>
      </c>
      <c r="D24" s="79">
        <f>SUM(E24:F24)</f>
        <v>100000</v>
      </c>
      <c r="E24" s="79">
        <v>100000</v>
      </c>
      <c r="F24" s="79"/>
      <c r="G24" s="46">
        <f t="shared" si="1"/>
        <v>100000</v>
      </c>
      <c r="H24" s="111"/>
    </row>
    <row r="25" spans="1:8" s="17" customFormat="1" ht="57.75" customHeight="1">
      <c r="A25" s="67"/>
      <c r="B25" s="68"/>
      <c r="C25" s="63" t="s">
        <v>8</v>
      </c>
      <c r="D25" s="59">
        <v>100000</v>
      </c>
      <c r="E25" s="59">
        <v>100000</v>
      </c>
      <c r="F25" s="59"/>
      <c r="G25" s="46">
        <f t="shared" si="1"/>
        <v>100000</v>
      </c>
      <c r="H25" s="111"/>
    </row>
    <row r="26" spans="1:8" s="17" customFormat="1" ht="66" customHeight="1">
      <c r="A26" s="67"/>
      <c r="B26" s="68"/>
      <c r="C26" s="63" t="s">
        <v>52</v>
      </c>
      <c r="D26" s="59">
        <f>E26+F26</f>
        <v>50000</v>
      </c>
      <c r="E26" s="59">
        <v>50000</v>
      </c>
      <c r="F26" s="59"/>
      <c r="G26" s="46">
        <f t="shared" si="1"/>
        <v>50000</v>
      </c>
      <c r="H26" s="111"/>
    </row>
    <row r="27" spans="1:8" s="17" customFormat="1" ht="63" customHeight="1">
      <c r="A27" s="67"/>
      <c r="B27" s="68"/>
      <c r="C27" s="63" t="s">
        <v>38</v>
      </c>
      <c r="D27" s="59">
        <f>E27+F27</f>
        <v>50000</v>
      </c>
      <c r="E27" s="59">
        <v>50000</v>
      </c>
      <c r="F27" s="59"/>
      <c r="G27" s="46">
        <f t="shared" si="1"/>
        <v>50000</v>
      </c>
      <c r="H27" s="111">
        <v>51</v>
      </c>
    </row>
    <row r="28" spans="1:8" s="17" customFormat="1" ht="64.5" customHeight="1">
      <c r="A28" s="67"/>
      <c r="B28" s="68"/>
      <c r="C28" s="55" t="s">
        <v>13</v>
      </c>
      <c r="D28" s="56">
        <f>D29</f>
        <v>30000</v>
      </c>
      <c r="E28" s="56">
        <f>E29</f>
        <v>0</v>
      </c>
      <c r="F28" s="56">
        <f>F29</f>
        <v>30000</v>
      </c>
      <c r="G28" s="56">
        <f>G29</f>
        <v>30000</v>
      </c>
      <c r="H28" s="111"/>
    </row>
    <row r="29" spans="1:8" s="17" customFormat="1" ht="85.5" customHeight="1">
      <c r="A29" s="67"/>
      <c r="B29" s="68"/>
      <c r="C29" s="63" t="s">
        <v>9</v>
      </c>
      <c r="D29" s="60">
        <f>D30</f>
        <v>30000</v>
      </c>
      <c r="E29" s="60"/>
      <c r="F29" s="60">
        <v>30000</v>
      </c>
      <c r="G29" s="46">
        <f t="shared" si="1"/>
        <v>30000</v>
      </c>
      <c r="H29" s="111"/>
    </row>
    <row r="30" spans="1:8" s="17" customFormat="1" ht="100.5" customHeight="1">
      <c r="A30" s="67"/>
      <c r="B30" s="68"/>
      <c r="C30" s="55" t="s">
        <v>11</v>
      </c>
      <c r="D30" s="54">
        <v>30000</v>
      </c>
      <c r="E30" s="54">
        <v>30000</v>
      </c>
      <c r="F30" s="54">
        <v>0</v>
      </c>
      <c r="G30" s="43">
        <f t="shared" si="1"/>
        <v>30000</v>
      </c>
      <c r="H30" s="111"/>
    </row>
    <row r="31" spans="1:8" s="17" customFormat="1" ht="126.75" customHeight="1">
      <c r="A31" s="67"/>
      <c r="B31" s="68"/>
      <c r="C31" s="63" t="s">
        <v>12</v>
      </c>
      <c r="D31" s="60">
        <f>SUM(E31:F31)</f>
        <v>30000</v>
      </c>
      <c r="E31" s="60">
        <v>30000</v>
      </c>
      <c r="F31" s="60"/>
      <c r="G31" s="46">
        <f t="shared" si="1"/>
        <v>30000</v>
      </c>
      <c r="H31" s="111"/>
    </row>
    <row r="32" spans="1:8" s="17" customFormat="1" ht="81" customHeight="1">
      <c r="A32" s="67"/>
      <c r="B32" s="68"/>
      <c r="C32" s="55" t="s">
        <v>16</v>
      </c>
      <c r="D32" s="56">
        <f>D33</f>
        <v>50000</v>
      </c>
      <c r="E32" s="56">
        <f>E33</f>
        <v>50000</v>
      </c>
      <c r="F32" s="56">
        <f>F33</f>
        <v>0</v>
      </c>
      <c r="G32" s="56">
        <f>G33</f>
        <v>50000</v>
      </c>
      <c r="H32" s="111"/>
    </row>
    <row r="33" spans="1:8" s="17" customFormat="1" ht="90.75" customHeight="1">
      <c r="A33" s="67"/>
      <c r="B33" s="68"/>
      <c r="C33" s="63" t="s">
        <v>54</v>
      </c>
      <c r="D33" s="59">
        <f>SUM(E33)</f>
        <v>50000</v>
      </c>
      <c r="E33" s="59">
        <v>50000</v>
      </c>
      <c r="F33" s="59"/>
      <c r="G33" s="46">
        <f t="shared" si="1"/>
        <v>50000</v>
      </c>
      <c r="H33" s="111">
        <v>52</v>
      </c>
    </row>
    <row r="34" spans="1:8" s="14" customFormat="1" ht="42" customHeight="1">
      <c r="A34" s="69"/>
      <c r="B34" s="66"/>
      <c r="C34" s="39" t="s">
        <v>34</v>
      </c>
      <c r="D34" s="87">
        <f>D35</f>
        <v>3895900</v>
      </c>
      <c r="E34" s="87">
        <f>E35</f>
        <v>1910000</v>
      </c>
      <c r="F34" s="87">
        <f>F35</f>
        <v>1985900</v>
      </c>
      <c r="G34" s="87">
        <f>G35</f>
        <v>3895900</v>
      </c>
      <c r="H34" s="111"/>
    </row>
    <row r="35" spans="1:8" s="14" customFormat="1" ht="45.75" customHeight="1">
      <c r="A35" s="70">
        <v>8340</v>
      </c>
      <c r="B35" s="70" t="s">
        <v>20</v>
      </c>
      <c r="C35" s="39" t="s">
        <v>21</v>
      </c>
      <c r="D35" s="62">
        <f>D36+D38+D41+D44+D46+D50+D52</f>
        <v>3895900</v>
      </c>
      <c r="E35" s="62">
        <f>E36+E38+E41+E44+E46+E50+E52</f>
        <v>1910000</v>
      </c>
      <c r="F35" s="62">
        <f>F36+F38+F41+F44+F46+F50+F52</f>
        <v>1985900</v>
      </c>
      <c r="G35" s="62">
        <f>G36+G38+G41+G44+G46+G50+G52</f>
        <v>3895900</v>
      </c>
      <c r="H35" s="111"/>
    </row>
    <row r="36" spans="1:8" s="14" customFormat="1" ht="55.5" customHeight="1">
      <c r="A36" s="69"/>
      <c r="B36" s="66"/>
      <c r="C36" s="78" t="s">
        <v>39</v>
      </c>
      <c r="D36" s="62">
        <f>D37</f>
        <v>40000</v>
      </c>
      <c r="E36" s="62">
        <f>E37</f>
        <v>0</v>
      </c>
      <c r="F36" s="62">
        <f>F37</f>
        <v>40000</v>
      </c>
      <c r="G36" s="62">
        <f>G37</f>
        <v>40000</v>
      </c>
      <c r="H36" s="111"/>
    </row>
    <row r="37" spans="1:8" s="14" customFormat="1" ht="76.5" customHeight="1">
      <c r="A37" s="69"/>
      <c r="B37" s="66"/>
      <c r="C37" s="85" t="s">
        <v>40</v>
      </c>
      <c r="D37" s="59">
        <f>SUM(E37:F37)</f>
        <v>40000</v>
      </c>
      <c r="E37" s="59"/>
      <c r="F37" s="59">
        <v>40000</v>
      </c>
      <c r="G37" s="59">
        <f aca="true" t="shared" si="2" ref="G37:G53">D37</f>
        <v>40000</v>
      </c>
      <c r="H37" s="111"/>
    </row>
    <row r="38" spans="1:8" s="14" customFormat="1" ht="72.75" customHeight="1">
      <c r="A38" s="69"/>
      <c r="B38" s="66"/>
      <c r="C38" s="55" t="s">
        <v>41</v>
      </c>
      <c r="D38" s="61">
        <f>D39+D40</f>
        <v>1440000</v>
      </c>
      <c r="E38" s="61">
        <f>E39+E40</f>
        <v>1440000</v>
      </c>
      <c r="F38" s="61">
        <f>F39+F40</f>
        <v>0</v>
      </c>
      <c r="G38" s="61">
        <f>G39+G40</f>
        <v>1440000</v>
      </c>
      <c r="H38" s="111"/>
    </row>
    <row r="39" spans="1:8" s="14" customFormat="1" ht="76.5" customHeight="1">
      <c r="A39" s="69"/>
      <c r="B39" s="66"/>
      <c r="C39" s="63" t="s">
        <v>14</v>
      </c>
      <c r="D39" s="59">
        <f>SUM(E39:F39)</f>
        <v>900000</v>
      </c>
      <c r="E39" s="59">
        <v>900000</v>
      </c>
      <c r="F39" s="59"/>
      <c r="G39" s="59">
        <f t="shared" si="2"/>
        <v>900000</v>
      </c>
      <c r="H39" s="111"/>
    </row>
    <row r="40" spans="1:8" s="14" customFormat="1" ht="51.75" customHeight="1">
      <c r="A40" s="69"/>
      <c r="B40" s="66"/>
      <c r="C40" s="63" t="s">
        <v>42</v>
      </c>
      <c r="D40" s="59">
        <f>SUM(E40:F40)</f>
        <v>540000</v>
      </c>
      <c r="E40" s="46">
        <v>540000</v>
      </c>
      <c r="F40" s="46"/>
      <c r="G40" s="59">
        <f t="shared" si="2"/>
        <v>540000</v>
      </c>
      <c r="H40" s="111"/>
    </row>
    <row r="41" spans="1:8" s="14" customFormat="1" ht="24.75" customHeight="1">
      <c r="A41" s="69"/>
      <c r="B41" s="66"/>
      <c r="C41" s="78" t="s">
        <v>43</v>
      </c>
      <c r="D41" s="61">
        <f>D42+D43</f>
        <v>900000</v>
      </c>
      <c r="E41" s="61">
        <f>E42+E43</f>
        <v>0</v>
      </c>
      <c r="F41" s="61">
        <f>F42+F43</f>
        <v>900000</v>
      </c>
      <c r="G41" s="61">
        <f>G42+G43</f>
        <v>900000</v>
      </c>
      <c r="H41" s="111"/>
    </row>
    <row r="42" spans="1:8" s="14" customFormat="1" ht="89.25" customHeight="1">
      <c r="A42" s="69"/>
      <c r="B42" s="66"/>
      <c r="C42" s="40" t="s">
        <v>44</v>
      </c>
      <c r="D42" s="59">
        <f>SUM(E42:F42)</f>
        <v>500000</v>
      </c>
      <c r="E42" s="59"/>
      <c r="F42" s="59">
        <v>500000</v>
      </c>
      <c r="G42" s="59">
        <f t="shared" si="2"/>
        <v>500000</v>
      </c>
      <c r="H42" s="111">
        <v>53</v>
      </c>
    </row>
    <row r="43" spans="1:8" s="14" customFormat="1" ht="27" customHeight="1">
      <c r="A43" s="69"/>
      <c r="B43" s="66"/>
      <c r="C43" s="40" t="s">
        <v>45</v>
      </c>
      <c r="D43" s="59">
        <f>SUM(E43:F43)</f>
        <v>400000</v>
      </c>
      <c r="E43" s="59"/>
      <c r="F43" s="59">
        <v>400000</v>
      </c>
      <c r="G43" s="59">
        <f t="shared" si="2"/>
        <v>400000</v>
      </c>
      <c r="H43" s="111"/>
    </row>
    <row r="44" spans="1:8" s="14" customFormat="1" ht="63" customHeight="1">
      <c r="A44" s="69"/>
      <c r="B44" s="66"/>
      <c r="C44" s="55" t="s">
        <v>15</v>
      </c>
      <c r="D44" s="56">
        <f>D45</f>
        <v>500000</v>
      </c>
      <c r="E44" s="56">
        <f>E45</f>
        <v>0</v>
      </c>
      <c r="F44" s="56">
        <f>F45</f>
        <v>500000</v>
      </c>
      <c r="G44" s="56">
        <f>G45</f>
        <v>500000</v>
      </c>
      <c r="H44" s="111"/>
    </row>
    <row r="45" spans="1:8" s="14" customFormat="1" ht="67.5" customHeight="1">
      <c r="A45" s="69"/>
      <c r="B45" s="66"/>
      <c r="C45" s="63" t="s">
        <v>17</v>
      </c>
      <c r="D45" s="46">
        <f>SUM(E45:F45)</f>
        <v>500000</v>
      </c>
      <c r="E45" s="46"/>
      <c r="F45" s="46">
        <v>500000</v>
      </c>
      <c r="G45" s="59">
        <f t="shared" si="2"/>
        <v>500000</v>
      </c>
      <c r="H45" s="111"/>
    </row>
    <row r="46" spans="1:8" s="14" customFormat="1" ht="82.5" customHeight="1">
      <c r="A46" s="69"/>
      <c r="B46" s="66"/>
      <c r="C46" s="78" t="s">
        <v>46</v>
      </c>
      <c r="D46" s="45">
        <f>D47+D48+D49</f>
        <v>470000</v>
      </c>
      <c r="E46" s="45">
        <f>E47+E48+E49</f>
        <v>470000</v>
      </c>
      <c r="F46" s="45">
        <f>F47+F48+F49</f>
        <v>0</v>
      </c>
      <c r="G46" s="45">
        <f>G47+G48+G49</f>
        <v>470000</v>
      </c>
      <c r="H46" s="111"/>
    </row>
    <row r="47" spans="1:8" s="14" customFormat="1" ht="66" customHeight="1">
      <c r="A47" s="69"/>
      <c r="B47" s="66"/>
      <c r="C47" s="63" t="s">
        <v>27</v>
      </c>
      <c r="D47" s="59">
        <f>SUM(E47:F47)</f>
        <v>120000</v>
      </c>
      <c r="E47" s="59">
        <v>120000</v>
      </c>
      <c r="F47" s="59"/>
      <c r="G47" s="59">
        <f t="shared" si="2"/>
        <v>120000</v>
      </c>
      <c r="H47" s="111"/>
    </row>
    <row r="48" spans="1:8" s="14" customFormat="1" ht="64.5" customHeight="1">
      <c r="A48" s="69"/>
      <c r="B48" s="66"/>
      <c r="C48" s="63" t="s">
        <v>47</v>
      </c>
      <c r="D48" s="59">
        <f>SUM(E48:F48)</f>
        <v>100000</v>
      </c>
      <c r="E48" s="59">
        <v>100000</v>
      </c>
      <c r="F48" s="59">
        <v>0</v>
      </c>
      <c r="G48" s="59">
        <f t="shared" si="2"/>
        <v>100000</v>
      </c>
      <c r="H48" s="111"/>
    </row>
    <row r="49" spans="1:8" s="14" customFormat="1" ht="48" customHeight="1">
      <c r="A49" s="69"/>
      <c r="B49" s="66"/>
      <c r="C49" s="63" t="s">
        <v>48</v>
      </c>
      <c r="D49" s="59">
        <f>SUM(E49:F49)</f>
        <v>250000</v>
      </c>
      <c r="E49" s="46">
        <v>250000</v>
      </c>
      <c r="F49" s="43">
        <v>0</v>
      </c>
      <c r="G49" s="59">
        <f t="shared" si="2"/>
        <v>250000</v>
      </c>
      <c r="H49" s="111"/>
    </row>
    <row r="50" spans="1:8" s="14" customFormat="1" ht="127.5" customHeight="1">
      <c r="A50" s="69"/>
      <c r="B50" s="66"/>
      <c r="C50" s="78" t="s">
        <v>49</v>
      </c>
      <c r="D50" s="43">
        <f>D51</f>
        <v>95900</v>
      </c>
      <c r="E50" s="43">
        <f>E51</f>
        <v>0</v>
      </c>
      <c r="F50" s="43">
        <f>F51</f>
        <v>95900</v>
      </c>
      <c r="G50" s="43">
        <f>G51</f>
        <v>95900</v>
      </c>
      <c r="H50" s="111">
        <v>54</v>
      </c>
    </row>
    <row r="51" spans="1:8" s="14" customFormat="1" ht="67.5" customHeight="1">
      <c r="A51" s="69"/>
      <c r="B51" s="66"/>
      <c r="C51" s="63" t="s">
        <v>50</v>
      </c>
      <c r="D51" s="41">
        <f>SUM(E51:F51)</f>
        <v>95900</v>
      </c>
      <c r="E51" s="41"/>
      <c r="F51" s="41">
        <v>95900</v>
      </c>
      <c r="G51" s="59">
        <f t="shared" si="2"/>
        <v>95900</v>
      </c>
      <c r="H51" s="111"/>
    </row>
    <row r="52" spans="1:8" s="14" customFormat="1" ht="75" customHeight="1">
      <c r="A52" s="69"/>
      <c r="B52" s="66"/>
      <c r="C52" s="78" t="s">
        <v>16</v>
      </c>
      <c r="D52" s="43">
        <f>D53</f>
        <v>450000</v>
      </c>
      <c r="E52" s="43">
        <f>E53</f>
        <v>0</v>
      </c>
      <c r="F52" s="43">
        <f>F53</f>
        <v>450000</v>
      </c>
      <c r="G52" s="43">
        <f>G53</f>
        <v>450000</v>
      </c>
      <c r="H52" s="111"/>
    </row>
    <row r="53" spans="1:8" s="14" customFormat="1" ht="100.5" customHeight="1">
      <c r="A53" s="69"/>
      <c r="B53" s="66"/>
      <c r="C53" s="85" t="s">
        <v>51</v>
      </c>
      <c r="D53" s="41">
        <f>SUM(E53:F53)</f>
        <v>450000</v>
      </c>
      <c r="E53" s="41"/>
      <c r="F53" s="41">
        <v>450000</v>
      </c>
      <c r="G53" s="59">
        <f t="shared" si="2"/>
        <v>450000</v>
      </c>
      <c r="H53" s="111"/>
    </row>
    <row r="54" spans="1:8" s="14" customFormat="1" ht="67.5" customHeight="1">
      <c r="A54" s="69"/>
      <c r="B54" s="66"/>
      <c r="C54" s="39" t="s">
        <v>35</v>
      </c>
      <c r="D54" s="42">
        <f aca="true" t="shared" si="3" ref="D54:G55">D55</f>
        <v>40000</v>
      </c>
      <c r="E54" s="42">
        <f t="shared" si="3"/>
        <v>40000</v>
      </c>
      <c r="F54" s="42">
        <f t="shared" si="3"/>
        <v>0</v>
      </c>
      <c r="G54" s="42">
        <f t="shared" si="3"/>
        <v>40000</v>
      </c>
      <c r="H54" s="111"/>
    </row>
    <row r="55" spans="1:8" s="14" customFormat="1" ht="44.25" customHeight="1">
      <c r="A55" s="70">
        <v>8340</v>
      </c>
      <c r="B55" s="70" t="s">
        <v>20</v>
      </c>
      <c r="C55" s="39" t="s">
        <v>21</v>
      </c>
      <c r="D55" s="44">
        <f t="shared" si="3"/>
        <v>40000</v>
      </c>
      <c r="E55" s="44">
        <f t="shared" si="3"/>
        <v>40000</v>
      </c>
      <c r="F55" s="44">
        <f t="shared" si="3"/>
        <v>0</v>
      </c>
      <c r="G55" s="44">
        <f t="shared" si="3"/>
        <v>40000</v>
      </c>
      <c r="H55" s="111"/>
    </row>
    <row r="56" spans="1:8" s="14" customFormat="1" ht="84.75" customHeight="1">
      <c r="A56" s="69"/>
      <c r="B56" s="66"/>
      <c r="C56" s="78" t="s">
        <v>36</v>
      </c>
      <c r="D56" s="43">
        <f>D57+D58</f>
        <v>40000</v>
      </c>
      <c r="E56" s="43">
        <f>E57+E58</f>
        <v>40000</v>
      </c>
      <c r="F56" s="43">
        <f>F57+F58</f>
        <v>0</v>
      </c>
      <c r="G56" s="43">
        <f>G57+G58</f>
        <v>40000</v>
      </c>
      <c r="H56" s="112">
        <v>55</v>
      </c>
    </row>
    <row r="57" spans="1:8" s="14" customFormat="1" ht="60" customHeight="1">
      <c r="A57" s="69"/>
      <c r="B57" s="66"/>
      <c r="C57" s="85" t="s">
        <v>26</v>
      </c>
      <c r="D57" s="41">
        <f>SUM(E57:F57)</f>
        <v>35000</v>
      </c>
      <c r="E57" s="41">
        <v>35000</v>
      </c>
      <c r="F57" s="41"/>
      <c r="G57" s="59">
        <f>D57</f>
        <v>35000</v>
      </c>
      <c r="H57" s="112"/>
    </row>
    <row r="58" spans="1:8" s="14" customFormat="1" ht="63.75" customHeight="1">
      <c r="A58" s="70"/>
      <c r="B58" s="70"/>
      <c r="C58" s="86" t="s">
        <v>25</v>
      </c>
      <c r="D58" s="41">
        <f>SUM(E58:F58)</f>
        <v>5000</v>
      </c>
      <c r="E58" s="44">
        <v>5000</v>
      </c>
      <c r="F58" s="44"/>
      <c r="G58" s="59">
        <f>D58</f>
        <v>5000</v>
      </c>
      <c r="H58" s="112"/>
    </row>
    <row r="59" spans="1:8" s="14" customFormat="1" ht="28.5" customHeight="1">
      <c r="A59" s="69"/>
      <c r="B59" s="66"/>
      <c r="C59" s="53" t="s">
        <v>6</v>
      </c>
      <c r="D59" s="83">
        <f>SUM(D14)+D19+D35+D55</f>
        <v>4680900</v>
      </c>
      <c r="E59" s="83">
        <f>SUM(E14)+E19+E35+E55</f>
        <v>2655000</v>
      </c>
      <c r="F59" s="83">
        <f>SUM(F14)+F19+F35+F55</f>
        <v>2025900</v>
      </c>
      <c r="G59" s="83">
        <f>SUM(G14)+G19+G35+G55</f>
        <v>4680900</v>
      </c>
      <c r="H59" s="112"/>
    </row>
    <row r="60" spans="1:8" s="14" customFormat="1" ht="30" customHeight="1">
      <c r="A60" s="69"/>
      <c r="B60" s="66"/>
      <c r="C60" s="39" t="s">
        <v>24</v>
      </c>
      <c r="D60" s="42">
        <f>D54+D34+D18+D13</f>
        <v>4680900</v>
      </c>
      <c r="E60" s="42">
        <f>E54+E34+E18+E13</f>
        <v>2655000</v>
      </c>
      <c r="F60" s="42">
        <f>F54+F34+F18+F13</f>
        <v>2025900</v>
      </c>
      <c r="G60" s="42">
        <f>G54+G34+G18+G13</f>
        <v>4680900</v>
      </c>
      <c r="H60" s="112"/>
    </row>
    <row r="61" spans="2:8" s="14" customFormat="1" ht="24.75" customHeight="1">
      <c r="B61" s="13"/>
      <c r="C61" s="64" t="s">
        <v>23</v>
      </c>
      <c r="D61" s="65">
        <f>3780000-D59</f>
        <v>-900900</v>
      </c>
      <c r="E61" s="48"/>
      <c r="F61" s="48"/>
      <c r="G61" s="48"/>
      <c r="H61" s="112"/>
    </row>
    <row r="62" spans="2:8" s="14" customFormat="1" ht="24.75" customHeight="1">
      <c r="B62" s="13"/>
      <c r="C62" s="47"/>
      <c r="D62" s="48"/>
      <c r="E62" s="48"/>
      <c r="F62" s="48"/>
      <c r="G62" s="48"/>
      <c r="H62" s="112"/>
    </row>
    <row r="63" spans="2:8" s="14" customFormat="1" ht="24.75" customHeight="1">
      <c r="B63" s="13"/>
      <c r="C63" s="47"/>
      <c r="D63" s="48"/>
      <c r="E63" s="48"/>
      <c r="F63" s="48"/>
      <c r="G63" s="48"/>
      <c r="H63" s="112"/>
    </row>
    <row r="64" spans="2:8" s="14" customFormat="1" ht="24.75" customHeight="1">
      <c r="B64" s="13"/>
      <c r="C64" s="47"/>
      <c r="D64" s="48"/>
      <c r="E64" s="48"/>
      <c r="F64" s="48"/>
      <c r="G64" s="48"/>
      <c r="H64" s="112"/>
    </row>
    <row r="65" spans="1:8" s="90" customFormat="1" ht="63" customHeight="1">
      <c r="A65" s="92" t="s">
        <v>56</v>
      </c>
      <c r="B65" s="92"/>
      <c r="C65" s="92"/>
      <c r="D65" s="92"/>
      <c r="E65" s="89"/>
      <c r="F65" s="92" t="s">
        <v>31</v>
      </c>
      <c r="G65" s="92"/>
      <c r="H65" s="112"/>
    </row>
    <row r="66" spans="2:8" s="52" customFormat="1" ht="39.75" customHeight="1">
      <c r="B66" s="75"/>
      <c r="C66" s="74"/>
      <c r="D66" s="74"/>
      <c r="E66" s="74"/>
      <c r="F66" s="74"/>
      <c r="G66" s="74"/>
      <c r="H66" s="77"/>
    </row>
    <row r="67" spans="1:8" s="14" customFormat="1" ht="33" customHeight="1">
      <c r="A67" s="93"/>
      <c r="B67" s="93"/>
      <c r="C67" s="93"/>
      <c r="D67" s="48"/>
      <c r="E67" s="48"/>
      <c r="F67" s="48"/>
      <c r="G67" s="48"/>
      <c r="H67" s="77"/>
    </row>
    <row r="68" spans="1:8" s="14" customFormat="1" ht="17.25" customHeight="1">
      <c r="A68" s="94"/>
      <c r="B68" s="94"/>
      <c r="C68" s="76"/>
      <c r="D68" s="48"/>
      <c r="E68" s="48"/>
      <c r="F68" s="48"/>
      <c r="G68" s="48"/>
      <c r="H68" s="77"/>
    </row>
    <row r="69" spans="1:8" ht="15.75" customHeight="1">
      <c r="A69" s="71"/>
      <c r="B69" s="72"/>
      <c r="C69" s="47"/>
      <c r="D69" s="48"/>
      <c r="E69" s="48"/>
      <c r="F69" s="48"/>
      <c r="G69" s="48"/>
      <c r="H69" s="77"/>
    </row>
    <row r="70" spans="1:8" ht="26.25" customHeight="1">
      <c r="A70" s="71"/>
      <c r="B70" s="72"/>
      <c r="C70" s="72"/>
      <c r="D70" s="73"/>
      <c r="E70" s="73"/>
      <c r="F70" s="73"/>
      <c r="G70" s="73"/>
      <c r="H70" s="77"/>
    </row>
    <row r="71" spans="2:8" ht="6.75" customHeight="1">
      <c r="B71" s="11"/>
      <c r="C71" s="11"/>
      <c r="D71" s="19"/>
      <c r="E71" s="19"/>
      <c r="F71" s="19"/>
      <c r="G71" s="19"/>
      <c r="H71" s="77"/>
    </row>
    <row r="72" spans="2:8" ht="26.25" customHeight="1">
      <c r="B72" s="11"/>
      <c r="C72" s="11"/>
      <c r="D72" s="19"/>
      <c r="E72" s="19"/>
      <c r="F72" s="19"/>
      <c r="G72" s="19"/>
      <c r="H72" s="77"/>
    </row>
    <row r="73" spans="2:10" s="28" customFormat="1" ht="24" customHeight="1">
      <c r="B73" s="25"/>
      <c r="C73" s="95"/>
      <c r="D73" s="26"/>
      <c r="E73" s="26"/>
      <c r="F73" s="26"/>
      <c r="G73" s="27"/>
      <c r="H73" s="77"/>
      <c r="J73" s="29"/>
    </row>
    <row r="74" spans="2:10" s="23" customFormat="1" ht="30.75" customHeight="1">
      <c r="B74" s="30"/>
      <c r="C74" s="96"/>
      <c r="D74" s="22"/>
      <c r="E74" s="22"/>
      <c r="F74" s="22"/>
      <c r="G74" s="30"/>
      <c r="H74" s="77"/>
      <c r="J74" s="24"/>
    </row>
    <row r="75" spans="2:10" s="23" customFormat="1" ht="23.25">
      <c r="B75" s="30"/>
      <c r="C75" s="31"/>
      <c r="D75" s="31"/>
      <c r="E75" s="31"/>
      <c r="F75" s="31"/>
      <c r="G75" s="30"/>
      <c r="H75" s="77"/>
      <c r="J75" s="24"/>
    </row>
    <row r="76" spans="2:8" s="7" customFormat="1" ht="9.75" customHeight="1">
      <c r="B76" s="6"/>
      <c r="C76" s="32"/>
      <c r="D76" s="34"/>
      <c r="E76" s="34"/>
      <c r="F76" s="34"/>
      <c r="G76" s="35"/>
      <c r="H76" s="77"/>
    </row>
    <row r="77" spans="2:8" s="20" customFormat="1" ht="11.25" customHeight="1">
      <c r="B77" s="6"/>
      <c r="C77" s="32"/>
      <c r="D77" s="8"/>
      <c r="E77" s="8"/>
      <c r="F77" s="8"/>
      <c r="G77" s="21"/>
      <c r="H77" s="77"/>
    </row>
    <row r="78" spans="2:8" s="9" customFormat="1" ht="23.25" customHeight="1">
      <c r="B78" s="10"/>
      <c r="C78" s="33"/>
      <c r="D78" s="15"/>
      <c r="E78" s="15"/>
      <c r="F78" s="15"/>
      <c r="G78" s="15"/>
      <c r="H78" s="77"/>
    </row>
    <row r="79" ht="23.25" customHeight="1">
      <c r="H79" s="77"/>
    </row>
    <row r="80" spans="2:8" s="9" customFormat="1" ht="23.25" customHeight="1">
      <c r="B80" s="15"/>
      <c r="C80" s="15"/>
      <c r="D80" s="15"/>
      <c r="E80" s="15"/>
      <c r="F80" s="15"/>
      <c r="G80" s="15"/>
      <c r="H80" s="77"/>
    </row>
    <row r="81" ht="23.25" customHeight="1">
      <c r="H81" s="77"/>
    </row>
    <row r="82" ht="23.25" customHeight="1">
      <c r="H82" s="77"/>
    </row>
    <row r="83" ht="23.25" customHeight="1">
      <c r="H83" s="77"/>
    </row>
  </sheetData>
  <sheetProtection/>
  <mergeCells count="27">
    <mergeCell ref="H33:H41"/>
    <mergeCell ref="H42:H49"/>
    <mergeCell ref="H50:H55"/>
    <mergeCell ref="H56:H65"/>
    <mergeCell ref="A6:G6"/>
    <mergeCell ref="H19:H26"/>
    <mergeCell ref="H27:H32"/>
    <mergeCell ref="G9:G12"/>
    <mergeCell ref="D10:D12"/>
    <mergeCell ref="E10:E12"/>
    <mergeCell ref="F10:F12"/>
    <mergeCell ref="E1:G1"/>
    <mergeCell ref="I1:I13"/>
    <mergeCell ref="E2:G2"/>
    <mergeCell ref="E3:G3"/>
    <mergeCell ref="E4:G4"/>
    <mergeCell ref="D5:F5"/>
    <mergeCell ref="A65:D65"/>
    <mergeCell ref="F65:G65"/>
    <mergeCell ref="A67:C67"/>
    <mergeCell ref="A68:B68"/>
    <mergeCell ref="C73:C74"/>
    <mergeCell ref="J6:N6"/>
    <mergeCell ref="A9:A12"/>
    <mergeCell ref="B9:B12"/>
    <mergeCell ref="C9:C12"/>
    <mergeCell ref="D9:F9"/>
  </mergeCells>
  <printOptions horizontalCentered="1"/>
  <pageMargins left="0.3937007874015748" right="0.3937007874015748" top="1.1811023622047245" bottom="0.3937007874015748" header="0.5118110236220472" footer="0.2362204724409449"/>
  <pageSetup fitToHeight="8" fitToWidth="1" horizontalDpi="600" verticalDpi="600" orientation="landscape" paperSize="9" scale="72" r:id="rId1"/>
  <headerFooter differentFirst="1" alignWithMargins="0">
    <oddHeader>&amp;R&amp;18Продовження додатку  10&amp;16
</oddHeader>
    <oddFooter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2018-12-22T07:20:13Z</cp:lastPrinted>
  <dcterms:created xsi:type="dcterms:W3CDTF">2014-01-17T10:52:16Z</dcterms:created>
  <dcterms:modified xsi:type="dcterms:W3CDTF">2018-12-22T14:48:18Z</dcterms:modified>
  <cp:category/>
  <cp:version/>
  <cp:contentType/>
  <cp:contentStatus/>
</cp:coreProperties>
</file>