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пояс'!$A$1:$I$10</definedName>
    <definedName name="_xlnm.Print_Area" localSheetId="1">'таб 2 до пояс'!$A$1:$J$14</definedName>
    <definedName name="_xlnm.Print_Area" localSheetId="2">'таб 3 до пояс'!$A$1:$H$31</definedName>
    <definedName name="_xlnm.Print_Area" localSheetId="3">'таб 4,5 до пояс'!$A$1:$E$33</definedName>
    <definedName name="_xlnm.Print_Area" localSheetId="4">'таб 6 до пояс  '!$A$1:$M$15</definedName>
    <definedName name="_xlnm.Print_Area" localSheetId="5">'таб 7 до пояс '!$A$1:$L$14</definedName>
  </definedNames>
  <calcPr fullCalcOnLoad="1"/>
</workbook>
</file>

<file path=xl/sharedStrings.xml><?xml version="1.0" encoding="utf-8"?>
<sst xmlns="http://schemas.openxmlformats.org/spreadsheetml/2006/main" count="214" uniqueCount="111">
  <si>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</si>
  <si>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</si>
  <si>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</si>
  <si>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</si>
  <si>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</si>
  <si>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</si>
  <si>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</si>
  <si>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</si>
  <si>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</si>
  <si>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</si>
  <si>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</si>
  <si>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</si>
  <si>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</si>
  <si>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</si>
  <si>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</si>
  <si>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</si>
  <si>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</si>
  <si>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</si>
  <si>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</si>
  <si>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</si>
  <si>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</si>
  <si>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</si>
  <si>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</si>
  <si>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</si>
  <si>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</si>
  <si>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</si>
  <si>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</si>
  <si>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</si>
  <si>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</si>
  <si>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</si>
  <si>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</si>
  <si>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</si>
  <si>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</si>
  <si>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</si>
  <si>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</si>
  <si>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</si>
  <si>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</si>
  <si>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</si>
  <si>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</si>
  <si>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</si>
  <si>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</si>
  <si>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</si>
  <si>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</si>
  <si>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</si>
  <si>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</si>
  <si>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</si>
  <si>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</si>
  <si>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</si>
  <si>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</si>
  <si>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</si>
  <si>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</si>
  <si>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</si>
  <si>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</si>
  <si>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</si>
  <si>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</si>
  <si>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</si>
  <si>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</si>
  <si>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</si>
  <si>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</si>
  <si>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</si>
  <si>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</si>
  <si>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</si>
  <si>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</si>
  <si>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</si>
  <si>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</si>
  <si>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</si>
  <si>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</si>
  <si>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</si>
  <si>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</si>
  <si>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</si>
  <si>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</si>
  <si>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Надходження коштів з міського бюджету</t>
  </si>
  <si>
    <t>Направлення коштів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</si>
  <si>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</si>
  <si>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</si>
  <si>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</si>
  <si>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</si>
  <si>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 -</t>
  </si>
  <si>
    <t>Собівартість реалізованої продукції (товарів, робіт, послуг)</t>
  </si>
  <si>
    <t>Валовий прибуток</t>
  </si>
  <si>
    <t>Директор КП "Шляхрембуд"</t>
  </si>
  <si>
    <t>Вегера О.О.</t>
  </si>
  <si>
    <t>х</t>
  </si>
  <si>
    <t>Поповнення Статутного капіталу підприємства, тис.грн.(без ПДВ)</t>
  </si>
  <si>
    <t>На придбання необоротних активів, тис.грн.(без ПДВ)</t>
  </si>
  <si>
    <t>Фактичне виконання за минулий 2016 рік</t>
  </si>
  <si>
    <t>Планові показники поточного 2017 року</t>
  </si>
  <si>
    <t>Довідково: фактичне виконання за 1 півріччя поточного 2017 року</t>
  </si>
  <si>
    <t>Планові показники на наступний 2018 рік</t>
  </si>
  <si>
    <t>Порівняння планових показників на 2017 рік з фактичним виконанням  2016 року</t>
  </si>
  <si>
    <t>Порівняння планових показників на 2018 рік з плановими показниками  2017 року</t>
  </si>
  <si>
    <t>Довідково: фактичне виконання за 1 півріччя поточного 2017 року, тис.грн.</t>
  </si>
  <si>
    <t>Планові показники наступного 2018 року</t>
  </si>
  <si>
    <t>план 2018 року до фактичних минулого 2016 року</t>
  </si>
  <si>
    <t>план 2018 року до плану поточного 2017 року</t>
  </si>
  <si>
    <t>інші витрати (підтрим. об'єкта в робочому стані, командировки, податок на землю, навчання робітників)</t>
  </si>
  <si>
    <t>інші витрати (розрахунково-касове обслугов., послуги банка, канцтовари, поліпшення основних фондів)</t>
  </si>
  <si>
    <r>
      <t>1.4.Інші операційні витрати, тис.грн.</t>
    </r>
    <r>
      <rPr>
        <i/>
        <sz val="14"/>
        <rFont val="Times New Roman"/>
        <family val="1"/>
      </rPr>
      <t>(лікарняні за рах.підприємства, витрати ОТ, інше)</t>
    </r>
  </si>
  <si>
    <r>
      <t xml:space="preserve">2. Фінансові витрати, тис.грн. </t>
    </r>
    <r>
      <rPr>
        <i/>
        <sz val="14"/>
        <rFont val="Times New Roman"/>
        <family val="1"/>
      </rPr>
      <t>(відсотки по позичці)</t>
    </r>
  </si>
  <si>
    <t>Обсяг реалізованої продукції (робіт, послуг) на плановий 2018 рік, (без ПДВ), тис.грн.</t>
  </si>
  <si>
    <t>Фонд оплати праці на плановий 2018 рік, тис.грн.</t>
  </si>
  <si>
    <t>Обсяг реалізованої продукції (робіт, послуг) на поточний 2017 рік, (без ПДВ), тис.грн.(прогноз)</t>
  </si>
  <si>
    <t>Фонд оплати праці на поточний 2017 рік, тис.грн.(прогноз)</t>
  </si>
  <si>
    <t>Довідково:фактичне виконання  за 1 півріччя поточного 2017 року</t>
  </si>
  <si>
    <t>Планові показники на 2018 рік</t>
  </si>
  <si>
    <t>план на 2018 рік, всьго</t>
  </si>
  <si>
    <t>план 2018 року до фактичних 2016 року</t>
  </si>
  <si>
    <t>план 2018 року до плану 2017 року</t>
  </si>
  <si>
    <t>Факт минулого 2016 року</t>
  </si>
  <si>
    <t>Фінансовий план поточного 2017 року</t>
  </si>
  <si>
    <t>Плановий 2018 рік (усього)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</si>
</sst>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0"/>
    <numFmt numFmtId="197" formatCode="0.0000000000"/>
    <numFmt numFmtId="198" formatCode="#,##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94" fontId="4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0" zoomScaleNormal="70" zoomScalePageLayoutView="0" workbookViewId="0" topLeftCell="A1">
      <selection activeCell="A1" sqref="A1:I10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710937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10</v>
      </c>
      <c r="I1" s="8"/>
      <c r="J1" s="44">
        <v>21</v>
      </c>
    </row>
    <row r="2" spans="1:10" ht="18.75">
      <c r="A2" s="8"/>
      <c r="B2" s="8"/>
      <c r="C2" s="8"/>
      <c r="D2" s="8"/>
      <c r="E2" s="8"/>
      <c r="F2" s="9"/>
      <c r="H2" s="9" t="s">
        <v>12</v>
      </c>
      <c r="I2" s="10"/>
      <c r="J2" s="44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44"/>
    </row>
    <row r="4" spans="1:10" ht="18.7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4"/>
    </row>
    <row r="5" spans="1:10" ht="63.75" customHeight="1">
      <c r="A5" s="47" t="s">
        <v>13</v>
      </c>
      <c r="B5" s="45" t="s">
        <v>85</v>
      </c>
      <c r="C5" s="45" t="s">
        <v>86</v>
      </c>
      <c r="D5" s="45" t="s">
        <v>87</v>
      </c>
      <c r="E5" s="45" t="s">
        <v>88</v>
      </c>
      <c r="F5" s="45" t="s">
        <v>89</v>
      </c>
      <c r="G5" s="45"/>
      <c r="H5" s="45" t="s">
        <v>90</v>
      </c>
      <c r="I5" s="45"/>
      <c r="J5" s="44"/>
    </row>
    <row r="6" spans="1:10" ht="70.5" customHeight="1">
      <c r="A6" s="47"/>
      <c r="B6" s="45"/>
      <c r="C6" s="45"/>
      <c r="D6" s="45"/>
      <c r="E6" s="45"/>
      <c r="F6" s="45"/>
      <c r="G6" s="45"/>
      <c r="H6" s="45"/>
      <c r="I6" s="45"/>
      <c r="J6" s="44"/>
    </row>
    <row r="7" spans="1:10" ht="66.75" customHeight="1">
      <c r="A7" s="47"/>
      <c r="B7" s="45"/>
      <c r="C7" s="45"/>
      <c r="D7" s="45"/>
      <c r="E7" s="45"/>
      <c r="F7" s="15" t="s">
        <v>14</v>
      </c>
      <c r="G7" s="15" t="s">
        <v>15</v>
      </c>
      <c r="H7" s="15" t="s">
        <v>14</v>
      </c>
      <c r="I7" s="15" t="s">
        <v>15</v>
      </c>
      <c r="J7" s="44"/>
    </row>
    <row r="8" spans="1:10" ht="93.75">
      <c r="A8" s="14" t="s">
        <v>17</v>
      </c>
      <c r="B8" s="39">
        <v>68112</v>
      </c>
      <c r="C8" s="39">
        <v>75000</v>
      </c>
      <c r="D8" s="39">
        <v>31786</v>
      </c>
      <c r="E8" s="39">
        <v>105000</v>
      </c>
      <c r="F8" s="39">
        <f>C8-B8</f>
        <v>6888</v>
      </c>
      <c r="G8" s="39">
        <f>C8/B8*100</f>
        <v>110.11275546159267</v>
      </c>
      <c r="H8" s="39">
        <f>E8-C8</f>
        <v>30000</v>
      </c>
      <c r="I8" s="39">
        <f>E8/C8*100</f>
        <v>140</v>
      </c>
      <c r="J8" s="44"/>
    </row>
    <row r="9" spans="1:10" ht="63" customHeight="1">
      <c r="A9" s="33" t="s">
        <v>78</v>
      </c>
      <c r="B9" s="39">
        <v>63654</v>
      </c>
      <c r="C9" s="39">
        <v>70000</v>
      </c>
      <c r="D9" s="39">
        <v>29399</v>
      </c>
      <c r="E9" s="39">
        <v>98000</v>
      </c>
      <c r="F9" s="39">
        <f>C9-B9</f>
        <v>6346</v>
      </c>
      <c r="G9" s="39">
        <f>C9/B9*100</f>
        <v>109.96952273227134</v>
      </c>
      <c r="H9" s="39">
        <f>E9-C9</f>
        <v>28000</v>
      </c>
      <c r="I9" s="39">
        <f>E9/C9*100</f>
        <v>140</v>
      </c>
      <c r="J9" s="44"/>
    </row>
    <row r="10" spans="1:10" ht="23.25" customHeight="1">
      <c r="A10" s="13" t="s">
        <v>79</v>
      </c>
      <c r="B10" s="39">
        <v>4458</v>
      </c>
      <c r="C10" s="39">
        <v>5000</v>
      </c>
      <c r="D10" s="39">
        <v>3387</v>
      </c>
      <c r="E10" s="39">
        <v>7000</v>
      </c>
      <c r="F10" s="39">
        <f>C10-B10</f>
        <v>542</v>
      </c>
      <c r="G10" s="39">
        <f>C10/B10*100</f>
        <v>112.15791834903544</v>
      </c>
      <c r="H10" s="39">
        <f>E10-C10</f>
        <v>2000</v>
      </c>
      <c r="I10" s="39">
        <f>E10/C10*100</f>
        <v>140</v>
      </c>
      <c r="J10" s="44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44"/>
    </row>
    <row r="12" spans="1:10" ht="12.75">
      <c r="A12" s="3"/>
      <c r="B12" s="3"/>
      <c r="C12" s="3"/>
      <c r="D12" s="3"/>
      <c r="E12" s="3"/>
      <c r="F12" s="3"/>
      <c r="G12" s="3"/>
      <c r="H12" s="3"/>
      <c r="J12" s="44"/>
    </row>
    <row r="13" spans="1:10" ht="12.75">
      <c r="A13" s="3"/>
      <c r="B13" s="3"/>
      <c r="C13" s="3"/>
      <c r="D13" s="3"/>
      <c r="E13" s="3"/>
      <c r="F13" s="3"/>
      <c r="G13" s="3"/>
      <c r="H13" s="3"/>
      <c r="J13" s="44"/>
    </row>
    <row r="14" spans="1:10" ht="12.75">
      <c r="A14" s="3"/>
      <c r="B14" s="3"/>
      <c r="C14" s="3"/>
      <c r="D14" s="3"/>
      <c r="E14" s="3"/>
      <c r="F14" s="3"/>
      <c r="G14" s="3"/>
      <c r="H14" s="3"/>
      <c r="J14" s="44"/>
    </row>
    <row r="15" spans="1:10" ht="12.75">
      <c r="A15" s="3"/>
      <c r="B15" s="3"/>
      <c r="C15" s="3"/>
      <c r="D15" s="3"/>
      <c r="E15" s="3"/>
      <c r="F15" s="3"/>
      <c r="G15" s="3"/>
      <c r="H15" s="3"/>
      <c r="J15" s="44"/>
    </row>
    <row r="16" spans="1:10" ht="12.75">
      <c r="A16" s="3"/>
      <c r="B16" s="3"/>
      <c r="C16" s="3"/>
      <c r="D16" s="3"/>
      <c r="E16" s="3"/>
      <c r="F16" s="3"/>
      <c r="G16" s="3"/>
      <c r="H16" s="3"/>
      <c r="J16" s="44"/>
    </row>
    <row r="17" spans="1:10" ht="12.75">
      <c r="A17" s="3"/>
      <c r="B17" s="3"/>
      <c r="C17" s="3"/>
      <c r="D17" s="3"/>
      <c r="E17" s="3"/>
      <c r="F17" s="3"/>
      <c r="G17" s="3"/>
      <c r="H17" s="3"/>
      <c r="J17" s="44"/>
    </row>
    <row r="18" spans="1:10" ht="12.75">
      <c r="A18" s="3"/>
      <c r="B18" s="3"/>
      <c r="C18" s="3"/>
      <c r="D18" s="3"/>
      <c r="E18" s="3"/>
      <c r="F18" s="3"/>
      <c r="G18" s="3"/>
      <c r="H18" s="3"/>
      <c r="J18" s="44"/>
    </row>
    <row r="19" spans="1:10" ht="12.75">
      <c r="A19" s="3"/>
      <c r="B19" s="3"/>
      <c r="C19" s="3"/>
      <c r="D19" s="3"/>
      <c r="E19" s="3"/>
      <c r="F19" s="3"/>
      <c r="G19" s="3"/>
      <c r="H19" s="3"/>
      <c r="J19" s="44"/>
    </row>
    <row r="20" spans="1:10" ht="12.75">
      <c r="A20" s="3"/>
      <c r="B20" s="3"/>
      <c r="C20" s="3"/>
      <c r="D20" s="3"/>
      <c r="E20" s="3"/>
      <c r="F20" s="3"/>
      <c r="G20" s="3"/>
      <c r="H20" s="3"/>
      <c r="J20" s="4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</sheetData>
  <sheetProtection/>
  <mergeCells count="9">
    <mergeCell ref="J1:J20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0" zoomScaleNormal="80" zoomScalePageLayoutView="0" workbookViewId="0" topLeftCell="A1">
      <selection activeCell="A1" sqref="A1:J14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7"/>
      <c r="B1" s="17"/>
      <c r="C1" s="17"/>
      <c r="D1" s="17"/>
      <c r="E1" s="17"/>
      <c r="F1" s="17"/>
      <c r="G1" s="17"/>
      <c r="H1" s="17"/>
      <c r="I1" s="8" t="s">
        <v>18</v>
      </c>
      <c r="J1" s="17"/>
      <c r="K1" s="44">
        <v>22</v>
      </c>
    </row>
    <row r="2" spans="1:11" ht="18.75">
      <c r="A2" s="17"/>
      <c r="B2" s="17"/>
      <c r="C2" s="17"/>
      <c r="D2" s="17"/>
      <c r="E2" s="17"/>
      <c r="F2" s="17"/>
      <c r="G2" s="17"/>
      <c r="H2" s="17"/>
      <c r="I2" s="9" t="s">
        <v>12</v>
      </c>
      <c r="J2" s="17"/>
      <c r="K2" s="44"/>
    </row>
    <row r="3" spans="1:11" ht="18.75">
      <c r="A3" s="17"/>
      <c r="B3" s="17"/>
      <c r="C3" s="17"/>
      <c r="D3" s="17"/>
      <c r="E3" s="17"/>
      <c r="F3" s="17"/>
      <c r="J3" s="17"/>
      <c r="K3" s="44"/>
    </row>
    <row r="4" spans="1:11" ht="18.75">
      <c r="A4" s="17"/>
      <c r="B4" s="17"/>
      <c r="C4" s="17"/>
      <c r="D4" s="17"/>
      <c r="E4" s="17"/>
      <c r="F4" s="17"/>
      <c r="H4" s="9"/>
      <c r="I4" s="10"/>
      <c r="J4" s="17"/>
      <c r="K4" s="44"/>
    </row>
    <row r="5" spans="1:11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44"/>
    </row>
    <row r="6" spans="1:11" ht="18.75">
      <c r="A6" s="48" t="s">
        <v>19</v>
      </c>
      <c r="B6" s="49"/>
      <c r="C6" s="49"/>
      <c r="D6" s="49"/>
      <c r="E6" s="49"/>
      <c r="F6" s="49"/>
      <c r="G6" s="49"/>
      <c r="H6" s="49"/>
      <c r="I6" s="49"/>
      <c r="J6" s="50"/>
      <c r="K6" s="44"/>
    </row>
    <row r="7" spans="1:11" ht="43.5" customHeight="1">
      <c r="A7" s="47" t="s">
        <v>20</v>
      </c>
      <c r="B7" s="45" t="s">
        <v>85</v>
      </c>
      <c r="C7" s="45"/>
      <c r="D7" s="45" t="s">
        <v>86</v>
      </c>
      <c r="E7" s="45"/>
      <c r="F7" s="45" t="s">
        <v>91</v>
      </c>
      <c r="G7" s="45" t="s">
        <v>92</v>
      </c>
      <c r="H7" s="45"/>
      <c r="I7" s="45" t="s">
        <v>22</v>
      </c>
      <c r="J7" s="45"/>
      <c r="K7" s="44"/>
    </row>
    <row r="8" spans="1:11" ht="122.25" customHeight="1">
      <c r="A8" s="47"/>
      <c r="B8" s="15" t="s">
        <v>14</v>
      </c>
      <c r="C8" s="16" t="s">
        <v>21</v>
      </c>
      <c r="D8" s="15" t="s">
        <v>14</v>
      </c>
      <c r="E8" s="16" t="s">
        <v>21</v>
      </c>
      <c r="F8" s="45"/>
      <c r="G8" s="15" t="s">
        <v>14</v>
      </c>
      <c r="H8" s="16" t="s">
        <v>21</v>
      </c>
      <c r="I8" s="16" t="s">
        <v>93</v>
      </c>
      <c r="J8" s="16" t="s">
        <v>94</v>
      </c>
      <c r="K8" s="44"/>
    </row>
    <row r="9" spans="1:11" ht="18.75">
      <c r="A9" s="13" t="s">
        <v>23</v>
      </c>
      <c r="B9" s="13">
        <v>51902</v>
      </c>
      <c r="C9" s="32">
        <f>B9/B14*100</f>
        <v>73.51037461936123</v>
      </c>
      <c r="D9" s="13">
        <v>57477</v>
      </c>
      <c r="E9" s="32">
        <f>D9/D14*100</f>
        <v>73.18368178461382</v>
      </c>
      <c r="F9" s="13">
        <v>20724</v>
      </c>
      <c r="G9" s="13">
        <v>80530</v>
      </c>
      <c r="H9" s="32">
        <f>G9/G14*100</f>
        <v>75.19140989729225</v>
      </c>
      <c r="I9" s="32">
        <f aca="true" t="shared" si="0" ref="I9:I14">G9/B9*100</f>
        <v>155.1577973873839</v>
      </c>
      <c r="J9" s="32">
        <f aca="true" t="shared" si="1" ref="J9:J14">G9/D9*100</f>
        <v>140.10821719992344</v>
      </c>
      <c r="K9" s="44"/>
    </row>
    <row r="10" spans="1:11" ht="18.75">
      <c r="A10" s="13" t="s">
        <v>5</v>
      </c>
      <c r="B10" s="13">
        <v>12543</v>
      </c>
      <c r="C10" s="32">
        <f>B10/B14*100</f>
        <v>17.76503080518377</v>
      </c>
      <c r="D10" s="13">
        <v>13900</v>
      </c>
      <c r="E10" s="32">
        <f>D10/D14*100</f>
        <v>17.69843897221727</v>
      </c>
      <c r="F10" s="13">
        <v>8313</v>
      </c>
      <c r="G10" s="13">
        <v>18500</v>
      </c>
      <c r="H10" s="32">
        <f>G10/G14*100</f>
        <v>17.273576097105508</v>
      </c>
      <c r="I10" s="32">
        <f t="shared" si="0"/>
        <v>147.49262536873155</v>
      </c>
      <c r="J10" s="32">
        <f t="shared" si="1"/>
        <v>133.0935251798561</v>
      </c>
      <c r="K10" s="44"/>
    </row>
    <row r="11" spans="1:11" ht="18.75">
      <c r="A11" s="14" t="s">
        <v>6</v>
      </c>
      <c r="B11" s="13">
        <v>2665</v>
      </c>
      <c r="C11" s="32">
        <f>B11/B14*100</f>
        <v>3.7745202181148643</v>
      </c>
      <c r="D11" s="13">
        <v>2970</v>
      </c>
      <c r="E11" s="32">
        <f>D11/D14*100</f>
        <v>3.7816089026967834</v>
      </c>
      <c r="F11" s="13">
        <v>1782</v>
      </c>
      <c r="G11" s="13">
        <v>4070</v>
      </c>
      <c r="H11" s="32">
        <f>G11/G14*100</f>
        <v>3.8001867413632118</v>
      </c>
      <c r="I11" s="32">
        <f t="shared" si="0"/>
        <v>152.72045028142588</v>
      </c>
      <c r="J11" s="32">
        <f t="shared" si="1"/>
        <v>137.03703703703704</v>
      </c>
      <c r="K11" s="44"/>
    </row>
    <row r="12" spans="1:11" ht="18.75">
      <c r="A12" s="13" t="s">
        <v>7</v>
      </c>
      <c r="B12" s="13">
        <v>2019</v>
      </c>
      <c r="C12" s="32">
        <f>B12/B14*100</f>
        <v>2.859570851922668</v>
      </c>
      <c r="D12" s="13">
        <v>2600</v>
      </c>
      <c r="E12" s="32">
        <f>D12/D14*100</f>
        <v>3.3104993760981944</v>
      </c>
      <c r="F12" s="13">
        <v>1451</v>
      </c>
      <c r="G12" s="13">
        <v>2500</v>
      </c>
      <c r="H12" s="32">
        <f>G12/G14*100</f>
        <v>2.3342670401493932</v>
      </c>
      <c r="I12" s="32">
        <f t="shared" si="0"/>
        <v>123.82367508667657</v>
      </c>
      <c r="J12" s="32">
        <f t="shared" si="1"/>
        <v>96.15384615384616</v>
      </c>
      <c r="K12" s="44"/>
    </row>
    <row r="13" spans="1:11" ht="18.75">
      <c r="A13" s="13" t="s">
        <v>4</v>
      </c>
      <c r="B13" s="13">
        <v>1476</v>
      </c>
      <c r="C13" s="32">
        <f>B13/B14*100</f>
        <v>2.0905035054174634</v>
      </c>
      <c r="D13" s="13">
        <v>1591</v>
      </c>
      <c r="E13" s="32">
        <f>D13/D14*100</f>
        <v>2.0257709643739337</v>
      </c>
      <c r="F13" s="13">
        <v>648</v>
      </c>
      <c r="G13" s="13">
        <v>1500</v>
      </c>
      <c r="H13" s="32">
        <f>G13/G14*100</f>
        <v>1.400560224089636</v>
      </c>
      <c r="I13" s="32">
        <f t="shared" si="0"/>
        <v>101.62601626016261</v>
      </c>
      <c r="J13" s="32">
        <f t="shared" si="1"/>
        <v>94.28032683846638</v>
      </c>
      <c r="K13" s="44"/>
    </row>
    <row r="14" spans="1:11" ht="18.75">
      <c r="A14" s="13" t="s">
        <v>24</v>
      </c>
      <c r="B14" s="13">
        <v>70605</v>
      </c>
      <c r="C14" s="13">
        <v>100</v>
      </c>
      <c r="D14" s="13">
        <v>78538</v>
      </c>
      <c r="E14" s="32">
        <f>SUM(E9:E13)</f>
        <v>100.00000000000001</v>
      </c>
      <c r="F14" s="13">
        <v>32918</v>
      </c>
      <c r="G14" s="13">
        <v>107100</v>
      </c>
      <c r="H14" s="32">
        <f>SUM(H9:H13)</f>
        <v>99.99999999999999</v>
      </c>
      <c r="I14" s="32">
        <f t="shared" si="0"/>
        <v>151.6889738687062</v>
      </c>
      <c r="J14" s="32">
        <f t="shared" si="1"/>
        <v>136.36710891542947</v>
      </c>
      <c r="K14" s="44"/>
    </row>
    <row r="15" spans="1:11" ht="18.75">
      <c r="A15" s="17"/>
      <c r="B15" s="17"/>
      <c r="C15" s="40"/>
      <c r="D15" s="17"/>
      <c r="E15" s="17"/>
      <c r="F15" s="17"/>
      <c r="G15" s="17"/>
      <c r="H15" s="17"/>
      <c r="I15" s="17"/>
      <c r="J15" s="17"/>
      <c r="K15" s="44"/>
    </row>
    <row r="16" spans="1:11" ht="18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44"/>
    </row>
    <row r="17" spans="1:11" ht="18.75">
      <c r="A17" s="17"/>
      <c r="B17" s="17"/>
      <c r="C17" s="17"/>
      <c r="D17" s="17"/>
      <c r="E17" s="17"/>
      <c r="F17" s="17"/>
      <c r="G17" s="17"/>
      <c r="H17" s="17"/>
      <c r="K17" s="44"/>
    </row>
    <row r="18" spans="1:11" ht="18.75">
      <c r="A18" s="17"/>
      <c r="B18" s="17"/>
      <c r="C18" s="17"/>
      <c r="D18" s="17"/>
      <c r="E18" s="17"/>
      <c r="F18" s="17"/>
      <c r="G18" s="17"/>
      <c r="H18" s="17"/>
      <c r="K18" s="44"/>
    </row>
    <row r="19" spans="1:11" ht="18.75">
      <c r="A19" s="17"/>
      <c r="B19" s="17"/>
      <c r="C19" s="17"/>
      <c r="D19" s="17"/>
      <c r="E19" s="17"/>
      <c r="F19" s="17"/>
      <c r="G19" s="17"/>
      <c r="H19" s="17"/>
      <c r="K19" s="44"/>
    </row>
    <row r="20" spans="1:11" ht="18.75">
      <c r="A20" s="17"/>
      <c r="B20" s="17"/>
      <c r="C20" s="17"/>
      <c r="D20" s="17"/>
      <c r="E20" s="17"/>
      <c r="F20" s="17"/>
      <c r="G20" s="17"/>
      <c r="H20" s="17"/>
      <c r="K20" s="44"/>
    </row>
    <row r="21" spans="1:11" ht="18.75">
      <c r="A21" s="17"/>
      <c r="B21" s="17"/>
      <c r="C21" s="17"/>
      <c r="D21" s="17"/>
      <c r="E21" s="17"/>
      <c r="F21" s="17"/>
      <c r="G21" s="17"/>
      <c r="H21" s="17"/>
      <c r="K21" s="44"/>
    </row>
    <row r="22" spans="1:11" ht="18.75">
      <c r="A22" s="17"/>
      <c r="B22" s="17"/>
      <c r="C22" s="17"/>
      <c r="D22" s="17"/>
      <c r="E22" s="17"/>
      <c r="F22" s="17"/>
      <c r="G22" s="17"/>
      <c r="H22" s="17"/>
      <c r="K22" s="44"/>
    </row>
    <row r="23" spans="1:11" ht="18.75">
      <c r="A23" s="17"/>
      <c r="B23" s="17"/>
      <c r="C23" s="17"/>
      <c r="D23" s="17"/>
      <c r="E23" s="17"/>
      <c r="F23" s="17"/>
      <c r="G23" s="17"/>
      <c r="H23" s="17"/>
      <c r="K23" s="44"/>
    </row>
    <row r="24" spans="1:11" ht="18.75">
      <c r="A24" s="17"/>
      <c r="B24" s="17"/>
      <c r="C24" s="17"/>
      <c r="D24" s="17"/>
      <c r="E24" s="17"/>
      <c r="F24" s="17"/>
      <c r="G24" s="17"/>
      <c r="H24" s="17"/>
      <c r="K24" s="44"/>
    </row>
    <row r="25" spans="1:11" ht="18.75">
      <c r="A25" s="17"/>
      <c r="B25" s="17"/>
      <c r="C25" s="17"/>
      <c r="D25" s="17"/>
      <c r="E25" s="17"/>
      <c r="F25" s="17"/>
      <c r="G25" s="17"/>
      <c r="H25" s="17"/>
      <c r="K25" s="44"/>
    </row>
    <row r="26" spans="1:11" ht="18.75">
      <c r="A26" s="17"/>
      <c r="B26" s="17"/>
      <c r="C26" s="17"/>
      <c r="D26" s="17"/>
      <c r="E26" s="17"/>
      <c r="F26" s="17"/>
      <c r="G26" s="17"/>
      <c r="H26" s="17"/>
      <c r="K26" s="44"/>
    </row>
    <row r="27" spans="1:11" ht="18.75">
      <c r="A27" s="17"/>
      <c r="B27" s="17"/>
      <c r="C27" s="17"/>
      <c r="D27" s="17"/>
      <c r="E27" s="17"/>
      <c r="F27" s="17"/>
      <c r="G27" s="17"/>
      <c r="H27" s="17"/>
      <c r="K27" s="44"/>
    </row>
    <row r="28" spans="1:11" ht="18.75">
      <c r="A28" s="17"/>
      <c r="B28" s="17"/>
      <c r="C28" s="17"/>
      <c r="D28" s="17"/>
      <c r="E28" s="17"/>
      <c r="F28" s="17"/>
      <c r="G28" s="17"/>
      <c r="H28" s="17"/>
      <c r="K28" s="44"/>
    </row>
    <row r="29" ht="18.75">
      <c r="K29" s="44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zoomScalePageLayoutView="0" workbookViewId="0" topLeftCell="A1">
      <selection activeCell="A1" sqref="A1:H31"/>
    </sheetView>
  </sheetViews>
  <sheetFormatPr defaultColWidth="9.140625" defaultRowHeight="12.75"/>
  <cols>
    <col min="1" max="1" width="55.28125" style="0" customWidth="1"/>
    <col min="2" max="2" width="11.00390625" style="0" customWidth="1"/>
    <col min="3" max="3" width="14.00390625" style="0" customWidth="1"/>
    <col min="4" max="4" width="10.421875" style="0" customWidth="1"/>
    <col min="5" max="5" width="15.7109375" style="0" customWidth="1"/>
    <col min="6" max="6" width="13.57421875" style="0" customWidth="1"/>
    <col min="7" max="7" width="10.28125" style="0" customWidth="1"/>
    <col min="8" max="8" width="16.7109375" style="0" customWidth="1"/>
    <col min="9" max="9" width="10.28125" style="0" customWidth="1"/>
  </cols>
  <sheetData>
    <row r="1" spans="1:10" ht="18.75">
      <c r="A1" s="17"/>
      <c r="B1" s="17"/>
      <c r="C1" s="17"/>
      <c r="D1" s="17"/>
      <c r="E1" s="17"/>
      <c r="F1" s="8" t="s">
        <v>8</v>
      </c>
      <c r="J1" s="3"/>
    </row>
    <row r="2" spans="1:10" ht="18.75">
      <c r="A2" s="17"/>
      <c r="B2" s="17"/>
      <c r="C2" s="17"/>
      <c r="D2" s="17"/>
      <c r="E2" s="17"/>
      <c r="F2" s="20" t="s">
        <v>12</v>
      </c>
      <c r="H2" s="10"/>
      <c r="J2" s="3"/>
    </row>
    <row r="3" spans="1:10" ht="41.25" customHeight="1">
      <c r="A3" s="17"/>
      <c r="B3" s="17"/>
      <c r="C3" s="17"/>
      <c r="D3" s="17"/>
      <c r="E3" s="17"/>
      <c r="F3" s="17"/>
      <c r="G3" s="17"/>
      <c r="H3" s="17"/>
      <c r="I3" s="3"/>
      <c r="J3" s="3"/>
    </row>
    <row r="4" spans="1:10" ht="18.75">
      <c r="A4" s="46" t="s">
        <v>25</v>
      </c>
      <c r="B4" s="46"/>
      <c r="C4" s="46"/>
      <c r="D4" s="46"/>
      <c r="E4" s="46"/>
      <c r="F4" s="46"/>
      <c r="G4" s="46"/>
      <c r="H4" s="46"/>
      <c r="I4" s="4"/>
      <c r="J4" s="4"/>
    </row>
    <row r="5" spans="1:10" ht="41.25" customHeight="1">
      <c r="A5" s="52" t="s">
        <v>20</v>
      </c>
      <c r="B5" s="53" t="s">
        <v>85</v>
      </c>
      <c r="C5" s="53"/>
      <c r="D5" s="53" t="s">
        <v>86</v>
      </c>
      <c r="E5" s="53"/>
      <c r="F5" s="53" t="s">
        <v>91</v>
      </c>
      <c r="G5" s="53" t="s">
        <v>92</v>
      </c>
      <c r="H5" s="53"/>
      <c r="I5" s="3"/>
      <c r="J5" s="3"/>
    </row>
    <row r="6" spans="1:10" ht="155.25" customHeight="1">
      <c r="A6" s="52"/>
      <c r="B6" s="13" t="s">
        <v>29</v>
      </c>
      <c r="C6" s="14" t="s">
        <v>26</v>
      </c>
      <c r="D6" s="13" t="s">
        <v>29</v>
      </c>
      <c r="E6" s="14" t="s">
        <v>26</v>
      </c>
      <c r="F6" s="53"/>
      <c r="G6" s="13" t="s">
        <v>29</v>
      </c>
      <c r="H6" s="14" t="s">
        <v>26</v>
      </c>
      <c r="I6" s="3"/>
      <c r="J6" s="3"/>
    </row>
    <row r="7" spans="1:10" ht="37.5">
      <c r="A7" s="14" t="s">
        <v>27</v>
      </c>
      <c r="B7" s="13">
        <v>68112</v>
      </c>
      <c r="C7" s="11" t="s">
        <v>82</v>
      </c>
      <c r="D7" s="28">
        <v>75000</v>
      </c>
      <c r="E7" s="11" t="s">
        <v>82</v>
      </c>
      <c r="F7" s="28">
        <v>31786</v>
      </c>
      <c r="G7" s="28">
        <v>105000</v>
      </c>
      <c r="H7" s="11" t="s">
        <v>82</v>
      </c>
      <c r="I7" s="3"/>
      <c r="J7" s="3"/>
    </row>
    <row r="8" spans="1:10" ht="37.5">
      <c r="A8" s="14" t="s">
        <v>28</v>
      </c>
      <c r="B8" s="13">
        <v>230</v>
      </c>
      <c r="C8" s="11" t="s">
        <v>82</v>
      </c>
      <c r="D8" s="13">
        <v>227</v>
      </c>
      <c r="E8" s="11" t="s">
        <v>82</v>
      </c>
      <c r="F8" s="13">
        <v>238</v>
      </c>
      <c r="G8" s="13">
        <v>240</v>
      </c>
      <c r="H8" s="11" t="s">
        <v>82</v>
      </c>
      <c r="I8" s="3"/>
      <c r="J8" s="3"/>
    </row>
    <row r="9" spans="1:8" ht="27.75" customHeight="1">
      <c r="A9" s="14" t="s">
        <v>30</v>
      </c>
      <c r="B9" s="13">
        <f>SUM(B10,B30,B31)</f>
        <v>70867</v>
      </c>
      <c r="C9" s="30">
        <v>1.05</v>
      </c>
      <c r="D9" s="13">
        <f>SUM(D10,D30,D31)</f>
        <v>78778</v>
      </c>
      <c r="E9" s="30">
        <f>D9/D7</f>
        <v>1.0503733333333334</v>
      </c>
      <c r="F9" s="13">
        <f>SUM(F10,F30,F31)</f>
        <v>33119</v>
      </c>
      <c r="G9" s="13">
        <f>SUM(G10,G30,G31)</f>
        <v>107580</v>
      </c>
      <c r="H9" s="30">
        <f>G9/G7</f>
        <v>1.0245714285714285</v>
      </c>
    </row>
    <row r="10" spans="1:8" ht="18.75">
      <c r="A10" s="13" t="s">
        <v>31</v>
      </c>
      <c r="B10" s="13">
        <f>SUM(B11,B17,B23,B29)</f>
        <v>70605</v>
      </c>
      <c r="C10" s="30">
        <v>1.04</v>
      </c>
      <c r="D10" s="13">
        <f>SUM(D11,D17,D23,D29)</f>
        <v>78538</v>
      </c>
      <c r="E10" s="30">
        <f>D10/D7</f>
        <v>1.0471733333333333</v>
      </c>
      <c r="F10" s="13">
        <f>SUM(F11,F17,F23,F29)</f>
        <v>32918</v>
      </c>
      <c r="G10" s="13">
        <f>SUM(G11,G17,G23,G29)</f>
        <v>107100</v>
      </c>
      <c r="H10" s="30">
        <f>G10/G7</f>
        <v>1.02</v>
      </c>
    </row>
    <row r="11" spans="1:8" ht="18.75">
      <c r="A11" s="13" t="s">
        <v>32</v>
      </c>
      <c r="B11" s="13">
        <v>63654</v>
      </c>
      <c r="C11" s="30">
        <f>B11/B7</f>
        <v>0.9345489781536294</v>
      </c>
      <c r="D11" s="13">
        <f>SUM(D12:D16)</f>
        <v>70000</v>
      </c>
      <c r="E11" s="30">
        <f>D11/D7</f>
        <v>0.9333333333333333</v>
      </c>
      <c r="F11" s="13">
        <v>28399</v>
      </c>
      <c r="G11" s="13">
        <v>98000</v>
      </c>
      <c r="H11" s="30">
        <f>G11/G7</f>
        <v>0.9333333333333333</v>
      </c>
    </row>
    <row r="12" spans="1:8" ht="18.75">
      <c r="A12" s="13" t="s">
        <v>36</v>
      </c>
      <c r="B12" s="13">
        <v>45827</v>
      </c>
      <c r="C12" s="30">
        <f>B12/B7</f>
        <v>0.6728182992717876</v>
      </c>
      <c r="D12" s="13">
        <v>49270</v>
      </c>
      <c r="E12" s="30">
        <f>D12/D7</f>
        <v>0.6569333333333334</v>
      </c>
      <c r="F12" s="13">
        <v>16552</v>
      </c>
      <c r="G12" s="13">
        <v>73900</v>
      </c>
      <c r="H12" s="30">
        <f>G12/G7</f>
        <v>0.7038095238095238</v>
      </c>
    </row>
    <row r="13" spans="1:8" ht="18.75">
      <c r="A13" s="13" t="s">
        <v>33</v>
      </c>
      <c r="B13" s="13">
        <v>9938</v>
      </c>
      <c r="C13" s="30">
        <f>B13/B7</f>
        <v>0.14590674183697439</v>
      </c>
      <c r="D13" s="13">
        <v>10500</v>
      </c>
      <c r="E13" s="30">
        <f>D13/D7</f>
        <v>0.14</v>
      </c>
      <c r="F13" s="13">
        <v>6800</v>
      </c>
      <c r="G13" s="13">
        <v>15500</v>
      </c>
      <c r="H13" s="30">
        <f>G13/G7</f>
        <v>0.14761904761904762</v>
      </c>
    </row>
    <row r="14" spans="1:8" ht="18.75">
      <c r="A14" s="14" t="s">
        <v>34</v>
      </c>
      <c r="B14" s="13">
        <v>2135</v>
      </c>
      <c r="C14" s="30">
        <f>B14/B7</f>
        <v>0.03134543105473338</v>
      </c>
      <c r="D14" s="13">
        <v>2090</v>
      </c>
      <c r="E14" s="30">
        <f>D14/D7</f>
        <v>0.027866666666666668</v>
      </c>
      <c r="F14" s="13">
        <v>1474</v>
      </c>
      <c r="G14" s="13">
        <v>3400</v>
      </c>
      <c r="H14" s="30">
        <f>G14/G7</f>
        <v>0.03238095238095238</v>
      </c>
    </row>
    <row r="15" spans="1:8" ht="18.75">
      <c r="A15" s="13" t="s">
        <v>35</v>
      </c>
      <c r="B15" s="13">
        <v>1787</v>
      </c>
      <c r="C15" s="30">
        <f>B15/B7</f>
        <v>0.02623619920131548</v>
      </c>
      <c r="D15" s="13">
        <v>4740</v>
      </c>
      <c r="E15" s="30">
        <f>D15/D7</f>
        <v>0.0632</v>
      </c>
      <c r="F15" s="13">
        <v>1459</v>
      </c>
      <c r="G15" s="13">
        <v>1600</v>
      </c>
      <c r="H15" s="30">
        <f>G15/G7</f>
        <v>0.015238095238095238</v>
      </c>
    </row>
    <row r="16" spans="1:8" ht="57.75" customHeight="1">
      <c r="A16" s="14" t="s">
        <v>95</v>
      </c>
      <c r="B16" s="13">
        <v>3967</v>
      </c>
      <c r="C16" s="29">
        <f>B16/B7</f>
        <v>0.058242306788818414</v>
      </c>
      <c r="D16" s="13">
        <v>3400</v>
      </c>
      <c r="E16" s="30">
        <f>D16/D7</f>
        <v>0.04533333333333334</v>
      </c>
      <c r="F16" s="13">
        <f>F11-F12-F13-F14-F15</f>
        <v>2114</v>
      </c>
      <c r="G16" s="13">
        <f>G11-G12-G13-G14-G15</f>
        <v>3600</v>
      </c>
      <c r="H16" s="30">
        <f>G16/G7</f>
        <v>0.03428571428571429</v>
      </c>
    </row>
    <row r="17" spans="1:8" ht="37.5">
      <c r="A17" s="14" t="s">
        <v>38</v>
      </c>
      <c r="B17" s="13">
        <v>3246</v>
      </c>
      <c r="C17" s="30">
        <f>B17/B7</f>
        <v>0.04765680056377731</v>
      </c>
      <c r="D17" s="13">
        <v>3338</v>
      </c>
      <c r="E17" s="30">
        <f>D17/D7</f>
        <v>0.04450666666666667</v>
      </c>
      <c r="F17" s="13">
        <v>2135</v>
      </c>
      <c r="G17" s="13">
        <v>4500</v>
      </c>
      <c r="H17" s="30">
        <f>G17/G7</f>
        <v>0.04285714285714286</v>
      </c>
    </row>
    <row r="18" spans="1:8" ht="18.75">
      <c r="A18" s="13" t="s">
        <v>36</v>
      </c>
      <c r="B18" s="13">
        <v>394</v>
      </c>
      <c r="C18" s="30">
        <f>B18/B7</f>
        <v>0.005784590086915668</v>
      </c>
      <c r="D18" s="13">
        <v>400</v>
      </c>
      <c r="E18" s="30">
        <f>D18/D7</f>
        <v>0.005333333333333333</v>
      </c>
      <c r="F18" s="13">
        <v>309</v>
      </c>
      <c r="G18" s="13">
        <v>795</v>
      </c>
      <c r="H18" s="30">
        <f>G18/G7</f>
        <v>0.007571428571428572</v>
      </c>
    </row>
    <row r="19" spans="1:8" ht="18.75">
      <c r="A19" s="13" t="s">
        <v>33</v>
      </c>
      <c r="B19" s="13">
        <v>1652</v>
      </c>
      <c r="C19" s="30">
        <f>B19/B7</f>
        <v>0.024254169603006814</v>
      </c>
      <c r="D19" s="13">
        <v>1760</v>
      </c>
      <c r="E19" s="30">
        <f>D19/D7</f>
        <v>0.023466666666666667</v>
      </c>
      <c r="F19" s="13">
        <v>1075</v>
      </c>
      <c r="G19" s="13">
        <v>2310</v>
      </c>
      <c r="H19" s="30">
        <f>G19/G7</f>
        <v>0.022</v>
      </c>
    </row>
    <row r="20" spans="1:8" ht="18.75">
      <c r="A20" s="14" t="s">
        <v>34</v>
      </c>
      <c r="B20" s="13">
        <v>327</v>
      </c>
      <c r="C20" s="30">
        <f>B20/B7</f>
        <v>0.0048009161381254405</v>
      </c>
      <c r="D20" s="13">
        <v>345</v>
      </c>
      <c r="E20" s="30">
        <f>D20/D7</f>
        <v>0.0046</v>
      </c>
      <c r="F20" s="13">
        <v>214</v>
      </c>
      <c r="G20" s="13">
        <v>500</v>
      </c>
      <c r="H20" s="30">
        <f>G20/G7</f>
        <v>0.004761904761904762</v>
      </c>
    </row>
    <row r="21" spans="1:8" ht="18.75">
      <c r="A21" s="13" t="s">
        <v>35</v>
      </c>
      <c r="B21" s="13">
        <v>125</v>
      </c>
      <c r="C21" s="29">
        <f>B21/B7</f>
        <v>0.0018352125910265445</v>
      </c>
      <c r="D21" s="13">
        <v>120</v>
      </c>
      <c r="E21" s="29">
        <f>D21/D7</f>
        <v>0.0016</v>
      </c>
      <c r="F21" s="13">
        <v>71</v>
      </c>
      <c r="G21" s="13">
        <v>90</v>
      </c>
      <c r="H21" s="29">
        <f>G21/G7</f>
        <v>0.0008571428571428571</v>
      </c>
    </row>
    <row r="22" spans="1:8" ht="55.5" customHeight="1">
      <c r="A22" s="14" t="s">
        <v>96</v>
      </c>
      <c r="B22" s="13">
        <f>B17-B18-B19-B20-B21</f>
        <v>748</v>
      </c>
      <c r="C22" s="29">
        <f>B22/B7</f>
        <v>0.010981912144702842</v>
      </c>
      <c r="D22" s="13">
        <f>D17-D18-D19-D20-D21</f>
        <v>713</v>
      </c>
      <c r="E22" s="29">
        <f>D22/D7</f>
        <v>0.009506666666666667</v>
      </c>
      <c r="F22" s="13">
        <f>F17-F18-F19-F20-F21</f>
        <v>466</v>
      </c>
      <c r="G22" s="13">
        <f>G17-G18-G19-G20-G21</f>
        <v>805</v>
      </c>
      <c r="H22" s="29">
        <f>G22/G7</f>
        <v>0.007666666666666666</v>
      </c>
    </row>
    <row r="23" spans="1:8" ht="18.75">
      <c r="A23" s="13" t="s">
        <v>37</v>
      </c>
      <c r="B23" s="11" t="s">
        <v>77</v>
      </c>
      <c r="C23" s="11" t="s">
        <v>77</v>
      </c>
      <c r="D23" s="11" t="s">
        <v>77</v>
      </c>
      <c r="E23" s="11" t="s">
        <v>77</v>
      </c>
      <c r="F23" s="11" t="s">
        <v>77</v>
      </c>
      <c r="G23" s="11" t="s">
        <v>77</v>
      </c>
      <c r="H23" s="11" t="s">
        <v>77</v>
      </c>
    </row>
    <row r="24" spans="1:8" ht="18.75">
      <c r="A24" s="13" t="s">
        <v>36</v>
      </c>
      <c r="B24" s="11" t="s">
        <v>77</v>
      </c>
      <c r="C24" s="11" t="s">
        <v>77</v>
      </c>
      <c r="D24" s="11" t="s">
        <v>77</v>
      </c>
      <c r="E24" s="11" t="s">
        <v>77</v>
      </c>
      <c r="F24" s="11" t="s">
        <v>77</v>
      </c>
      <c r="G24" s="11" t="s">
        <v>77</v>
      </c>
      <c r="H24" s="11" t="s">
        <v>77</v>
      </c>
    </row>
    <row r="25" spans="1:8" ht="18.75">
      <c r="A25" s="13" t="s">
        <v>33</v>
      </c>
      <c r="B25" s="11" t="s">
        <v>77</v>
      </c>
      <c r="C25" s="11" t="s">
        <v>77</v>
      </c>
      <c r="D25" s="11" t="s">
        <v>77</v>
      </c>
      <c r="E25" s="11" t="s">
        <v>77</v>
      </c>
      <c r="F25" s="11" t="s">
        <v>77</v>
      </c>
      <c r="G25" s="11" t="s">
        <v>77</v>
      </c>
      <c r="H25" s="11" t="s">
        <v>77</v>
      </c>
    </row>
    <row r="26" spans="1:8" ht="18.75">
      <c r="A26" s="14" t="s">
        <v>34</v>
      </c>
      <c r="B26" s="11" t="s">
        <v>77</v>
      </c>
      <c r="C26" s="11" t="s">
        <v>77</v>
      </c>
      <c r="D26" s="11" t="s">
        <v>77</v>
      </c>
      <c r="E26" s="11" t="s">
        <v>77</v>
      </c>
      <c r="F26" s="11" t="s">
        <v>77</v>
      </c>
      <c r="G26" s="11" t="s">
        <v>77</v>
      </c>
      <c r="H26" s="11" t="s">
        <v>77</v>
      </c>
    </row>
    <row r="27" spans="1:8" ht="18.75">
      <c r="A27" s="13" t="s">
        <v>35</v>
      </c>
      <c r="B27" s="11" t="s">
        <v>77</v>
      </c>
      <c r="C27" s="11" t="s">
        <v>77</v>
      </c>
      <c r="D27" s="11" t="s">
        <v>77</v>
      </c>
      <c r="E27" s="11" t="s">
        <v>77</v>
      </c>
      <c r="F27" s="11" t="s">
        <v>77</v>
      </c>
      <c r="G27" s="11" t="s">
        <v>77</v>
      </c>
      <c r="H27" s="11" t="s">
        <v>77</v>
      </c>
    </row>
    <row r="28" spans="1:8" ht="18.75">
      <c r="A28" s="13" t="s">
        <v>74</v>
      </c>
      <c r="B28" s="11" t="s">
        <v>77</v>
      </c>
      <c r="C28" s="11" t="s">
        <v>77</v>
      </c>
      <c r="D28" s="11" t="s">
        <v>77</v>
      </c>
      <c r="E28" s="11" t="s">
        <v>77</v>
      </c>
      <c r="F28" s="11" t="s">
        <v>77</v>
      </c>
      <c r="G28" s="11" t="s">
        <v>77</v>
      </c>
      <c r="H28" s="11" t="s">
        <v>77</v>
      </c>
    </row>
    <row r="29" spans="1:8" ht="36" customHeight="1">
      <c r="A29" s="14" t="s">
        <v>97</v>
      </c>
      <c r="B29" s="13">
        <v>3705</v>
      </c>
      <c r="C29" s="29">
        <f>B29/B7</f>
        <v>0.05439570119802678</v>
      </c>
      <c r="D29" s="13">
        <v>5200</v>
      </c>
      <c r="E29" s="30">
        <f>D29/D7</f>
        <v>0.06933333333333333</v>
      </c>
      <c r="F29" s="13">
        <v>2384</v>
      </c>
      <c r="G29" s="13">
        <v>4600</v>
      </c>
      <c r="H29" s="30">
        <f>G29/G7</f>
        <v>0.04380952380952381</v>
      </c>
    </row>
    <row r="30" spans="1:8" ht="37.5">
      <c r="A30" s="18" t="s">
        <v>98</v>
      </c>
      <c r="B30" s="19">
        <v>114</v>
      </c>
      <c r="C30" s="29">
        <f>B30/B7</f>
        <v>0.0016737138830162086</v>
      </c>
      <c r="D30" s="19">
        <v>100</v>
      </c>
      <c r="E30" s="31">
        <f>D30/D7</f>
        <v>0.0013333333333333333</v>
      </c>
      <c r="F30" s="34">
        <v>90</v>
      </c>
      <c r="G30" s="34">
        <v>190</v>
      </c>
      <c r="H30" s="31">
        <f>G30/G7</f>
        <v>0.0018095238095238095</v>
      </c>
    </row>
    <row r="31" spans="1:8" ht="24" customHeight="1">
      <c r="A31" s="14" t="s">
        <v>75</v>
      </c>
      <c r="B31" s="13">
        <v>148</v>
      </c>
      <c r="C31" s="29">
        <f>B31/B7</f>
        <v>0.0021728917077754287</v>
      </c>
      <c r="D31" s="13">
        <v>140</v>
      </c>
      <c r="E31" s="29">
        <f>D31/D7</f>
        <v>0.0018666666666666666</v>
      </c>
      <c r="F31" s="13">
        <v>111</v>
      </c>
      <c r="G31" s="13">
        <v>290</v>
      </c>
      <c r="H31" s="29">
        <f>G31/G7</f>
        <v>0.002761904761904762</v>
      </c>
    </row>
    <row r="32" spans="1:8" ht="18.75">
      <c r="A32" s="17"/>
      <c r="B32" s="17"/>
      <c r="C32" s="17"/>
      <c r="D32" s="17"/>
      <c r="E32" s="17"/>
      <c r="F32" s="17"/>
      <c r="G32" s="17"/>
      <c r="H32" s="17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H35" s="1"/>
    </row>
    <row r="36" spans="1:8" ht="12.75">
      <c r="A36" s="3"/>
      <c r="B36" s="3"/>
      <c r="C36" s="3"/>
      <c r="D36" s="3"/>
      <c r="E36" s="3"/>
      <c r="F36" s="51"/>
      <c r="G36" s="51"/>
      <c r="H36" s="51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9" scale="63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80" zoomScaleNormal="80" zoomScalePageLayoutView="0" workbookViewId="0" topLeftCell="A1">
      <selection activeCell="A1" sqref="A1:E33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20" t="s">
        <v>9</v>
      </c>
    </row>
    <row r="2" spans="1:7" ht="18.75">
      <c r="A2" s="8"/>
      <c r="B2" s="8"/>
      <c r="C2" s="8"/>
      <c r="D2" s="8"/>
      <c r="E2" s="20" t="s">
        <v>12</v>
      </c>
      <c r="F2" s="2"/>
      <c r="G2" s="2"/>
    </row>
    <row r="3" spans="1:7" ht="18.75">
      <c r="A3" s="8"/>
      <c r="B3" s="8"/>
      <c r="C3" s="8"/>
      <c r="D3" s="8"/>
      <c r="E3" s="21"/>
      <c r="F3" s="2"/>
      <c r="G3" s="2"/>
    </row>
    <row r="4" spans="1:7" ht="18.75">
      <c r="A4" s="8"/>
      <c r="B4" s="8"/>
      <c r="C4" s="8"/>
      <c r="D4" s="8"/>
      <c r="E4" s="21"/>
      <c r="F4" s="2"/>
      <c r="G4" s="2"/>
    </row>
    <row r="5" spans="1:5" ht="18.75">
      <c r="A5" s="46" t="s">
        <v>39</v>
      </c>
      <c r="B5" s="46"/>
      <c r="C5" s="46"/>
      <c r="D5" s="46"/>
      <c r="E5" s="46"/>
    </row>
    <row r="6" spans="1:5" ht="18.75">
      <c r="A6" s="11" t="s">
        <v>40</v>
      </c>
      <c r="B6" s="13"/>
      <c r="C6" s="13"/>
      <c r="D6" s="13"/>
      <c r="E6" s="11" t="s">
        <v>20</v>
      </c>
    </row>
    <row r="7" spans="1:5" ht="37.5">
      <c r="A7" s="14" t="s">
        <v>99</v>
      </c>
      <c r="B7" s="13"/>
      <c r="C7" s="13"/>
      <c r="D7" s="13"/>
      <c r="E7" s="13">
        <v>105000</v>
      </c>
    </row>
    <row r="8" spans="1:5" ht="56.25">
      <c r="A8" s="14" t="s">
        <v>101</v>
      </c>
      <c r="B8" s="13"/>
      <c r="C8" s="13"/>
      <c r="D8" s="13"/>
      <c r="E8" s="13">
        <v>100000</v>
      </c>
    </row>
    <row r="9" spans="1:5" ht="37.5">
      <c r="A9" s="14" t="s">
        <v>41</v>
      </c>
      <c r="B9" s="13"/>
      <c r="C9" s="13"/>
      <c r="D9" s="13"/>
      <c r="E9" s="13">
        <f>E7/E8*100</f>
        <v>105</v>
      </c>
    </row>
    <row r="10" spans="1:5" ht="37.5">
      <c r="A10" s="14" t="s">
        <v>100</v>
      </c>
      <c r="B10" s="13"/>
      <c r="C10" s="13"/>
      <c r="D10" s="13"/>
      <c r="E10" s="13">
        <v>18500</v>
      </c>
    </row>
    <row r="11" spans="1:5" ht="37.5">
      <c r="A11" s="14" t="s">
        <v>102</v>
      </c>
      <c r="B11" s="13"/>
      <c r="C11" s="13"/>
      <c r="D11" s="13"/>
      <c r="E11" s="13">
        <v>18000</v>
      </c>
    </row>
    <row r="12" spans="1:5" ht="18.75">
      <c r="A12" s="14" t="s">
        <v>42</v>
      </c>
      <c r="B12" s="13"/>
      <c r="C12" s="13"/>
      <c r="D12" s="13"/>
      <c r="E12" s="32">
        <f>E10/E11*100</f>
        <v>102.77777777777777</v>
      </c>
    </row>
    <row r="13" spans="1:5" ht="75">
      <c r="A13" s="14" t="s">
        <v>43</v>
      </c>
      <c r="B13" s="13"/>
      <c r="C13" s="13"/>
      <c r="D13" s="13"/>
      <c r="E13" s="13">
        <v>2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20" t="s">
        <v>44</v>
      </c>
    </row>
    <row r="17" spans="1:5" ht="18.75">
      <c r="A17" s="8"/>
      <c r="B17" s="8"/>
      <c r="C17" s="8"/>
      <c r="D17" s="8"/>
      <c r="E17" s="20" t="s">
        <v>12</v>
      </c>
    </row>
    <row r="18" spans="1:5" ht="18.75">
      <c r="A18" s="8"/>
      <c r="B18" s="8"/>
      <c r="C18" s="8"/>
      <c r="D18" s="8"/>
      <c r="E18" s="21"/>
    </row>
    <row r="19" spans="1:5" ht="7.5" customHeight="1">
      <c r="A19" s="8"/>
      <c r="B19" s="8"/>
      <c r="C19" s="8"/>
      <c r="D19" s="8"/>
      <c r="E19" s="21"/>
    </row>
    <row r="20" spans="1:5" ht="18.75">
      <c r="A20" s="46" t="s">
        <v>45</v>
      </c>
      <c r="B20" s="46"/>
      <c r="C20" s="46"/>
      <c r="D20" s="46"/>
      <c r="E20" s="46"/>
    </row>
    <row r="21" spans="1:5" ht="37.5">
      <c r="A21" s="11" t="s">
        <v>20</v>
      </c>
      <c r="B21" s="13"/>
      <c r="C21" s="13"/>
      <c r="D21" s="13"/>
      <c r="E21" s="12" t="s">
        <v>88</v>
      </c>
    </row>
    <row r="22" spans="1:5" ht="37.5">
      <c r="A22" s="14" t="s">
        <v>46</v>
      </c>
      <c r="B22" s="13"/>
      <c r="C22" s="13"/>
      <c r="D22" s="13"/>
      <c r="E22" s="13">
        <v>14035.9</v>
      </c>
    </row>
    <row r="23" spans="1:5" ht="18.75">
      <c r="A23" s="14" t="s">
        <v>47</v>
      </c>
      <c r="B23" s="13"/>
      <c r="C23" s="13"/>
      <c r="D23" s="13"/>
      <c r="E23" s="13">
        <v>3030.1</v>
      </c>
    </row>
    <row r="24" spans="1:5" ht="18.75">
      <c r="A24" s="22" t="s">
        <v>48</v>
      </c>
      <c r="B24" s="13"/>
      <c r="C24" s="13"/>
      <c r="D24" s="13"/>
      <c r="E24" s="13">
        <v>3030.1</v>
      </c>
    </row>
    <row r="25" spans="1:5" ht="18.75">
      <c r="A25" s="22" t="s">
        <v>49</v>
      </c>
      <c r="B25" s="13"/>
      <c r="C25" s="13"/>
      <c r="D25" s="13"/>
      <c r="E25" s="28" t="s">
        <v>77</v>
      </c>
    </row>
    <row r="26" spans="1:5" ht="18.75">
      <c r="A26" s="22" t="s">
        <v>50</v>
      </c>
      <c r="B26" s="13"/>
      <c r="C26" s="13"/>
      <c r="D26" s="13"/>
      <c r="E26" s="28" t="s">
        <v>77</v>
      </c>
    </row>
    <row r="27" spans="1:5" ht="18.75">
      <c r="A27" s="22" t="s">
        <v>51</v>
      </c>
      <c r="B27" s="13"/>
      <c r="C27" s="13"/>
      <c r="D27" s="13"/>
      <c r="E27" s="13">
        <v>11005.8</v>
      </c>
    </row>
    <row r="28" spans="1:5" ht="18.75">
      <c r="A28" s="22" t="s">
        <v>48</v>
      </c>
      <c r="B28" s="13"/>
      <c r="C28" s="13"/>
      <c r="D28" s="13"/>
      <c r="E28" s="13">
        <v>11005.8</v>
      </c>
    </row>
    <row r="29" spans="1:5" ht="18.75">
      <c r="A29" s="22" t="s">
        <v>49</v>
      </c>
      <c r="B29" s="13"/>
      <c r="C29" s="13"/>
      <c r="D29" s="13"/>
      <c r="E29" s="28">
        <v>11005.8</v>
      </c>
    </row>
    <row r="30" spans="1:5" ht="18.75">
      <c r="A30" s="22" t="s">
        <v>50</v>
      </c>
      <c r="B30" s="13"/>
      <c r="C30" s="13"/>
      <c r="D30" s="13"/>
      <c r="E30" s="28" t="s">
        <v>77</v>
      </c>
    </row>
    <row r="31" spans="1:5" ht="18.75">
      <c r="A31" s="23" t="s">
        <v>52</v>
      </c>
      <c r="B31" s="13"/>
      <c r="C31" s="13"/>
      <c r="D31" s="13"/>
      <c r="E31" s="28" t="s">
        <v>77</v>
      </c>
    </row>
    <row r="32" spans="1:5" ht="18.75">
      <c r="A32" s="24" t="s">
        <v>53</v>
      </c>
      <c r="B32" s="13"/>
      <c r="C32" s="13"/>
      <c r="D32" s="13"/>
      <c r="E32" s="13">
        <v>3030.1</v>
      </c>
    </row>
    <row r="33" spans="1:5" ht="18.75">
      <c r="A33" s="24" t="s">
        <v>54</v>
      </c>
      <c r="B33" s="13"/>
      <c r="C33" s="13"/>
      <c r="D33" s="13"/>
      <c r="E33" s="28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0" zoomScaleNormal="70" zoomScalePageLayoutView="0" workbookViewId="0" topLeftCell="A1">
      <selection activeCell="A1" sqref="A1:M15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9.57421875" style="0" bestFit="1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0" t="s">
        <v>55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20" t="s">
        <v>12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21"/>
    </row>
    <row r="4" spans="1:13" ht="18.75">
      <c r="A4" s="46" t="s">
        <v>76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3" customHeight="1">
      <c r="A5" s="52" t="s">
        <v>20</v>
      </c>
      <c r="B5" s="13"/>
      <c r="C5" s="13"/>
      <c r="D5" s="13"/>
      <c r="E5" s="13"/>
      <c r="F5" s="53" t="s">
        <v>85</v>
      </c>
      <c r="G5" s="53" t="s">
        <v>86</v>
      </c>
      <c r="H5" s="53" t="s">
        <v>103</v>
      </c>
      <c r="I5" s="53" t="s">
        <v>104</v>
      </c>
      <c r="J5" s="53"/>
      <c r="K5" s="53"/>
      <c r="L5" s="53" t="s">
        <v>59</v>
      </c>
      <c r="M5" s="53"/>
    </row>
    <row r="6" spans="1:13" ht="36.75" customHeight="1">
      <c r="A6" s="52"/>
      <c r="B6" s="13"/>
      <c r="C6" s="13"/>
      <c r="D6" s="13"/>
      <c r="E6" s="13"/>
      <c r="F6" s="53"/>
      <c r="G6" s="53"/>
      <c r="H6" s="53"/>
      <c r="I6" s="53" t="s">
        <v>105</v>
      </c>
      <c r="J6" s="53" t="s">
        <v>56</v>
      </c>
      <c r="K6" s="53"/>
      <c r="L6" s="53" t="s">
        <v>106</v>
      </c>
      <c r="M6" s="53" t="s">
        <v>107</v>
      </c>
    </row>
    <row r="7" spans="1:13" ht="57" customHeight="1">
      <c r="A7" s="52"/>
      <c r="B7" s="13"/>
      <c r="C7" s="13"/>
      <c r="D7" s="13"/>
      <c r="E7" s="13"/>
      <c r="F7" s="53"/>
      <c r="G7" s="53"/>
      <c r="H7" s="53"/>
      <c r="I7" s="53"/>
      <c r="J7" s="13" t="s">
        <v>57</v>
      </c>
      <c r="K7" s="13" t="s">
        <v>58</v>
      </c>
      <c r="L7" s="53"/>
      <c r="M7" s="53"/>
    </row>
    <row r="8" spans="1:13" ht="95.25">
      <c r="A8" s="14" t="s">
        <v>60</v>
      </c>
      <c r="B8" s="13"/>
      <c r="C8" s="13"/>
      <c r="D8" s="13"/>
      <c r="E8" s="13"/>
      <c r="F8" s="35">
        <v>68112</v>
      </c>
      <c r="G8" s="35">
        <v>75000</v>
      </c>
      <c r="H8" s="35">
        <v>31786</v>
      </c>
      <c r="I8" s="35">
        <v>105000</v>
      </c>
      <c r="J8" s="35"/>
      <c r="K8" s="35"/>
      <c r="L8" s="36">
        <f>I8/F8*100</f>
        <v>154.15785764622973</v>
      </c>
      <c r="M8" s="36">
        <f>I8/G8*100</f>
        <v>140</v>
      </c>
    </row>
    <row r="9" spans="1:13" ht="76.5">
      <c r="A9" s="14" t="s">
        <v>61</v>
      </c>
      <c r="B9" s="13"/>
      <c r="C9" s="13"/>
      <c r="D9" s="13"/>
      <c r="E9" s="13"/>
      <c r="F9" s="35">
        <v>230</v>
      </c>
      <c r="G9" s="35">
        <v>227</v>
      </c>
      <c r="H9" s="35">
        <v>238</v>
      </c>
      <c r="I9" s="35">
        <v>240</v>
      </c>
      <c r="J9" s="35">
        <v>187</v>
      </c>
      <c r="K9" s="35">
        <f>I9-J9</f>
        <v>53</v>
      </c>
      <c r="L9" s="36">
        <f aca="true" t="shared" si="0" ref="L9:L15">I9/F9*100</f>
        <v>104.34782608695652</v>
      </c>
      <c r="M9" s="36">
        <f aca="true" t="shared" si="1" ref="M9:M15">I9/G9*100</f>
        <v>105.72687224669603</v>
      </c>
    </row>
    <row r="10" spans="1:13" ht="76.5">
      <c r="A10" s="22" t="s">
        <v>62</v>
      </c>
      <c r="B10" s="13"/>
      <c r="C10" s="13"/>
      <c r="D10" s="13"/>
      <c r="E10" s="13"/>
      <c r="F10" s="35">
        <v>12543</v>
      </c>
      <c r="G10" s="35">
        <v>13900</v>
      </c>
      <c r="H10" s="35">
        <v>8313</v>
      </c>
      <c r="I10" s="35">
        <v>18500</v>
      </c>
      <c r="J10" s="35">
        <v>4922</v>
      </c>
      <c r="K10" s="35">
        <v>13578</v>
      </c>
      <c r="L10" s="36">
        <f t="shared" si="0"/>
        <v>147.49262536873155</v>
      </c>
      <c r="M10" s="36">
        <f t="shared" si="1"/>
        <v>133.0935251798561</v>
      </c>
    </row>
    <row r="11" spans="1:13" ht="39">
      <c r="A11" s="22" t="s">
        <v>64</v>
      </c>
      <c r="B11" s="13"/>
      <c r="C11" s="13"/>
      <c r="D11" s="13"/>
      <c r="E11" s="13"/>
      <c r="F11" s="35">
        <v>8630</v>
      </c>
      <c r="G11" s="35">
        <v>9563</v>
      </c>
      <c r="H11" s="35">
        <v>571</v>
      </c>
      <c r="I11" s="35">
        <v>12770</v>
      </c>
      <c r="J11" s="35">
        <v>3396</v>
      </c>
      <c r="K11" s="35">
        <v>9374</v>
      </c>
      <c r="L11" s="36">
        <f t="shared" si="0"/>
        <v>147.97219003476246</v>
      </c>
      <c r="M11" s="36">
        <f t="shared" si="1"/>
        <v>133.5355014116909</v>
      </c>
    </row>
    <row r="12" spans="1:13" ht="39">
      <c r="A12" s="22" t="s">
        <v>63</v>
      </c>
      <c r="B12" s="13"/>
      <c r="C12" s="13"/>
      <c r="D12" s="13"/>
      <c r="E12" s="13"/>
      <c r="F12" s="35">
        <f aca="true" t="shared" si="2" ref="F12:K12">F10-F11</f>
        <v>3913</v>
      </c>
      <c r="G12" s="35">
        <f t="shared" si="2"/>
        <v>4337</v>
      </c>
      <c r="H12" s="35">
        <f t="shared" si="2"/>
        <v>7742</v>
      </c>
      <c r="I12" s="35">
        <f t="shared" si="2"/>
        <v>5730</v>
      </c>
      <c r="J12" s="35">
        <f t="shared" si="2"/>
        <v>1526</v>
      </c>
      <c r="K12" s="35">
        <f t="shared" si="2"/>
        <v>4204</v>
      </c>
      <c r="L12" s="36">
        <f t="shared" si="0"/>
        <v>146.43496038844876</v>
      </c>
      <c r="M12" s="36">
        <f t="shared" si="1"/>
        <v>132.11897625086465</v>
      </c>
    </row>
    <row r="13" spans="1:13" ht="76.5">
      <c r="A13" s="22" t="s">
        <v>65</v>
      </c>
      <c r="B13" s="13"/>
      <c r="C13" s="13"/>
      <c r="D13" s="13"/>
      <c r="E13" s="13"/>
      <c r="F13" s="35">
        <v>4545</v>
      </c>
      <c r="G13" s="35">
        <v>6250</v>
      </c>
      <c r="H13" s="37">
        <v>6949</v>
      </c>
      <c r="I13" s="35">
        <v>6424</v>
      </c>
      <c r="J13" s="35">
        <v>7113</v>
      </c>
      <c r="K13" s="35">
        <v>6000</v>
      </c>
      <c r="L13" s="36">
        <f t="shared" si="0"/>
        <v>141.34213421342133</v>
      </c>
      <c r="M13" s="36">
        <f t="shared" si="1"/>
        <v>102.784</v>
      </c>
    </row>
    <row r="14" spans="1:13" ht="56.25">
      <c r="A14" s="22" t="s">
        <v>66</v>
      </c>
      <c r="B14" s="13"/>
      <c r="C14" s="13"/>
      <c r="D14" s="13"/>
      <c r="E14" s="13"/>
      <c r="F14" s="41" t="s">
        <v>77</v>
      </c>
      <c r="G14" s="41" t="s">
        <v>77</v>
      </c>
      <c r="H14" s="41" t="s">
        <v>77</v>
      </c>
      <c r="I14" s="41" t="s">
        <v>77</v>
      </c>
      <c r="J14" s="41" t="s">
        <v>77</v>
      </c>
      <c r="K14" s="41" t="s">
        <v>77</v>
      </c>
      <c r="L14" s="41" t="s">
        <v>77</v>
      </c>
      <c r="M14" s="41" t="s">
        <v>77</v>
      </c>
    </row>
    <row r="15" spans="1:13" ht="76.5">
      <c r="A15" s="22" t="s">
        <v>67</v>
      </c>
      <c r="B15" s="13"/>
      <c r="C15" s="13"/>
      <c r="D15" s="13"/>
      <c r="E15" s="13"/>
      <c r="F15" s="37">
        <f>F8/F9</f>
        <v>296.1391304347826</v>
      </c>
      <c r="G15" s="37">
        <f>G8/G9</f>
        <v>330.3964757709251</v>
      </c>
      <c r="H15" s="37">
        <f>H8/H9</f>
        <v>133.5546218487395</v>
      </c>
      <c r="I15" s="37">
        <f>I8/I9</f>
        <v>437.5</v>
      </c>
      <c r="J15" s="37"/>
      <c r="K15" s="37"/>
      <c r="L15" s="36">
        <f t="shared" si="0"/>
        <v>147.73461357763685</v>
      </c>
      <c r="M15" s="36">
        <f t="shared" si="1"/>
        <v>132.41666666666669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11">
    <mergeCell ref="A5:A7"/>
    <mergeCell ref="F5:F7"/>
    <mergeCell ref="G5:G7"/>
    <mergeCell ref="L5:M5"/>
    <mergeCell ref="L6:L7"/>
    <mergeCell ref="M6:M7"/>
    <mergeCell ref="A4:M4"/>
    <mergeCell ref="H5:H7"/>
    <mergeCell ref="I5:K5"/>
    <mergeCell ref="I6:I7"/>
    <mergeCell ref="J6:K6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0" zoomScaleNormal="80" zoomScalePageLayoutView="0" workbookViewId="0" topLeftCell="A1">
      <selection activeCell="A1" sqref="A1:L14"/>
    </sheetView>
  </sheetViews>
  <sheetFormatPr defaultColWidth="9.140625" defaultRowHeight="12.75"/>
  <cols>
    <col min="1" max="1" width="30.8515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20" t="s">
        <v>68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12</v>
      </c>
      <c r="L2" s="25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56" t="s">
        <v>69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  <c r="M4" s="8"/>
    </row>
    <row r="5" spans="1:13" ht="24" customHeight="1">
      <c r="A5" s="47"/>
      <c r="B5" s="15"/>
      <c r="C5" s="15"/>
      <c r="D5" s="15"/>
      <c r="E5" s="15"/>
      <c r="F5" s="45" t="s">
        <v>108</v>
      </c>
      <c r="G5" s="45" t="s">
        <v>109</v>
      </c>
      <c r="H5" s="45" t="s">
        <v>110</v>
      </c>
      <c r="I5" s="45" t="s">
        <v>70</v>
      </c>
      <c r="J5" s="45"/>
      <c r="K5" s="45"/>
      <c r="L5" s="45"/>
      <c r="M5" s="8"/>
    </row>
    <row r="6" spans="1:13" ht="27.75" customHeight="1">
      <c r="A6" s="47"/>
      <c r="B6" s="15"/>
      <c r="C6" s="15"/>
      <c r="D6" s="15"/>
      <c r="E6" s="15"/>
      <c r="F6" s="45"/>
      <c r="G6" s="45"/>
      <c r="H6" s="45"/>
      <c r="I6" s="45" t="s">
        <v>0</v>
      </c>
      <c r="J6" s="45" t="s">
        <v>1</v>
      </c>
      <c r="K6" s="45" t="s">
        <v>2</v>
      </c>
      <c r="L6" s="45" t="s">
        <v>3</v>
      </c>
      <c r="M6" s="8"/>
    </row>
    <row r="7" spans="1:13" ht="48" customHeight="1">
      <c r="A7" s="47"/>
      <c r="B7" s="15"/>
      <c r="C7" s="15"/>
      <c r="D7" s="15"/>
      <c r="E7" s="15"/>
      <c r="F7" s="45"/>
      <c r="G7" s="45"/>
      <c r="H7" s="45"/>
      <c r="I7" s="45"/>
      <c r="J7" s="45"/>
      <c r="K7" s="45"/>
      <c r="L7" s="45"/>
      <c r="M7" s="8"/>
    </row>
    <row r="8" spans="1:13" ht="32.25" customHeight="1">
      <c r="A8" s="52" t="s">
        <v>71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8"/>
    </row>
    <row r="9" spans="1:13" ht="56.25">
      <c r="A9" s="14" t="s">
        <v>83</v>
      </c>
      <c r="B9" s="13"/>
      <c r="C9" s="13"/>
      <c r="D9" s="13"/>
      <c r="E9" s="13"/>
      <c r="F9" s="43">
        <v>27915.7</v>
      </c>
      <c r="G9" s="43">
        <v>10958</v>
      </c>
      <c r="H9" s="43">
        <f>SUM(I9:L9)</f>
        <v>25000</v>
      </c>
      <c r="I9" s="43" t="s">
        <v>77</v>
      </c>
      <c r="J9" s="43">
        <v>20000</v>
      </c>
      <c r="K9" s="43">
        <v>5000</v>
      </c>
      <c r="L9" s="42" t="s">
        <v>77</v>
      </c>
      <c r="M9" s="8"/>
    </row>
    <row r="10" spans="1:13" ht="18.75">
      <c r="A10" s="53" t="s">
        <v>72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8"/>
    </row>
    <row r="11" spans="1:13" ht="56.25">
      <c r="A11" s="22" t="s">
        <v>84</v>
      </c>
      <c r="B11" s="13"/>
      <c r="C11" s="13"/>
      <c r="D11" s="13"/>
      <c r="E11" s="13"/>
      <c r="F11" s="43">
        <v>27916</v>
      </c>
      <c r="G11" s="43">
        <v>10958</v>
      </c>
      <c r="H11" s="43">
        <f>SUM(I11:L11)</f>
        <v>25000</v>
      </c>
      <c r="I11" s="43" t="s">
        <v>77</v>
      </c>
      <c r="J11" s="43">
        <v>20000</v>
      </c>
      <c r="K11" s="43">
        <v>5000</v>
      </c>
      <c r="L11" s="42" t="s">
        <v>77</v>
      </c>
      <c r="M11" s="8"/>
    </row>
    <row r="12" spans="1:13" ht="18.75">
      <c r="A12" s="2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8"/>
    </row>
    <row r="13" spans="1:13" ht="18.75">
      <c r="A13" s="2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8"/>
    </row>
    <row r="14" spans="1:13" ht="20.25">
      <c r="A14" s="54" t="s">
        <v>80</v>
      </c>
      <c r="B14" s="54"/>
      <c r="C14" s="54"/>
      <c r="D14" s="54"/>
      <c r="E14" s="54"/>
      <c r="F14" s="54"/>
      <c r="G14" s="38"/>
      <c r="H14" s="38" t="s">
        <v>73</v>
      </c>
      <c r="I14" s="38"/>
      <c r="J14" s="38"/>
      <c r="K14" s="38" t="s">
        <v>81</v>
      </c>
      <c r="L14" s="38"/>
      <c r="M14" s="8"/>
    </row>
    <row r="15" spans="1:13" ht="18.75">
      <c r="A15" s="27"/>
      <c r="B15" s="17"/>
      <c r="C15" s="17"/>
      <c r="D15" s="17"/>
      <c r="E15" s="17"/>
      <c r="F15" s="17"/>
      <c r="G15" s="17"/>
      <c r="H15" s="55" t="s">
        <v>11</v>
      </c>
      <c r="I15" s="55"/>
      <c r="J15" s="17"/>
      <c r="K15" s="55"/>
      <c r="L15" s="55"/>
      <c r="M15" s="8"/>
    </row>
    <row r="16" spans="1:12" ht="12.7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mergeCells count="15">
    <mergeCell ref="J6:J7"/>
    <mergeCell ref="K6:K7"/>
    <mergeCell ref="L6:L7"/>
    <mergeCell ref="A8:L8"/>
    <mergeCell ref="A10:L10"/>
    <mergeCell ref="A14:F14"/>
    <mergeCell ref="K15:L15"/>
    <mergeCell ref="H15:I15"/>
    <mergeCell ref="A4:L4"/>
    <mergeCell ref="H5:H7"/>
    <mergeCell ref="I6:I7"/>
    <mergeCell ref="A5:A7"/>
    <mergeCell ref="F5:F7"/>
    <mergeCell ref="G5:G7"/>
    <mergeCell ref="I5:L5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Admin_S</cp:lastModifiedBy>
  <cp:lastPrinted>2017-10-25T11:00:11Z</cp:lastPrinted>
  <dcterms:created xsi:type="dcterms:W3CDTF">1996-10-08T23:32:33Z</dcterms:created>
  <dcterms:modified xsi:type="dcterms:W3CDTF">2017-10-25T12:51:36Z</dcterms:modified>
  <cp:category/>
  <cp:version/>
  <cp:contentType/>
  <cp:contentStatus/>
</cp:coreProperties>
</file>