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95" windowHeight="11220" activeTab="0"/>
  </bookViews>
  <sheets>
    <sheet name="дод 5 (в) " sheetId="1" r:id="rId1"/>
  </sheets>
  <definedNames>
    <definedName name="_xlnm.Print_Area" localSheetId="0">'дод 5 (в) '!$A$1:$J$262</definedName>
  </definedNames>
  <calcPr fullCalcOnLoad="1"/>
</workbook>
</file>

<file path=xl/sharedStrings.xml><?xml version="1.0" encoding="utf-8"?>
<sst xmlns="http://schemas.openxmlformats.org/spreadsheetml/2006/main" count="390" uniqueCount="269">
  <si>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</si>
  <si>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</si>
  <si>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</si>
  <si>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</si>
  <si>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</si>
  <si>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</si>
  <si>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</si>
  <si>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</si>
  <si>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</si>
  <si>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</si>
  <si>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</si>
  <si>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</si>
  <si>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</si>
  <si>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</si>
  <si>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</si>
  <si>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</si>
  <si>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</si>
  <si>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</si>
  <si>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</si>
  <si>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</si>
  <si>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</si>
  <si>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</si>
  <si>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</si>
  <si>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</si>
  <si>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</si>
  <si>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</si>
  <si>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</si>
  <si>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</si>
  <si>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</si>
  <si>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</si>
  <si>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</si>
  <si>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</si>
  <si>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</si>
  <si>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</si>
  <si>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</si>
  <si>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</si>
  <si>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</si>
  <si>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</si>
  <si>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</si>
  <si>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</si>
  <si>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</si>
  <si>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</si>
  <si>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</si>
  <si>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</si>
  <si>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</si>
  <si>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</si>
  <si>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</si>
  <si>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</si>
  <si>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</si>
  <si>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</si>
  <si>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</si>
  <si>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</si>
  <si>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</si>
  <si>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</si>
  <si>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</si>
  <si>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</si>
  <si>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</si>
  <si>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</si>
  <si>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</si>
  <si>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</si>
  <si>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</si>
  <si>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</si>
  <si>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</si>
  <si>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</si>
  <si>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</si>
  <si>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</si>
  <si>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</si>
  <si>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</si>
  <si>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</si>
  <si>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</si>
  <si>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</si>
  <si>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</si>
  <si>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</si>
  <si>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</si>
  <si>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</si>
  <si>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</si>
  <si>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</si>
  <si>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</si>
  <si>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</si>
  <si>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</si>
  <si>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</si>
  <si>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</si>
  <si>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</si>
  <si>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</si>
  <si>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</si>
  <si>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</si>
  <si>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</si>
  <si>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</si>
  <si>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</si>
  <si>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</si>
  <si>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</si>
  <si>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</si>
  <si>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</si>
  <si>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</si>
  <si>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</si>
  <si>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</si>
  <si>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</si>
  <si>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</si>
  <si>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</si>
  <si>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41 Департамент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</si>
  <si>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</si>
  <si>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</si>
  <si>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</si>
  <si>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>Найменування згідно з типовою відомчою / тимчасовою класифікацією видатків та кредитування місцевого бюджету</t>
  </si>
  <si>
    <t>24 Відділ культури та туризму Сумської міської ради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</si>
  <si>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</si>
  <si>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</si>
  <si>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</si>
  <si>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</si>
  <si>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</si>
  <si>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</si>
  <si>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</si>
  <si>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</si>
  <si>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</si>
  <si>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</si>
  <si>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</si>
  <si>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</si>
  <si>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</si>
  <si>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</si>
  <si>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</si>
  <si>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</si>
  <si>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</si>
  <si>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</si>
  <si>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</si>
  <si>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</si>
  <si>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</si>
  <si>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</si>
  <si>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</si>
  <si>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</si>
  <si>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</si>
  <si>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</si>
  <si>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</si>
  <si>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</si>
  <si>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</si>
  <si>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</si>
  <si>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</si>
  <si>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</si>
  <si>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</si>
  <si>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</si>
  <si>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</si>
  <si>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</si>
  <si>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</si>
  <si>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</si>
  <si>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</si>
  <si>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</si>
  <si>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</si>
  <si>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</si>
  <si>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</si>
  <si>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</si>
  <si>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</si>
  <si>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</si>
  <si>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</si>
  <si>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</si>
  <si>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</si>
  <si>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</si>
  <si>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</si>
  <si>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</si>
  <si>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</si>
  <si>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</si>
  <si>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</si>
  <si>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</si>
  <si>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</si>
  <si>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</si>
  <si>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</si>
  <si>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</si>
  <si>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</si>
  <si>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</si>
  <si>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</si>
  <si>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</si>
  <si>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</si>
  <si>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</si>
  <si>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</si>
  <si>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</si>
  <si>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</si>
  <si>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</si>
  <si>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</si>
  <si>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</si>
  <si>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</si>
  <si>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</si>
  <si>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</si>
  <si>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</si>
  <si>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</si>
  <si>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</si>
  <si>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</si>
  <si>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</si>
  <si>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Збереження, розвиток, реконструкція та реставрація пам'яток історії та культури </t>
  </si>
  <si>
    <t>Реставрація будівлі по вул. Троїцька, 8</t>
  </si>
  <si>
    <t xml:space="preserve"> 15 Департамент  соціального захисту населення Сумської міської ради</t>
  </si>
  <si>
    <t>45 Департамент забезпечення ресурсних платежів Сумської міської ради</t>
  </si>
  <si>
    <t>48 Управління архітектури та містобудування Сумської міської ради</t>
  </si>
  <si>
    <t xml:space="preserve">75 Департамент фінансів, економіки та інвестицій Сумської міської ради </t>
  </si>
  <si>
    <t xml:space="preserve">76 Департамент фінансів, економіки та інвестицій Сумської міської ради (в частині міжбюджетних трансфертів, резервного фонду) 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</si>
  <si>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</si>
  <si>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</si>
  <si>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</si>
  <si>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</si>
  <si>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</si>
  <si>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</si>
  <si>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</si>
  <si>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</si>
  <si>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</si>
  <si>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</si>
  <si>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</si>
  <si>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</si>
  <si>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</si>
  <si>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</si>
  <si>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</si>
  <si>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</si>
  <si>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</si>
  <si>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</si>
  <si>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</si>
  <si>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</si>
  <si>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</si>
  <si>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</si>
  <si>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</si>
  <si>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</si>
  <si>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</si>
  <si>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</si>
  <si>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</si>
  <si>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</si>
  <si>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</si>
  <si>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</si>
  <si>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</si>
  <si>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</si>
  <si>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</si>
  <si>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</si>
  <si>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</si>
  <si>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</si>
  <si>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</si>
  <si>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</si>
  <si>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</si>
  <si>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</si>
  <si>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</si>
  <si>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</si>
  <si>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</si>
  <si>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</si>
  <si>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46 Управління державного архітектурно - будівельного контролю  Сумської міської ради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</si>
  <si>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</si>
  <si>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</si>
  <si>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</si>
  <si>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</si>
  <si>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</si>
  <si>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 xml:space="preserve"> ____________  </t>
  </si>
  <si>
    <t>1. Реконструкція житлового фонду</t>
  </si>
  <si>
    <t xml:space="preserve">2. Реконструкція інших об’єктів   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</si>
  <si>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</si>
  <si>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</si>
  <si>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</si>
  <si>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</si>
  <si>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</si>
  <si>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</si>
  <si>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КП "Інфосервіс" Сумської міської ради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</si>
  <si>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</si>
  <si>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</si>
  <si>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</si>
  <si>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</si>
  <si>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</si>
  <si>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>Будівництво дитячого багатофункціонального спортивного майданчика з поліуретановим покриттям по вул. Новомісенській,4, м. Суми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</si>
  <si>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 1 м. Суми Сумської області по вулиці Засумська, 3 міста Суми</t>
  </si>
  <si>
    <t>Реконструкція водопроводу Д500 мм від Тополянського водозабору до пр.Курський</t>
  </si>
  <si>
    <t>Реконструкція спортивного майданчику біля будинку № 12 по вул. Шишкіна в місті Суми</t>
  </si>
  <si>
    <t>Інформація про виконання видатків бюджету розвитку за 2016 рік</t>
  </si>
  <si>
    <t>Касові видатки</t>
  </si>
  <si>
    <t>до   рішення  виконавчого комітету</t>
  </si>
  <si>
    <t>Директор департаменту фінансів,</t>
  </si>
  <si>
    <t>економіки та  інвестицій</t>
  </si>
  <si>
    <t>С.А. Липова</t>
  </si>
  <si>
    <t xml:space="preserve">                         Додаток  5</t>
  </si>
  <si>
    <t>від  21.02.2017 № 64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</si>
</sst>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3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5" fillId="24" borderId="0" xfId="0" applyFont="1" applyFill="1" applyAlignment="1">
      <alignment horizontal="left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4" fontId="1" fillId="24" borderId="10" xfId="0" applyNumberFormat="1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 applyAlignment="1">
      <alignment horizontal="center" vertical="center" wrapText="1"/>
    </xf>
    <xf numFmtId="194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3" fontId="2" fillId="24" borderId="10" xfId="0" applyNumberFormat="1" applyFont="1" applyFill="1" applyBorder="1" applyAlignment="1">
      <alignment horizontal="right" vertical="center"/>
    </xf>
    <xf numFmtId="4" fontId="2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wrapText="1"/>
    </xf>
    <xf numFmtId="194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wrapText="1"/>
    </xf>
    <xf numFmtId="0" fontId="1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justify" vertical="center" wrapText="1"/>
    </xf>
    <xf numFmtId="194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194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 horizontal="center"/>
    </xf>
    <xf numFmtId="4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192" fontId="11" fillId="24" borderId="0" xfId="0" applyNumberFormat="1" applyFont="1" applyFill="1" applyBorder="1" applyAlignment="1">
      <alignment vertical="center"/>
    </xf>
    <xf numFmtId="0" fontId="7" fillId="24" borderId="0" xfId="0" applyFont="1" applyFill="1" applyAlignment="1">
      <alignment/>
    </xf>
    <xf numFmtId="0" fontId="13" fillId="24" borderId="0" xfId="0" applyFont="1" applyFill="1" applyAlignment="1">
      <alignment vertical="top"/>
    </xf>
    <xf numFmtId="0" fontId="11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1" fontId="6" fillId="24" borderId="0" xfId="0" applyNumberFormat="1" applyFont="1" applyFill="1" applyBorder="1" applyAlignment="1">
      <alignment horizontal="center" vertical="center"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2" fontId="11" fillId="24" borderId="0" xfId="0" applyNumberFormat="1" applyFont="1" applyFill="1" applyBorder="1" applyAlignment="1">
      <alignment horizontal="center" vertical="center"/>
    </xf>
    <xf numFmtId="2" fontId="11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3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 textRotation="180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 horizontal="center"/>
    </xf>
    <xf numFmtId="3" fontId="8" fillId="24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left" vertical="distributed" wrapText="1"/>
    </xf>
    <xf numFmtId="3" fontId="4" fillId="24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1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distributed"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textRotation="180"/>
    </xf>
    <xf numFmtId="0" fontId="15" fillId="24" borderId="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 textRotation="180"/>
    </xf>
    <xf numFmtId="0" fontId="6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4" fontId="7" fillId="24" borderId="0" xfId="0" applyNumberFormat="1" applyFont="1" applyFill="1" applyAlignment="1">
      <alignment horizontal="left"/>
    </xf>
    <xf numFmtId="3" fontId="2" fillId="24" borderId="0" xfId="0" applyNumberFormat="1" applyFont="1" applyFill="1" applyBorder="1" applyAlignment="1">
      <alignment horizontal="center"/>
    </xf>
    <xf numFmtId="14" fontId="13" fillId="24" borderId="0" xfId="0" applyNumberFormat="1" applyFont="1" applyFill="1" applyBorder="1" applyAlignment="1">
      <alignment horizontal="left"/>
    </xf>
    <xf numFmtId="0" fontId="7" fillId="24" borderId="0" xfId="0" applyFont="1" applyFill="1" applyBorder="1" applyAlignment="1">
      <alignment horizontal="left" vertical="distributed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X262"/>
  <sheetViews>
    <sheetView tabSelected="1" view="pageBreakPreview" zoomScale="30" zoomScaleNormal="75" zoomScaleSheetLayoutView="30" zoomScalePageLayoutView="0" workbookViewId="0" topLeftCell="D1">
      <selection activeCell="F4" sqref="F4"/>
    </sheetView>
  </sheetViews>
  <sheetFormatPr defaultColWidth="9.125" defaultRowHeight="12.75"/>
  <cols>
    <col min="1" max="1" width="20.625" style="1" customWidth="1"/>
    <col min="2" max="2" width="21.75390625" style="1" customWidth="1"/>
    <col min="3" max="3" width="78.875" style="1" customWidth="1"/>
    <col min="4" max="4" width="57.625" style="1" customWidth="1"/>
    <col min="5" max="5" width="19.25390625" style="1" customWidth="1"/>
    <col min="6" max="6" width="15.00390625" style="1" customWidth="1"/>
    <col min="7" max="7" width="20.25390625" style="1" customWidth="1"/>
    <col min="8" max="8" width="31.00390625" style="3" customWidth="1"/>
    <col min="9" max="9" width="28.125" style="96" customWidth="1"/>
    <col min="10" max="10" width="10.375" style="75" bestFit="1" customWidth="1"/>
    <col min="11" max="11" width="19.875" style="3" bestFit="1" customWidth="1"/>
    <col min="12" max="153" width="9.125" style="3" customWidth="1"/>
    <col min="154" max="16384" width="9.125" style="1" customWidth="1"/>
  </cols>
  <sheetData>
    <row r="1" spans="5:153" s="101" customFormat="1" ht="33">
      <c r="E1" s="102"/>
      <c r="F1" s="106" t="s">
        <v>267</v>
      </c>
      <c r="G1" s="106"/>
      <c r="H1" s="106"/>
      <c r="I1" s="106"/>
      <c r="J1" s="110">
        <v>29</v>
      </c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</row>
    <row r="2" spans="5:10" ht="33">
      <c r="E2" s="2"/>
      <c r="F2" s="117" t="s">
        <v>263</v>
      </c>
      <c r="G2" s="117"/>
      <c r="H2" s="117"/>
      <c r="I2" s="117"/>
      <c r="J2" s="110"/>
    </row>
    <row r="3" spans="6:10" ht="33">
      <c r="F3" s="118" t="s">
        <v>268</v>
      </c>
      <c r="G3" s="118"/>
      <c r="H3" s="118"/>
      <c r="I3" s="118"/>
      <c r="J3" s="110"/>
    </row>
    <row r="4" spans="6:10" ht="33">
      <c r="F4" s="98"/>
      <c r="G4" s="98"/>
      <c r="H4" s="98"/>
      <c r="I4" s="87"/>
      <c r="J4" s="110"/>
    </row>
    <row r="5" spans="6:10" ht="33">
      <c r="F5" s="4"/>
      <c r="G5" s="4"/>
      <c r="H5" s="4"/>
      <c r="I5" s="88"/>
      <c r="J5" s="110"/>
    </row>
    <row r="6" spans="1:153" s="6" customFormat="1" ht="27">
      <c r="A6" s="111" t="s">
        <v>261</v>
      </c>
      <c r="B6" s="111"/>
      <c r="C6" s="111"/>
      <c r="D6" s="111"/>
      <c r="E6" s="111"/>
      <c r="F6" s="111"/>
      <c r="G6" s="111"/>
      <c r="H6" s="111"/>
      <c r="I6" s="111"/>
      <c r="J6" s="1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</row>
    <row r="7" spans="3:153" s="6" customFormat="1" ht="27">
      <c r="C7" s="7"/>
      <c r="D7" s="7"/>
      <c r="E7" s="7"/>
      <c r="F7" s="7"/>
      <c r="G7" s="7"/>
      <c r="H7" s="81" t="s">
        <v>105</v>
      </c>
      <c r="I7" s="89"/>
      <c r="J7" s="11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</row>
    <row r="8" spans="1:153" s="6" customFormat="1" ht="63" customHeight="1">
      <c r="A8" s="112" t="s">
        <v>74</v>
      </c>
      <c r="B8" s="112" t="s">
        <v>106</v>
      </c>
      <c r="C8" s="112" t="s">
        <v>103</v>
      </c>
      <c r="D8" s="112" t="s">
        <v>0</v>
      </c>
      <c r="E8" s="107" t="s">
        <v>1</v>
      </c>
      <c r="F8" s="108" t="s">
        <v>7</v>
      </c>
      <c r="G8" s="107" t="s">
        <v>2</v>
      </c>
      <c r="H8" s="112" t="s">
        <v>108</v>
      </c>
      <c r="I8" s="109" t="s">
        <v>262</v>
      </c>
      <c r="J8" s="11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</row>
    <row r="9" spans="1:10" ht="99" customHeight="1">
      <c r="A9" s="112"/>
      <c r="B9" s="112"/>
      <c r="C9" s="112"/>
      <c r="D9" s="112"/>
      <c r="E9" s="107"/>
      <c r="F9" s="108"/>
      <c r="G9" s="107"/>
      <c r="H9" s="112"/>
      <c r="I9" s="109"/>
      <c r="J9" s="110"/>
    </row>
    <row r="10" spans="1:10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9">
        <v>8</v>
      </c>
      <c r="I10" s="104">
        <v>9</v>
      </c>
      <c r="J10" s="110"/>
    </row>
    <row r="11" spans="1:153" s="16" customFormat="1" ht="19.5">
      <c r="A11" s="10"/>
      <c r="B11" s="10"/>
      <c r="C11" s="11" t="s">
        <v>96</v>
      </c>
      <c r="D11" s="12"/>
      <c r="E11" s="13"/>
      <c r="F11" s="13"/>
      <c r="G11" s="13"/>
      <c r="H11" s="14">
        <f>SUM(H12:H23)-H19</f>
        <v>60775275</v>
      </c>
      <c r="I11" s="85">
        <f>SUM(I12:I23)-I19</f>
        <v>24152192.290000003</v>
      </c>
      <c r="J11" s="110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</row>
    <row r="12" spans="1:153" s="16" customFormat="1" ht="18.75">
      <c r="A12" s="17" t="s">
        <v>8</v>
      </c>
      <c r="B12" s="17" t="s">
        <v>75</v>
      </c>
      <c r="C12" s="12" t="s">
        <v>9</v>
      </c>
      <c r="D12" s="18" t="s">
        <v>10</v>
      </c>
      <c r="E12" s="13"/>
      <c r="F12" s="13"/>
      <c r="G12" s="13"/>
      <c r="H12" s="19">
        <v>6002548</v>
      </c>
      <c r="I12" s="82">
        <v>5912872.67</v>
      </c>
      <c r="J12" s="110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</row>
    <row r="13" spans="1:153" s="16" customFormat="1" ht="18.75">
      <c r="A13" s="17" t="s">
        <v>122</v>
      </c>
      <c r="B13" s="17" t="s">
        <v>124</v>
      </c>
      <c r="C13" s="12" t="s">
        <v>123</v>
      </c>
      <c r="D13" s="18" t="s">
        <v>10</v>
      </c>
      <c r="E13" s="13"/>
      <c r="F13" s="13"/>
      <c r="G13" s="13"/>
      <c r="H13" s="19">
        <v>9645</v>
      </c>
      <c r="I13" s="82">
        <v>9585</v>
      </c>
      <c r="J13" s="110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</row>
    <row r="14" spans="1:153" s="16" customFormat="1" ht="18.75">
      <c r="A14" s="17" t="s">
        <v>58</v>
      </c>
      <c r="B14" s="17" t="s">
        <v>76</v>
      </c>
      <c r="C14" s="12" t="s">
        <v>39</v>
      </c>
      <c r="D14" s="18" t="s">
        <v>10</v>
      </c>
      <c r="E14" s="13"/>
      <c r="F14" s="13"/>
      <c r="G14" s="13"/>
      <c r="H14" s="19">
        <v>317552</v>
      </c>
      <c r="I14" s="82">
        <v>308312.72</v>
      </c>
      <c r="J14" s="110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</row>
    <row r="15" spans="1:153" s="16" customFormat="1" ht="37.5">
      <c r="A15" s="17" t="s">
        <v>30</v>
      </c>
      <c r="B15" s="17" t="s">
        <v>77</v>
      </c>
      <c r="C15" s="12" t="s">
        <v>31</v>
      </c>
      <c r="D15" s="18" t="s">
        <v>10</v>
      </c>
      <c r="E15" s="13"/>
      <c r="F15" s="13"/>
      <c r="G15" s="13"/>
      <c r="H15" s="19">
        <v>398500</v>
      </c>
      <c r="I15" s="82">
        <v>243221.94</v>
      </c>
      <c r="J15" s="11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</row>
    <row r="16" spans="1:153" s="16" customFormat="1" ht="18.75">
      <c r="A16" s="17" t="s">
        <v>22</v>
      </c>
      <c r="B16" s="17" t="s">
        <v>77</v>
      </c>
      <c r="C16" s="12" t="s">
        <v>36</v>
      </c>
      <c r="D16" s="18" t="s">
        <v>10</v>
      </c>
      <c r="E16" s="20"/>
      <c r="F16" s="20"/>
      <c r="G16" s="20"/>
      <c r="H16" s="19">
        <v>500000</v>
      </c>
      <c r="I16" s="82">
        <v>495529.54</v>
      </c>
      <c r="J16" s="110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</row>
    <row r="17" spans="1:153" s="16" customFormat="1" ht="56.25">
      <c r="A17" s="17" t="s">
        <v>199</v>
      </c>
      <c r="B17" s="17" t="s">
        <v>77</v>
      </c>
      <c r="C17" s="12" t="s">
        <v>200</v>
      </c>
      <c r="D17" s="18" t="s">
        <v>10</v>
      </c>
      <c r="E17" s="20"/>
      <c r="F17" s="20"/>
      <c r="G17" s="20"/>
      <c r="H17" s="19">
        <v>23000</v>
      </c>
      <c r="I17" s="82">
        <v>23000</v>
      </c>
      <c r="J17" s="110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</row>
    <row r="18" spans="1:153" s="16" customFormat="1" ht="18.75">
      <c r="A18" s="17" t="s">
        <v>213</v>
      </c>
      <c r="B18" s="17" t="s">
        <v>215</v>
      </c>
      <c r="C18" s="12" t="s">
        <v>214</v>
      </c>
      <c r="D18" s="18" t="s">
        <v>10</v>
      </c>
      <c r="E18" s="20"/>
      <c r="F18" s="20"/>
      <c r="G18" s="20"/>
      <c r="H18" s="19">
        <v>650000</v>
      </c>
      <c r="I18" s="82">
        <v>563317.62</v>
      </c>
      <c r="J18" s="110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</row>
    <row r="19" spans="1:153" s="16" customFormat="1" ht="56.25">
      <c r="A19" s="9">
        <v>180409</v>
      </c>
      <c r="B19" s="17" t="s">
        <v>78</v>
      </c>
      <c r="C19" s="12" t="s">
        <v>27</v>
      </c>
      <c r="D19" s="18" t="s">
        <v>10</v>
      </c>
      <c r="E19" s="21"/>
      <c r="F19" s="21"/>
      <c r="G19" s="21"/>
      <c r="H19" s="19">
        <f>H20+H21</f>
        <v>52113000</v>
      </c>
      <c r="I19" s="82">
        <f>I20+I21</f>
        <v>15835377.2</v>
      </c>
      <c r="J19" s="110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</row>
    <row r="20" spans="1:153" s="16" customFormat="1" ht="37.5">
      <c r="A20" s="9"/>
      <c r="B20" s="9"/>
      <c r="C20" s="12"/>
      <c r="D20" s="12" t="s">
        <v>57</v>
      </c>
      <c r="E20" s="21"/>
      <c r="F20" s="21"/>
      <c r="G20" s="21"/>
      <c r="H20" s="19">
        <v>51400000</v>
      </c>
      <c r="I20" s="82">
        <v>15136875.2</v>
      </c>
      <c r="J20" s="110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</row>
    <row r="21" spans="1:153" s="16" customFormat="1" ht="18.75">
      <c r="A21" s="9"/>
      <c r="B21" s="9"/>
      <c r="C21" s="12"/>
      <c r="D21" s="12" t="s">
        <v>251</v>
      </c>
      <c r="E21" s="21"/>
      <c r="F21" s="21"/>
      <c r="G21" s="21"/>
      <c r="H21" s="19">
        <v>713000</v>
      </c>
      <c r="I21" s="82">
        <v>698502</v>
      </c>
      <c r="J21" s="110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</row>
    <row r="22" spans="1:153" s="16" customFormat="1" ht="18.75">
      <c r="A22" s="9">
        <v>250404</v>
      </c>
      <c r="B22" s="17" t="s">
        <v>118</v>
      </c>
      <c r="C22" s="12" t="s">
        <v>117</v>
      </c>
      <c r="D22" s="18" t="s">
        <v>10</v>
      </c>
      <c r="E22" s="13"/>
      <c r="F22" s="13"/>
      <c r="G22" s="13"/>
      <c r="H22" s="19">
        <v>22200</v>
      </c>
      <c r="I22" s="82">
        <v>22146</v>
      </c>
      <c r="J22" s="110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</row>
    <row r="23" spans="1:153" s="16" customFormat="1" ht="56.25">
      <c r="A23" s="9">
        <v>250344</v>
      </c>
      <c r="B23" s="17" t="s">
        <v>95</v>
      </c>
      <c r="C23" s="12" t="s">
        <v>220</v>
      </c>
      <c r="D23" s="18" t="s">
        <v>10</v>
      </c>
      <c r="E23" s="13"/>
      <c r="F23" s="13"/>
      <c r="G23" s="13"/>
      <c r="H23" s="19">
        <v>738830</v>
      </c>
      <c r="I23" s="82">
        <v>738829.6</v>
      </c>
      <c r="J23" s="110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</row>
    <row r="24" spans="1:153" s="16" customFormat="1" ht="19.5">
      <c r="A24" s="10"/>
      <c r="B24" s="10"/>
      <c r="C24" s="11" t="s">
        <v>97</v>
      </c>
      <c r="D24" s="18"/>
      <c r="E24" s="13"/>
      <c r="F24" s="13"/>
      <c r="G24" s="13"/>
      <c r="H24" s="14">
        <f>SUM(H25:H34)</f>
        <v>35981847.45</v>
      </c>
      <c r="I24" s="85">
        <f>SUM(I25:I34)</f>
        <v>35109770.62</v>
      </c>
      <c r="J24" s="110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</row>
    <row r="25" spans="1:153" s="16" customFormat="1" ht="18.75">
      <c r="A25" s="17" t="s">
        <v>8</v>
      </c>
      <c r="B25" s="17" t="s">
        <v>75</v>
      </c>
      <c r="C25" s="12" t="s">
        <v>9</v>
      </c>
      <c r="D25" s="18" t="s">
        <v>10</v>
      </c>
      <c r="E25" s="13"/>
      <c r="F25" s="13"/>
      <c r="G25" s="13"/>
      <c r="H25" s="19">
        <v>194600</v>
      </c>
      <c r="I25" s="82">
        <v>193170.76</v>
      </c>
      <c r="J25" s="110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</row>
    <row r="26" spans="1:153" s="16" customFormat="1" ht="18.75">
      <c r="A26" s="17" t="s">
        <v>11</v>
      </c>
      <c r="B26" s="17" t="s">
        <v>79</v>
      </c>
      <c r="C26" s="12" t="s">
        <v>12</v>
      </c>
      <c r="D26" s="18" t="s">
        <v>10</v>
      </c>
      <c r="E26" s="13"/>
      <c r="F26" s="13"/>
      <c r="G26" s="13"/>
      <c r="H26" s="82">
        <v>7708089</v>
      </c>
      <c r="I26" s="82">
        <v>7637325.3</v>
      </c>
      <c r="J26" s="110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</row>
    <row r="27" spans="1:153" s="16" customFormat="1" ht="37.5">
      <c r="A27" s="17" t="s">
        <v>63</v>
      </c>
      <c r="B27" s="17" t="s">
        <v>80</v>
      </c>
      <c r="C27" s="12" t="s">
        <v>68</v>
      </c>
      <c r="D27" s="18" t="s">
        <v>10</v>
      </c>
      <c r="E27" s="13"/>
      <c r="F27" s="13"/>
      <c r="G27" s="13"/>
      <c r="H27" s="82">
        <v>26715557.45</v>
      </c>
      <c r="I27" s="82">
        <v>25926062.06</v>
      </c>
      <c r="J27" s="1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</row>
    <row r="28" spans="1:153" s="16" customFormat="1" ht="56.25">
      <c r="A28" s="17" t="s">
        <v>64</v>
      </c>
      <c r="B28" s="17" t="s">
        <v>81</v>
      </c>
      <c r="C28" s="12" t="s">
        <v>69</v>
      </c>
      <c r="D28" s="18" t="s">
        <v>10</v>
      </c>
      <c r="E28" s="13"/>
      <c r="F28" s="13"/>
      <c r="G28" s="13"/>
      <c r="H28" s="19">
        <v>129783</v>
      </c>
      <c r="I28" s="82">
        <v>125004</v>
      </c>
      <c r="J28" s="110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</row>
    <row r="29" spans="1:153" s="16" customFormat="1" ht="37.5">
      <c r="A29" s="17" t="s">
        <v>65</v>
      </c>
      <c r="B29" s="17" t="s">
        <v>82</v>
      </c>
      <c r="C29" s="12" t="s">
        <v>70</v>
      </c>
      <c r="D29" s="18" t="s">
        <v>10</v>
      </c>
      <c r="E29" s="13"/>
      <c r="F29" s="13"/>
      <c r="G29" s="13"/>
      <c r="H29" s="82">
        <v>645700</v>
      </c>
      <c r="I29" s="82">
        <v>641234.8</v>
      </c>
      <c r="J29" s="11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</row>
    <row r="30" spans="1:153" s="16" customFormat="1" ht="18.75">
      <c r="A30" s="17" t="s">
        <v>245</v>
      </c>
      <c r="B30" s="17" t="s">
        <v>247</v>
      </c>
      <c r="C30" s="12" t="s">
        <v>246</v>
      </c>
      <c r="D30" s="18" t="s">
        <v>10</v>
      </c>
      <c r="E30" s="13"/>
      <c r="F30" s="13"/>
      <c r="G30" s="13"/>
      <c r="H30" s="19">
        <v>41738</v>
      </c>
      <c r="I30" s="82">
        <v>41738</v>
      </c>
      <c r="J30" s="110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</row>
    <row r="31" spans="1:153" s="16" customFormat="1" ht="18.75">
      <c r="A31" s="17" t="s">
        <v>141</v>
      </c>
      <c r="B31" s="17" t="s">
        <v>83</v>
      </c>
      <c r="C31" s="12" t="s">
        <v>143</v>
      </c>
      <c r="D31" s="18" t="s">
        <v>10</v>
      </c>
      <c r="E31" s="13"/>
      <c r="F31" s="13"/>
      <c r="G31" s="13"/>
      <c r="H31" s="19">
        <v>118730</v>
      </c>
      <c r="I31" s="82">
        <v>118315.68</v>
      </c>
      <c r="J31" s="110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</row>
    <row r="32" spans="1:153" s="16" customFormat="1" ht="37.5">
      <c r="A32" s="17" t="s">
        <v>142</v>
      </c>
      <c r="B32" s="17" t="s">
        <v>83</v>
      </c>
      <c r="C32" s="12" t="s">
        <v>144</v>
      </c>
      <c r="D32" s="18" t="s">
        <v>10</v>
      </c>
      <c r="E32" s="13"/>
      <c r="F32" s="13"/>
      <c r="G32" s="13"/>
      <c r="H32" s="19">
        <v>92250</v>
      </c>
      <c r="I32" s="82">
        <v>91550</v>
      </c>
      <c r="J32" s="110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</row>
    <row r="33" spans="1:153" s="16" customFormat="1" ht="18.75">
      <c r="A33" s="17" t="s">
        <v>66</v>
      </c>
      <c r="B33" s="17" t="s">
        <v>83</v>
      </c>
      <c r="C33" s="12" t="s">
        <v>71</v>
      </c>
      <c r="D33" s="18" t="s">
        <v>10</v>
      </c>
      <c r="E33" s="13"/>
      <c r="F33" s="13"/>
      <c r="G33" s="13"/>
      <c r="H33" s="19">
        <v>150000</v>
      </c>
      <c r="I33" s="82">
        <v>149970.02</v>
      </c>
      <c r="J33" s="110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</row>
    <row r="34" spans="1:153" s="16" customFormat="1" ht="37.5">
      <c r="A34" s="17" t="s">
        <v>30</v>
      </c>
      <c r="B34" s="17" t="s">
        <v>77</v>
      </c>
      <c r="C34" s="12" t="s">
        <v>31</v>
      </c>
      <c r="D34" s="18" t="s">
        <v>10</v>
      </c>
      <c r="E34" s="13"/>
      <c r="F34" s="13"/>
      <c r="G34" s="13"/>
      <c r="H34" s="19">
        <v>185400</v>
      </c>
      <c r="I34" s="82">
        <v>185400</v>
      </c>
      <c r="J34" s="110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</row>
    <row r="35" spans="1:153" s="16" customFormat="1" ht="19.5">
      <c r="A35" s="10"/>
      <c r="B35" s="10"/>
      <c r="C35" s="11" t="s">
        <v>98</v>
      </c>
      <c r="D35" s="18"/>
      <c r="E35" s="13"/>
      <c r="F35" s="13"/>
      <c r="G35" s="13"/>
      <c r="H35" s="14">
        <f>SUM(H36:H43)</f>
        <v>36811190</v>
      </c>
      <c r="I35" s="85">
        <f>SUM(I36:I43)</f>
        <v>35975569.68</v>
      </c>
      <c r="J35" s="110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</row>
    <row r="36" spans="1:153" s="16" customFormat="1" ht="18.75">
      <c r="A36" s="17" t="s">
        <v>8</v>
      </c>
      <c r="B36" s="17" t="s">
        <v>75</v>
      </c>
      <c r="C36" s="12" t="s">
        <v>9</v>
      </c>
      <c r="D36" s="18" t="s">
        <v>10</v>
      </c>
      <c r="E36" s="13"/>
      <c r="F36" s="13"/>
      <c r="G36" s="13"/>
      <c r="H36" s="19">
        <v>447900</v>
      </c>
      <c r="I36" s="82">
        <v>431976.15</v>
      </c>
      <c r="J36" s="110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</row>
    <row r="37" spans="1:153" s="16" customFormat="1" ht="18.75">
      <c r="A37" s="17" t="s">
        <v>13</v>
      </c>
      <c r="B37" s="17" t="s">
        <v>84</v>
      </c>
      <c r="C37" s="12" t="s">
        <v>14</v>
      </c>
      <c r="D37" s="18" t="s">
        <v>10</v>
      </c>
      <c r="E37" s="13"/>
      <c r="F37" s="13"/>
      <c r="G37" s="13"/>
      <c r="H37" s="82">
        <v>24398331</v>
      </c>
      <c r="I37" s="82">
        <v>24289810.42</v>
      </c>
      <c r="J37" s="110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</row>
    <row r="38" spans="1:153" s="16" customFormat="1" ht="18.75">
      <c r="A38" s="17" t="s">
        <v>29</v>
      </c>
      <c r="B38" s="17" t="s">
        <v>85</v>
      </c>
      <c r="C38" s="12" t="s">
        <v>34</v>
      </c>
      <c r="D38" s="18" t="s">
        <v>10</v>
      </c>
      <c r="E38" s="13"/>
      <c r="F38" s="13"/>
      <c r="G38" s="13"/>
      <c r="H38" s="19">
        <v>3098589</v>
      </c>
      <c r="I38" s="82">
        <v>2691774.11</v>
      </c>
      <c r="J38" s="110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</row>
    <row r="39" spans="1:153" s="16" customFormat="1" ht="18.75">
      <c r="A39" s="17" t="s">
        <v>60</v>
      </c>
      <c r="B39" s="17" t="s">
        <v>86</v>
      </c>
      <c r="C39" s="12" t="s">
        <v>72</v>
      </c>
      <c r="D39" s="18"/>
      <c r="E39" s="13"/>
      <c r="F39" s="13"/>
      <c r="G39" s="13"/>
      <c r="H39" s="19">
        <v>1000000</v>
      </c>
      <c r="I39" s="82">
        <v>999980</v>
      </c>
      <c r="J39" s="110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</row>
    <row r="40" spans="1:153" s="16" customFormat="1" ht="18.75">
      <c r="A40" s="17" t="s">
        <v>43</v>
      </c>
      <c r="B40" s="17" t="s">
        <v>87</v>
      </c>
      <c r="C40" s="12" t="s">
        <v>45</v>
      </c>
      <c r="D40" s="18" t="s">
        <v>10</v>
      </c>
      <c r="E40" s="13"/>
      <c r="F40" s="13"/>
      <c r="G40" s="13"/>
      <c r="H40" s="82">
        <v>2356370</v>
      </c>
      <c r="I40" s="82">
        <v>2069989</v>
      </c>
      <c r="J40" s="105">
        <v>30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</row>
    <row r="41" spans="1:153" s="16" customFormat="1" ht="18.75">
      <c r="A41" s="17" t="s">
        <v>139</v>
      </c>
      <c r="B41" s="17" t="s">
        <v>88</v>
      </c>
      <c r="C41" s="12" t="s">
        <v>140</v>
      </c>
      <c r="D41" s="18" t="s">
        <v>10</v>
      </c>
      <c r="E41" s="13"/>
      <c r="F41" s="13"/>
      <c r="G41" s="13"/>
      <c r="H41" s="19">
        <v>20000</v>
      </c>
      <c r="I41" s="82">
        <v>19980</v>
      </c>
      <c r="J41" s="10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</row>
    <row r="42" spans="1:153" s="16" customFormat="1" ht="56.25">
      <c r="A42" s="17" t="s">
        <v>67</v>
      </c>
      <c r="B42" s="17" t="s">
        <v>88</v>
      </c>
      <c r="C42" s="12" t="s">
        <v>89</v>
      </c>
      <c r="D42" s="18"/>
      <c r="E42" s="13"/>
      <c r="F42" s="13"/>
      <c r="G42" s="13"/>
      <c r="H42" s="19">
        <v>40000</v>
      </c>
      <c r="I42" s="82">
        <v>39960</v>
      </c>
      <c r="J42" s="10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</row>
    <row r="43" spans="1:153" s="16" customFormat="1" ht="18.75">
      <c r="A43" s="17" t="s">
        <v>179</v>
      </c>
      <c r="B43" s="17" t="s">
        <v>95</v>
      </c>
      <c r="C43" s="18" t="s">
        <v>19</v>
      </c>
      <c r="D43" s="18" t="s">
        <v>10</v>
      </c>
      <c r="E43" s="13"/>
      <c r="F43" s="13"/>
      <c r="G43" s="13"/>
      <c r="H43" s="82">
        <v>5450000</v>
      </c>
      <c r="I43" s="82">
        <v>5432100</v>
      </c>
      <c r="J43" s="10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</row>
    <row r="44" spans="1:153" s="16" customFormat="1" ht="39">
      <c r="A44" s="10"/>
      <c r="B44" s="10"/>
      <c r="C44" s="11" t="s">
        <v>187</v>
      </c>
      <c r="D44" s="18"/>
      <c r="E44" s="13"/>
      <c r="F44" s="13"/>
      <c r="G44" s="13"/>
      <c r="H44" s="14">
        <f>SUM(H45:H48)</f>
        <v>4257167.59</v>
      </c>
      <c r="I44" s="85">
        <f>SUM(I45:I48)</f>
        <v>4223749.87</v>
      </c>
      <c r="J44" s="10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</row>
    <row r="45" spans="1:153" s="16" customFormat="1" ht="18.75">
      <c r="A45" s="17" t="s">
        <v>8</v>
      </c>
      <c r="B45" s="17" t="s">
        <v>75</v>
      </c>
      <c r="C45" s="12" t="s">
        <v>9</v>
      </c>
      <c r="D45" s="18" t="s">
        <v>10</v>
      </c>
      <c r="E45" s="13"/>
      <c r="F45" s="13"/>
      <c r="G45" s="13"/>
      <c r="H45" s="19">
        <v>342500</v>
      </c>
      <c r="I45" s="82">
        <v>341286</v>
      </c>
      <c r="J45" s="10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</row>
    <row r="46" spans="1:153" s="16" customFormat="1" ht="37.5">
      <c r="A46" s="17" t="s">
        <v>145</v>
      </c>
      <c r="B46" s="17" t="s">
        <v>146</v>
      </c>
      <c r="C46" s="12" t="s">
        <v>147</v>
      </c>
      <c r="D46" s="18" t="s">
        <v>10</v>
      </c>
      <c r="E46" s="13"/>
      <c r="F46" s="13"/>
      <c r="G46" s="13"/>
      <c r="H46" s="19">
        <v>432903</v>
      </c>
      <c r="I46" s="82">
        <v>400729</v>
      </c>
      <c r="J46" s="10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</row>
    <row r="47" spans="1:153" s="16" customFormat="1" ht="18.75">
      <c r="A47" s="17" t="s">
        <v>23</v>
      </c>
      <c r="B47" s="17" t="s">
        <v>90</v>
      </c>
      <c r="C47" s="18" t="s">
        <v>24</v>
      </c>
      <c r="D47" s="18" t="s">
        <v>10</v>
      </c>
      <c r="E47" s="13"/>
      <c r="F47" s="13"/>
      <c r="G47" s="13"/>
      <c r="H47" s="19">
        <v>243500</v>
      </c>
      <c r="I47" s="82">
        <v>243480</v>
      </c>
      <c r="J47" s="10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</row>
    <row r="48" spans="1:153" s="16" customFormat="1" ht="37.5">
      <c r="A48" s="9">
        <v>150118</v>
      </c>
      <c r="B48" s="17">
        <v>1062</v>
      </c>
      <c r="C48" s="12" t="s">
        <v>249</v>
      </c>
      <c r="D48" s="18" t="s">
        <v>10</v>
      </c>
      <c r="E48" s="13"/>
      <c r="F48" s="13"/>
      <c r="G48" s="13"/>
      <c r="H48" s="82">
        <v>3238264.59</v>
      </c>
      <c r="I48" s="82">
        <v>3238254.87</v>
      </c>
      <c r="J48" s="10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</row>
    <row r="49" spans="1:154" s="21" customFormat="1" ht="19.5">
      <c r="A49" s="22"/>
      <c r="B49" s="22"/>
      <c r="C49" s="11" t="s">
        <v>104</v>
      </c>
      <c r="D49" s="18"/>
      <c r="E49" s="23"/>
      <c r="F49" s="23"/>
      <c r="G49" s="23"/>
      <c r="H49" s="14">
        <f>SUM(H50:H53)</f>
        <v>1556400</v>
      </c>
      <c r="I49" s="85">
        <f>SUM(I50:I53)</f>
        <v>1507300.1600000001</v>
      </c>
      <c r="J49" s="10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24"/>
    </row>
    <row r="50" spans="1:154" s="21" customFormat="1" ht="18.75">
      <c r="A50" s="17" t="s">
        <v>8</v>
      </c>
      <c r="B50" s="17" t="s">
        <v>75</v>
      </c>
      <c r="C50" s="12" t="s">
        <v>9</v>
      </c>
      <c r="D50" s="18" t="s">
        <v>10</v>
      </c>
      <c r="E50" s="23"/>
      <c r="F50" s="23"/>
      <c r="G50" s="23"/>
      <c r="H50" s="19">
        <v>20000</v>
      </c>
      <c r="I50" s="82">
        <v>12280</v>
      </c>
      <c r="J50" s="10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24"/>
    </row>
    <row r="51" spans="1:154" s="21" customFormat="1" ht="18.75">
      <c r="A51" s="9">
        <v>110201</v>
      </c>
      <c r="B51" s="17" t="s">
        <v>91</v>
      </c>
      <c r="C51" s="18" t="s">
        <v>17</v>
      </c>
      <c r="D51" s="18" t="s">
        <v>10</v>
      </c>
      <c r="E51" s="23"/>
      <c r="F51" s="23"/>
      <c r="G51" s="23"/>
      <c r="H51" s="82">
        <v>880200</v>
      </c>
      <c r="I51" s="82">
        <v>847217.26</v>
      </c>
      <c r="J51" s="10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24"/>
    </row>
    <row r="52" spans="1:10" s="15" customFormat="1" ht="18.75">
      <c r="A52" s="9">
        <v>110205</v>
      </c>
      <c r="B52" s="17" t="s">
        <v>82</v>
      </c>
      <c r="C52" s="18" t="s">
        <v>59</v>
      </c>
      <c r="D52" s="18" t="s">
        <v>10</v>
      </c>
      <c r="E52" s="23"/>
      <c r="F52" s="23"/>
      <c r="G52" s="23"/>
      <c r="H52" s="82">
        <v>633200</v>
      </c>
      <c r="I52" s="82">
        <v>624802.9</v>
      </c>
      <c r="J52" s="105"/>
    </row>
    <row r="53" spans="1:10" s="15" customFormat="1" ht="18.75">
      <c r="A53" s="9">
        <v>110502</v>
      </c>
      <c r="B53" s="17" t="s">
        <v>76</v>
      </c>
      <c r="C53" s="12" t="s">
        <v>39</v>
      </c>
      <c r="D53" s="18" t="s">
        <v>10</v>
      </c>
      <c r="E53" s="23"/>
      <c r="F53" s="23"/>
      <c r="G53" s="23"/>
      <c r="H53" s="19">
        <v>23000</v>
      </c>
      <c r="I53" s="82">
        <v>23000</v>
      </c>
      <c r="J53" s="105"/>
    </row>
    <row r="54" spans="1:153" s="27" customFormat="1" ht="39">
      <c r="A54" s="22"/>
      <c r="B54" s="22"/>
      <c r="C54" s="11" t="s">
        <v>99</v>
      </c>
      <c r="D54" s="11"/>
      <c r="E54" s="25"/>
      <c r="F54" s="25"/>
      <c r="G54" s="25"/>
      <c r="H54" s="14">
        <f>H55+H56+H57+H58+H59+H60+H61+H69+H77</f>
        <v>129494653.37</v>
      </c>
      <c r="I54" s="85">
        <f>I55+I56+I57+I58+I59+I60+I61+I69+I77</f>
        <v>89716975.74</v>
      </c>
      <c r="J54" s="105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</row>
    <row r="55" spans="1:153" s="16" customFormat="1" ht="18.75">
      <c r="A55" s="17" t="s">
        <v>8</v>
      </c>
      <c r="B55" s="17" t="s">
        <v>75</v>
      </c>
      <c r="C55" s="12" t="s">
        <v>9</v>
      </c>
      <c r="D55" s="18" t="s">
        <v>10</v>
      </c>
      <c r="E55" s="13"/>
      <c r="F55" s="13"/>
      <c r="G55" s="13"/>
      <c r="H55" s="19">
        <v>48000</v>
      </c>
      <c r="I55" s="82">
        <v>47967.03</v>
      </c>
      <c r="J55" s="10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</row>
    <row r="56" spans="1:153" s="16" customFormat="1" ht="18.75">
      <c r="A56" s="9">
        <v>100102</v>
      </c>
      <c r="B56" s="17" t="s">
        <v>92</v>
      </c>
      <c r="C56" s="12" t="s">
        <v>16</v>
      </c>
      <c r="D56" s="18" t="s">
        <v>10</v>
      </c>
      <c r="E56" s="23"/>
      <c r="F56" s="23"/>
      <c r="G56" s="23"/>
      <c r="H56" s="19">
        <v>63715444.14</v>
      </c>
      <c r="I56" s="82">
        <v>44057439.17</v>
      </c>
      <c r="J56" s="10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</row>
    <row r="57" spans="1:153" s="16" customFormat="1" ht="37.5">
      <c r="A57" s="9">
        <v>100106</v>
      </c>
      <c r="B57" s="17" t="s">
        <v>92</v>
      </c>
      <c r="C57" s="12" t="s">
        <v>32</v>
      </c>
      <c r="D57" s="18" t="s">
        <v>10</v>
      </c>
      <c r="E57" s="23"/>
      <c r="F57" s="23"/>
      <c r="G57" s="23"/>
      <c r="H57" s="19">
        <v>7000000</v>
      </c>
      <c r="I57" s="82">
        <v>5220650.4</v>
      </c>
      <c r="J57" s="10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</row>
    <row r="58" spans="1:153" s="16" customFormat="1" ht="18.75">
      <c r="A58" s="9">
        <v>100202</v>
      </c>
      <c r="B58" s="17" t="s">
        <v>93</v>
      </c>
      <c r="C58" s="12" t="s">
        <v>172</v>
      </c>
      <c r="D58" s="18" t="s">
        <v>10</v>
      </c>
      <c r="E58" s="23"/>
      <c r="F58" s="23"/>
      <c r="G58" s="23"/>
      <c r="H58" s="19">
        <v>4642909</v>
      </c>
      <c r="I58" s="82">
        <v>3948470.52</v>
      </c>
      <c r="J58" s="10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</row>
    <row r="59" spans="1:153" s="16" customFormat="1" ht="18.75">
      <c r="A59" s="9">
        <v>100203</v>
      </c>
      <c r="B59" s="17" t="s">
        <v>93</v>
      </c>
      <c r="C59" s="12" t="s">
        <v>15</v>
      </c>
      <c r="D59" s="18" t="s">
        <v>10</v>
      </c>
      <c r="E59" s="23"/>
      <c r="F59" s="23"/>
      <c r="G59" s="23"/>
      <c r="H59" s="19">
        <v>21769890.23</v>
      </c>
      <c r="I59" s="82">
        <v>10884826.29</v>
      </c>
      <c r="J59" s="10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</row>
    <row r="60" spans="1:153" s="16" customFormat="1" ht="37.5">
      <c r="A60" s="9">
        <v>100208</v>
      </c>
      <c r="B60" s="17" t="s">
        <v>93</v>
      </c>
      <c r="C60" s="12" t="s">
        <v>148</v>
      </c>
      <c r="D60" s="18" t="s">
        <v>10</v>
      </c>
      <c r="E60" s="23"/>
      <c r="F60" s="23"/>
      <c r="G60" s="23"/>
      <c r="H60" s="19">
        <v>845938</v>
      </c>
      <c r="I60" s="82">
        <v>261732.22</v>
      </c>
      <c r="J60" s="10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</row>
    <row r="61" spans="1:153" s="16" customFormat="1" ht="18.75">
      <c r="A61" s="9">
        <v>150101</v>
      </c>
      <c r="B61" s="17" t="s">
        <v>78</v>
      </c>
      <c r="C61" s="28" t="s">
        <v>3</v>
      </c>
      <c r="D61" s="18"/>
      <c r="E61" s="23"/>
      <c r="F61" s="23"/>
      <c r="G61" s="23"/>
      <c r="H61" s="14">
        <f>H64+H62</f>
        <v>2059156</v>
      </c>
      <c r="I61" s="85">
        <f>I64+I62</f>
        <v>618586.7300000001</v>
      </c>
      <c r="J61" s="10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</row>
    <row r="62" spans="1:153" s="16" customFormat="1" ht="18.75">
      <c r="A62" s="9"/>
      <c r="B62" s="17"/>
      <c r="C62" s="28"/>
      <c r="D62" s="28" t="s">
        <v>243</v>
      </c>
      <c r="E62" s="23"/>
      <c r="F62" s="23"/>
      <c r="G62" s="23"/>
      <c r="H62" s="19">
        <f>H63</f>
        <v>41000</v>
      </c>
      <c r="I62" s="19">
        <f>I63</f>
        <v>39888.18</v>
      </c>
      <c r="J62" s="10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</row>
    <row r="63" spans="1:153" s="16" customFormat="1" ht="56.25">
      <c r="A63" s="9"/>
      <c r="B63" s="17"/>
      <c r="C63" s="28"/>
      <c r="D63" s="29" t="s">
        <v>227</v>
      </c>
      <c r="E63" s="23"/>
      <c r="F63" s="23"/>
      <c r="G63" s="23"/>
      <c r="H63" s="19">
        <v>41000</v>
      </c>
      <c r="I63" s="82">
        <v>39888.18</v>
      </c>
      <c r="J63" s="10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</row>
    <row r="64" spans="1:153" s="16" customFormat="1" ht="18.75">
      <c r="A64" s="9"/>
      <c r="B64" s="17"/>
      <c r="C64" s="28"/>
      <c r="D64" s="28" t="s">
        <v>244</v>
      </c>
      <c r="E64" s="23"/>
      <c r="F64" s="23"/>
      <c r="G64" s="23"/>
      <c r="H64" s="14">
        <f>H65+H66+H67+H68</f>
        <v>2018156</v>
      </c>
      <c r="I64" s="85">
        <f>I65+I66+I67+I68</f>
        <v>578698.55</v>
      </c>
      <c r="J64" s="10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</row>
    <row r="65" spans="1:153" s="16" customFormat="1" ht="93.75">
      <c r="A65" s="9"/>
      <c r="B65" s="17"/>
      <c r="C65" s="28"/>
      <c r="D65" s="29" t="s">
        <v>218</v>
      </c>
      <c r="E65" s="23"/>
      <c r="F65" s="23"/>
      <c r="G65" s="23"/>
      <c r="H65" s="19">
        <v>199350</v>
      </c>
      <c r="I65" s="82">
        <v>199346.72</v>
      </c>
      <c r="J65" s="10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</row>
    <row r="66" spans="1:153" s="16" customFormat="1" ht="93.75">
      <c r="A66" s="9"/>
      <c r="B66" s="17"/>
      <c r="C66" s="28"/>
      <c r="D66" s="29" t="s">
        <v>216</v>
      </c>
      <c r="E66" s="23"/>
      <c r="F66" s="23"/>
      <c r="G66" s="23"/>
      <c r="H66" s="19">
        <v>179806</v>
      </c>
      <c r="I66" s="82">
        <v>179805.93</v>
      </c>
      <c r="J66" s="10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</row>
    <row r="67" spans="1:153" s="16" customFormat="1" ht="120" customHeight="1">
      <c r="A67" s="9"/>
      <c r="B67" s="17"/>
      <c r="C67" s="28"/>
      <c r="D67" s="29" t="s">
        <v>217</v>
      </c>
      <c r="E67" s="23"/>
      <c r="F67" s="23"/>
      <c r="G67" s="23"/>
      <c r="H67" s="19">
        <v>199545.9</v>
      </c>
      <c r="I67" s="82">
        <v>199545.9</v>
      </c>
      <c r="J67" s="10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</row>
    <row r="68" spans="1:153" s="16" customFormat="1" ht="75">
      <c r="A68" s="9"/>
      <c r="B68" s="17"/>
      <c r="C68" s="28"/>
      <c r="D68" s="30" t="s">
        <v>226</v>
      </c>
      <c r="E68" s="23"/>
      <c r="F68" s="23"/>
      <c r="G68" s="23"/>
      <c r="H68" s="19">
        <v>1439454.1</v>
      </c>
      <c r="I68" s="82"/>
      <c r="J68" s="10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</row>
    <row r="69" spans="1:153" s="16" customFormat="1" ht="56.25">
      <c r="A69" s="9">
        <v>180409</v>
      </c>
      <c r="B69" s="17" t="s">
        <v>78</v>
      </c>
      <c r="C69" s="12" t="s">
        <v>27</v>
      </c>
      <c r="D69" s="21"/>
      <c r="E69" s="31"/>
      <c r="F69" s="31"/>
      <c r="G69" s="31"/>
      <c r="H69" s="19">
        <f>H70+H71+H72+H73+H74+H76+H75</f>
        <v>28662816</v>
      </c>
      <c r="I69" s="82">
        <f>I70+I71+I72+I73+I74+I76+I75</f>
        <v>23932948.189999998</v>
      </c>
      <c r="J69" s="10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</row>
    <row r="70" spans="1:153" s="16" customFormat="1" ht="37.5">
      <c r="A70" s="9"/>
      <c r="B70" s="9"/>
      <c r="C70" s="12"/>
      <c r="D70" s="12" t="s">
        <v>46</v>
      </c>
      <c r="E70" s="31"/>
      <c r="F70" s="31"/>
      <c r="G70" s="31"/>
      <c r="H70" s="19">
        <v>4603200</v>
      </c>
      <c r="I70" s="82">
        <v>4603196.15</v>
      </c>
      <c r="J70" s="10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</row>
    <row r="71" spans="1:153" s="16" customFormat="1" ht="37.5">
      <c r="A71" s="9"/>
      <c r="B71" s="9"/>
      <c r="C71" s="12"/>
      <c r="D71" s="12" t="s">
        <v>134</v>
      </c>
      <c r="E71" s="31"/>
      <c r="F71" s="31"/>
      <c r="G71" s="31"/>
      <c r="H71" s="19">
        <v>1645800</v>
      </c>
      <c r="I71" s="82">
        <v>1596000</v>
      </c>
      <c r="J71" s="10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</row>
    <row r="72" spans="1:153" s="16" customFormat="1" ht="37.5">
      <c r="A72" s="9"/>
      <c r="B72" s="9"/>
      <c r="C72" s="12"/>
      <c r="D72" s="12" t="s">
        <v>37</v>
      </c>
      <c r="E72" s="31"/>
      <c r="F72" s="31"/>
      <c r="G72" s="31"/>
      <c r="H72" s="19">
        <v>3658500</v>
      </c>
      <c r="I72" s="82">
        <v>2188500</v>
      </c>
      <c r="J72" s="10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</row>
    <row r="73" spans="1:153" s="16" customFormat="1" ht="18.75">
      <c r="A73" s="9"/>
      <c r="B73" s="9"/>
      <c r="C73" s="12"/>
      <c r="D73" s="12" t="s">
        <v>42</v>
      </c>
      <c r="E73" s="31"/>
      <c r="F73" s="31"/>
      <c r="G73" s="31"/>
      <c r="H73" s="19">
        <v>2500000</v>
      </c>
      <c r="I73" s="82"/>
      <c r="J73" s="105">
        <v>31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</row>
    <row r="74" spans="1:153" s="16" customFormat="1" ht="37.5">
      <c r="A74" s="9"/>
      <c r="B74" s="9"/>
      <c r="C74" s="12"/>
      <c r="D74" s="12" t="s">
        <v>116</v>
      </c>
      <c r="E74" s="31"/>
      <c r="F74" s="31"/>
      <c r="G74" s="31"/>
      <c r="H74" s="19">
        <v>22359</v>
      </c>
      <c r="I74" s="82">
        <v>22350</v>
      </c>
      <c r="J74" s="10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</row>
    <row r="75" spans="1:153" s="16" customFormat="1" ht="37.5">
      <c r="A75" s="9"/>
      <c r="B75" s="9"/>
      <c r="C75" s="12"/>
      <c r="D75" s="12" t="s">
        <v>155</v>
      </c>
      <c r="E75" s="31"/>
      <c r="F75" s="31"/>
      <c r="G75" s="31"/>
      <c r="H75" s="19">
        <v>1188857</v>
      </c>
      <c r="I75" s="82">
        <v>1080729</v>
      </c>
      <c r="J75" s="10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</row>
    <row r="76" spans="1:153" s="16" customFormat="1" ht="18.75">
      <c r="A76" s="9"/>
      <c r="B76" s="9"/>
      <c r="C76" s="12"/>
      <c r="D76" s="12" t="s">
        <v>47</v>
      </c>
      <c r="E76" s="31"/>
      <c r="F76" s="31"/>
      <c r="G76" s="31"/>
      <c r="H76" s="19">
        <v>15044100</v>
      </c>
      <c r="I76" s="82">
        <v>14442173.04</v>
      </c>
      <c r="J76" s="10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</row>
    <row r="77" spans="1:153" s="16" customFormat="1" ht="18.75">
      <c r="A77" s="9">
        <v>250380</v>
      </c>
      <c r="B77" s="17" t="s">
        <v>95</v>
      </c>
      <c r="C77" s="18" t="s">
        <v>19</v>
      </c>
      <c r="D77" s="18" t="s">
        <v>10</v>
      </c>
      <c r="E77" s="31"/>
      <c r="F77" s="31"/>
      <c r="G77" s="31"/>
      <c r="H77" s="19">
        <v>750500</v>
      </c>
      <c r="I77" s="82">
        <v>744355.19</v>
      </c>
      <c r="J77" s="10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</row>
    <row r="78" spans="1:153" s="16" customFormat="1" ht="39">
      <c r="A78" s="10"/>
      <c r="B78" s="10"/>
      <c r="C78" s="11" t="s">
        <v>188</v>
      </c>
      <c r="D78" s="18"/>
      <c r="E78" s="31"/>
      <c r="F78" s="31"/>
      <c r="G78" s="31"/>
      <c r="H78" s="14">
        <f>H79+H80</f>
        <v>264300</v>
      </c>
      <c r="I78" s="85">
        <f>I79+I80</f>
        <v>164284.8</v>
      </c>
      <c r="J78" s="10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</row>
    <row r="79" spans="1:153" s="16" customFormat="1" ht="18.75">
      <c r="A79" s="17" t="s">
        <v>8</v>
      </c>
      <c r="B79" s="17" t="s">
        <v>75</v>
      </c>
      <c r="C79" s="12" t="s">
        <v>9</v>
      </c>
      <c r="D79" s="18" t="s">
        <v>10</v>
      </c>
      <c r="E79" s="31"/>
      <c r="F79" s="31"/>
      <c r="G79" s="31"/>
      <c r="H79" s="19">
        <v>164300</v>
      </c>
      <c r="I79" s="82">
        <v>164284.8</v>
      </c>
      <c r="J79" s="10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</row>
    <row r="80" spans="1:10" s="15" customFormat="1" ht="18.75">
      <c r="A80" s="17" t="s">
        <v>21</v>
      </c>
      <c r="B80" s="17" t="s">
        <v>94</v>
      </c>
      <c r="C80" s="12" t="s">
        <v>38</v>
      </c>
      <c r="D80" s="18" t="s">
        <v>10</v>
      </c>
      <c r="E80" s="13"/>
      <c r="F80" s="32"/>
      <c r="G80" s="13"/>
      <c r="H80" s="19">
        <v>100000</v>
      </c>
      <c r="I80" s="82">
        <v>0</v>
      </c>
      <c r="J80" s="105"/>
    </row>
    <row r="81" spans="1:10" s="15" customFormat="1" ht="39">
      <c r="A81" s="17"/>
      <c r="B81" s="17"/>
      <c r="C81" s="11" t="s">
        <v>236</v>
      </c>
      <c r="D81" s="18"/>
      <c r="E81" s="13"/>
      <c r="F81" s="32"/>
      <c r="G81" s="13"/>
      <c r="H81" s="14">
        <f>H82</f>
        <v>177897</v>
      </c>
      <c r="I81" s="85">
        <f>I82</f>
        <v>177897</v>
      </c>
      <c r="J81" s="105"/>
    </row>
    <row r="82" spans="1:10" s="15" customFormat="1" ht="18.75">
      <c r="A82" s="17" t="s">
        <v>8</v>
      </c>
      <c r="B82" s="17" t="s">
        <v>75</v>
      </c>
      <c r="C82" s="12" t="s">
        <v>9</v>
      </c>
      <c r="D82" s="18" t="s">
        <v>10</v>
      </c>
      <c r="E82" s="13"/>
      <c r="F82" s="32"/>
      <c r="G82" s="13"/>
      <c r="H82" s="19">
        <v>177897</v>
      </c>
      <c r="I82" s="82">
        <v>177897</v>
      </c>
      <c r="J82" s="105"/>
    </row>
    <row r="83" spans="1:10" ht="39">
      <c r="A83" s="10"/>
      <c r="B83" s="10"/>
      <c r="C83" s="11" t="s">
        <v>100</v>
      </c>
      <c r="D83" s="18"/>
      <c r="E83" s="23"/>
      <c r="F83" s="23"/>
      <c r="G83" s="23"/>
      <c r="H83" s="85">
        <f>H84+H85+H86+H217+H214+H213</f>
        <v>249129382.94</v>
      </c>
      <c r="I83" s="85">
        <f>I84+I85+I86+I217+I214+I213</f>
        <v>198111248</v>
      </c>
      <c r="J83" s="105"/>
    </row>
    <row r="84" spans="1:10" ht="18.75">
      <c r="A84" s="17" t="s">
        <v>13</v>
      </c>
      <c r="B84" s="17" t="s">
        <v>84</v>
      </c>
      <c r="C84" s="12" t="s">
        <v>14</v>
      </c>
      <c r="D84" s="18"/>
      <c r="E84" s="23"/>
      <c r="F84" s="23"/>
      <c r="G84" s="23"/>
      <c r="H84" s="19">
        <v>1724000</v>
      </c>
      <c r="I84" s="82">
        <v>790136</v>
      </c>
      <c r="J84" s="105"/>
    </row>
    <row r="85" spans="1:10" ht="18.75">
      <c r="A85" s="17" t="s">
        <v>28</v>
      </c>
      <c r="B85" s="17" t="s">
        <v>93</v>
      </c>
      <c r="C85" s="12" t="s">
        <v>15</v>
      </c>
      <c r="D85" s="18" t="s">
        <v>10</v>
      </c>
      <c r="E85" s="23"/>
      <c r="F85" s="23"/>
      <c r="G85" s="23"/>
      <c r="H85" s="19">
        <v>84217200</v>
      </c>
      <c r="I85" s="82">
        <v>68888644</v>
      </c>
      <c r="J85" s="105"/>
    </row>
    <row r="86" spans="1:10" ht="18.75">
      <c r="A86" s="8">
        <v>150101</v>
      </c>
      <c r="B86" s="17" t="s">
        <v>78</v>
      </c>
      <c r="C86" s="28" t="s">
        <v>3</v>
      </c>
      <c r="D86" s="18"/>
      <c r="E86" s="23">
        <f>E87+E145</f>
        <v>156493313</v>
      </c>
      <c r="F86" s="23"/>
      <c r="G86" s="23">
        <f>G87+G145</f>
        <v>105987675</v>
      </c>
      <c r="H86" s="84">
        <f>H87+H139+H145</f>
        <v>144619382.94</v>
      </c>
      <c r="I86" s="86">
        <f>I87+I139+I145</f>
        <v>109870871</v>
      </c>
      <c r="J86" s="105"/>
    </row>
    <row r="87" spans="1:10" ht="19.5">
      <c r="A87" s="8"/>
      <c r="B87" s="8"/>
      <c r="C87" s="11"/>
      <c r="D87" s="33" t="s">
        <v>4</v>
      </c>
      <c r="E87" s="34">
        <f>SUM(E88:E138)</f>
        <v>73757043</v>
      </c>
      <c r="F87" s="34"/>
      <c r="G87" s="34">
        <f>SUM(G88:G138)</f>
        <v>44832261</v>
      </c>
      <c r="H87" s="35">
        <f>SUM(H88:H138)</f>
        <v>41311360</v>
      </c>
      <c r="I87" s="86">
        <f>SUM(I88:I138)</f>
        <v>34745621</v>
      </c>
      <c r="J87" s="105"/>
    </row>
    <row r="88" spans="1:10" ht="18.75">
      <c r="A88" s="12"/>
      <c r="B88" s="12"/>
      <c r="C88" s="36"/>
      <c r="D88" s="36" t="s">
        <v>5</v>
      </c>
      <c r="E88" s="13">
        <v>28556946</v>
      </c>
      <c r="F88" s="9">
        <v>86</v>
      </c>
      <c r="G88" s="20">
        <v>24569887</v>
      </c>
      <c r="H88" s="19">
        <v>1850000</v>
      </c>
      <c r="I88" s="82">
        <v>1672124</v>
      </c>
      <c r="J88" s="105"/>
    </row>
    <row r="89" spans="1:10" ht="37.5">
      <c r="A89" s="37"/>
      <c r="B89" s="37"/>
      <c r="C89" s="36"/>
      <c r="D89" s="36" t="s">
        <v>115</v>
      </c>
      <c r="E89" s="13"/>
      <c r="F89" s="32"/>
      <c r="G89" s="13"/>
      <c r="H89" s="19">
        <v>140000</v>
      </c>
      <c r="I89" s="82">
        <v>134261</v>
      </c>
      <c r="J89" s="105"/>
    </row>
    <row r="90" spans="1:10" ht="56.25">
      <c r="A90" s="37"/>
      <c r="B90" s="37"/>
      <c r="C90" s="36"/>
      <c r="D90" s="36" t="s">
        <v>44</v>
      </c>
      <c r="E90" s="13"/>
      <c r="F90" s="32"/>
      <c r="G90" s="13"/>
      <c r="H90" s="19">
        <v>364781</v>
      </c>
      <c r="I90" s="82">
        <v>27152</v>
      </c>
      <c r="J90" s="105"/>
    </row>
    <row r="91" spans="1:10" ht="37.5">
      <c r="A91" s="8"/>
      <c r="B91" s="8"/>
      <c r="C91" s="36"/>
      <c r="D91" s="36" t="s">
        <v>107</v>
      </c>
      <c r="E91" s="20">
        <v>680490</v>
      </c>
      <c r="F91" s="38">
        <v>55.9</v>
      </c>
      <c r="G91" s="20">
        <v>380490</v>
      </c>
      <c r="H91" s="19">
        <v>71000</v>
      </c>
      <c r="I91" s="82">
        <v>66108</v>
      </c>
      <c r="J91" s="105"/>
    </row>
    <row r="92" spans="1:10" ht="37.5">
      <c r="A92" s="12"/>
      <c r="B92" s="12"/>
      <c r="C92" s="36"/>
      <c r="D92" s="36" t="s">
        <v>40</v>
      </c>
      <c r="E92" s="13">
        <v>12997832</v>
      </c>
      <c r="F92" s="9">
        <v>47.7</v>
      </c>
      <c r="G92" s="20">
        <v>6200933</v>
      </c>
      <c r="H92" s="19">
        <v>4180000</v>
      </c>
      <c r="I92" s="82">
        <v>3755835</v>
      </c>
      <c r="J92" s="105"/>
    </row>
    <row r="93" spans="1:10" ht="56.25">
      <c r="A93" s="12"/>
      <c r="B93" s="12"/>
      <c r="C93" s="36"/>
      <c r="D93" s="36" t="s">
        <v>231</v>
      </c>
      <c r="E93" s="13"/>
      <c r="F93" s="9"/>
      <c r="G93" s="20"/>
      <c r="H93" s="19">
        <v>1000</v>
      </c>
      <c r="I93" s="82"/>
      <c r="J93" s="105"/>
    </row>
    <row r="94" spans="1:10" ht="37.5">
      <c r="A94" s="37"/>
      <c r="B94" s="37"/>
      <c r="C94" s="36"/>
      <c r="D94" s="36" t="s">
        <v>125</v>
      </c>
      <c r="E94" s="13"/>
      <c r="F94" s="32"/>
      <c r="G94" s="13"/>
      <c r="H94" s="19">
        <v>250000</v>
      </c>
      <c r="I94" s="82">
        <v>204002</v>
      </c>
      <c r="J94" s="105"/>
    </row>
    <row r="95" spans="1:10" ht="37.5">
      <c r="A95" s="37"/>
      <c r="B95" s="37"/>
      <c r="C95" s="36"/>
      <c r="D95" s="36" t="s">
        <v>153</v>
      </c>
      <c r="E95" s="13"/>
      <c r="F95" s="32"/>
      <c r="G95" s="13"/>
      <c r="H95" s="19">
        <v>800000</v>
      </c>
      <c r="I95" s="82">
        <v>795001</v>
      </c>
      <c r="J95" s="105"/>
    </row>
    <row r="96" spans="1:10" ht="37.5">
      <c r="A96" s="37"/>
      <c r="B96" s="37"/>
      <c r="C96" s="36"/>
      <c r="D96" s="36" t="s">
        <v>202</v>
      </c>
      <c r="E96" s="13"/>
      <c r="F96" s="32"/>
      <c r="G96" s="13"/>
      <c r="H96" s="19">
        <v>100000</v>
      </c>
      <c r="I96" s="82"/>
      <c r="J96" s="105"/>
    </row>
    <row r="97" spans="1:10" ht="18.75">
      <c r="A97" s="37"/>
      <c r="B97" s="37"/>
      <c r="C97" s="36"/>
      <c r="D97" s="36" t="s">
        <v>126</v>
      </c>
      <c r="E97" s="13"/>
      <c r="F97" s="32"/>
      <c r="G97" s="13"/>
      <c r="H97" s="19">
        <v>1910000</v>
      </c>
      <c r="I97" s="82">
        <v>1515298</v>
      </c>
      <c r="J97" s="105"/>
    </row>
    <row r="98" spans="1:10" ht="56.25">
      <c r="A98" s="37"/>
      <c r="B98" s="37"/>
      <c r="C98" s="36"/>
      <c r="D98" s="36" t="s">
        <v>239</v>
      </c>
      <c r="E98" s="13"/>
      <c r="F98" s="32"/>
      <c r="G98" s="13"/>
      <c r="H98" s="19">
        <v>20000</v>
      </c>
      <c r="I98" s="82"/>
      <c r="J98" s="105"/>
    </row>
    <row r="99" spans="1:10" ht="18.75">
      <c r="A99" s="37"/>
      <c r="B99" s="37"/>
      <c r="C99" s="36"/>
      <c r="D99" s="36" t="s">
        <v>26</v>
      </c>
      <c r="E99" s="13">
        <v>27952784</v>
      </c>
      <c r="F99" s="32">
        <v>36.5</v>
      </c>
      <c r="G99" s="13">
        <v>10189981</v>
      </c>
      <c r="H99" s="19">
        <v>4000000</v>
      </c>
      <c r="I99" s="82">
        <v>2970124</v>
      </c>
      <c r="J99" s="105"/>
    </row>
    <row r="100" spans="1:10" ht="37.5">
      <c r="A100" s="37"/>
      <c r="B100" s="37"/>
      <c r="C100" s="36"/>
      <c r="D100" s="36" t="s">
        <v>127</v>
      </c>
      <c r="E100" s="13">
        <v>3568991</v>
      </c>
      <c r="F100" s="32">
        <v>97.8</v>
      </c>
      <c r="G100" s="13">
        <v>3490970</v>
      </c>
      <c r="H100" s="19">
        <v>5600000</v>
      </c>
      <c r="I100" s="82">
        <v>4432021</v>
      </c>
      <c r="J100" s="105"/>
    </row>
    <row r="101" spans="1:10" ht="37.5">
      <c r="A101" s="37"/>
      <c r="B101" s="37"/>
      <c r="C101" s="36"/>
      <c r="D101" s="36" t="s">
        <v>73</v>
      </c>
      <c r="E101" s="13"/>
      <c r="F101" s="32"/>
      <c r="G101" s="13"/>
      <c r="H101" s="19">
        <v>17000000</v>
      </c>
      <c r="I101" s="82">
        <v>16557601</v>
      </c>
      <c r="J101" s="105"/>
    </row>
    <row r="102" spans="1:10" ht="18.75">
      <c r="A102" s="37"/>
      <c r="B102" s="37"/>
      <c r="C102" s="36"/>
      <c r="D102" s="36" t="s">
        <v>150</v>
      </c>
      <c r="E102" s="13"/>
      <c r="F102" s="32"/>
      <c r="G102" s="13"/>
      <c r="H102" s="19">
        <v>50000</v>
      </c>
      <c r="I102" s="82"/>
      <c r="J102" s="105"/>
    </row>
    <row r="103" spans="1:10" ht="18.75">
      <c r="A103" s="37"/>
      <c r="B103" s="37"/>
      <c r="C103" s="36"/>
      <c r="D103" s="36" t="s">
        <v>151</v>
      </c>
      <c r="E103" s="13"/>
      <c r="F103" s="32"/>
      <c r="G103" s="13"/>
      <c r="H103" s="19">
        <v>1000000</v>
      </c>
      <c r="I103" s="82">
        <v>15468</v>
      </c>
      <c r="J103" s="105"/>
    </row>
    <row r="104" spans="1:10" ht="37.5">
      <c r="A104" s="37"/>
      <c r="B104" s="37"/>
      <c r="C104" s="36"/>
      <c r="D104" s="36" t="s">
        <v>176</v>
      </c>
      <c r="E104" s="13"/>
      <c r="F104" s="32"/>
      <c r="G104" s="13"/>
      <c r="H104" s="19">
        <v>50000</v>
      </c>
      <c r="I104" s="82"/>
      <c r="J104" s="105"/>
    </row>
    <row r="105" spans="1:10" ht="93.75">
      <c r="A105" s="37"/>
      <c r="B105" s="37"/>
      <c r="C105" s="36"/>
      <c r="D105" s="36" t="s">
        <v>219</v>
      </c>
      <c r="E105" s="13"/>
      <c r="F105" s="32"/>
      <c r="G105" s="13"/>
      <c r="H105" s="19">
        <v>429000</v>
      </c>
      <c r="I105" s="82">
        <v>218631</v>
      </c>
      <c r="J105" s="105"/>
    </row>
    <row r="106" spans="1:10" ht="37.5">
      <c r="A106" s="37"/>
      <c r="B106" s="37"/>
      <c r="C106" s="36"/>
      <c r="D106" s="36" t="s">
        <v>168</v>
      </c>
      <c r="E106" s="13"/>
      <c r="F106" s="32"/>
      <c r="G106" s="13"/>
      <c r="H106" s="19">
        <v>285000</v>
      </c>
      <c r="I106" s="82">
        <v>283957</v>
      </c>
      <c r="J106" s="105"/>
    </row>
    <row r="107" spans="1:10" ht="56.25">
      <c r="A107" s="37"/>
      <c r="B107" s="37"/>
      <c r="C107" s="36"/>
      <c r="D107" s="36" t="s">
        <v>177</v>
      </c>
      <c r="E107" s="13"/>
      <c r="F107" s="32"/>
      <c r="G107" s="13"/>
      <c r="H107" s="19">
        <v>80000</v>
      </c>
      <c r="I107" s="82">
        <v>77966</v>
      </c>
      <c r="J107" s="105"/>
    </row>
    <row r="108" spans="1:10" ht="56.25">
      <c r="A108" s="37"/>
      <c r="B108" s="37"/>
      <c r="C108" s="36"/>
      <c r="D108" s="36" t="s">
        <v>178</v>
      </c>
      <c r="E108" s="13"/>
      <c r="F108" s="32"/>
      <c r="G108" s="13"/>
      <c r="H108" s="19">
        <v>100000</v>
      </c>
      <c r="I108" s="82">
        <v>97740</v>
      </c>
      <c r="J108" s="105"/>
    </row>
    <row r="109" spans="1:10" ht="37.5">
      <c r="A109" s="37"/>
      <c r="B109" s="37"/>
      <c r="C109" s="36"/>
      <c r="D109" s="36" t="s">
        <v>192</v>
      </c>
      <c r="E109" s="13"/>
      <c r="F109" s="32"/>
      <c r="G109" s="13"/>
      <c r="H109" s="19">
        <v>57000</v>
      </c>
      <c r="I109" s="82">
        <v>55648</v>
      </c>
      <c r="J109" s="105">
        <v>32</v>
      </c>
    </row>
    <row r="110" spans="1:10" ht="52.5" customHeight="1">
      <c r="A110" s="37"/>
      <c r="B110" s="37"/>
      <c r="C110" s="36"/>
      <c r="D110" s="40" t="s">
        <v>237</v>
      </c>
      <c r="E110" s="13"/>
      <c r="F110" s="32"/>
      <c r="G110" s="13"/>
      <c r="H110" s="19">
        <v>50000</v>
      </c>
      <c r="I110" s="82"/>
      <c r="J110" s="105"/>
    </row>
    <row r="111" spans="1:10" ht="56.25">
      <c r="A111" s="37"/>
      <c r="B111" s="37"/>
      <c r="C111" s="36"/>
      <c r="D111" s="39" t="s">
        <v>238</v>
      </c>
      <c r="E111" s="13"/>
      <c r="F111" s="32"/>
      <c r="G111" s="13"/>
      <c r="H111" s="19">
        <v>50000</v>
      </c>
      <c r="I111" s="82"/>
      <c r="J111" s="105"/>
    </row>
    <row r="112" spans="1:10" ht="116.25" customHeight="1">
      <c r="A112" s="37"/>
      <c r="B112" s="37"/>
      <c r="C112" s="36"/>
      <c r="D112" s="36" t="s">
        <v>258</v>
      </c>
      <c r="E112" s="13"/>
      <c r="F112" s="32"/>
      <c r="G112" s="13"/>
      <c r="H112" s="19">
        <v>40901</v>
      </c>
      <c r="I112" s="82"/>
      <c r="J112" s="105"/>
    </row>
    <row r="113" spans="1:10" ht="56.25">
      <c r="A113" s="37"/>
      <c r="B113" s="37"/>
      <c r="C113" s="36"/>
      <c r="D113" s="36" t="s">
        <v>257</v>
      </c>
      <c r="E113" s="13"/>
      <c r="F113" s="32"/>
      <c r="G113" s="13"/>
      <c r="H113" s="19">
        <v>23943</v>
      </c>
      <c r="I113" s="82"/>
      <c r="J113" s="105"/>
    </row>
    <row r="114" spans="1:10" ht="37.5">
      <c r="A114" s="37"/>
      <c r="B114" s="37"/>
      <c r="C114" s="36"/>
      <c r="D114" s="36" t="s">
        <v>113</v>
      </c>
      <c r="E114" s="13"/>
      <c r="F114" s="32"/>
      <c r="G114" s="13"/>
      <c r="H114" s="19">
        <v>1460000</v>
      </c>
      <c r="I114" s="82">
        <v>1033288</v>
      </c>
      <c r="J114" s="105"/>
    </row>
    <row r="115" spans="1:10" ht="18.75">
      <c r="A115" s="37"/>
      <c r="B115" s="37"/>
      <c r="C115" s="36"/>
      <c r="D115" s="36"/>
      <c r="E115" s="13"/>
      <c r="F115" s="32"/>
      <c r="G115" s="13"/>
      <c r="H115" s="19"/>
      <c r="I115" s="82"/>
      <c r="J115" s="105"/>
    </row>
    <row r="116" spans="1:10" ht="37.5">
      <c r="A116" s="37"/>
      <c r="B116" s="37"/>
      <c r="C116" s="36"/>
      <c r="D116" s="36" t="s">
        <v>230</v>
      </c>
      <c r="E116" s="13"/>
      <c r="F116" s="32"/>
      <c r="G116" s="13"/>
      <c r="H116" s="19">
        <v>80000</v>
      </c>
      <c r="I116" s="82"/>
      <c r="J116" s="105"/>
    </row>
    <row r="117" spans="1:10" ht="37.5">
      <c r="A117" s="37"/>
      <c r="B117" s="37"/>
      <c r="C117" s="36"/>
      <c r="D117" s="36" t="s">
        <v>228</v>
      </c>
      <c r="E117" s="13"/>
      <c r="F117" s="32"/>
      <c r="G117" s="13"/>
      <c r="H117" s="19">
        <v>35000</v>
      </c>
      <c r="I117" s="82"/>
      <c r="J117" s="105"/>
    </row>
    <row r="118" spans="1:10" ht="37.5">
      <c r="A118" s="37"/>
      <c r="B118" s="37"/>
      <c r="C118" s="36"/>
      <c r="D118" s="36" t="s">
        <v>166</v>
      </c>
      <c r="E118" s="13"/>
      <c r="F118" s="32"/>
      <c r="G118" s="13"/>
      <c r="H118" s="19">
        <v>150000</v>
      </c>
      <c r="I118" s="82">
        <v>143270</v>
      </c>
      <c r="J118" s="105"/>
    </row>
    <row r="119" spans="1:10" ht="37.5">
      <c r="A119" s="37"/>
      <c r="B119" s="37"/>
      <c r="C119" s="36"/>
      <c r="D119" s="36" t="s">
        <v>165</v>
      </c>
      <c r="E119" s="13"/>
      <c r="F119" s="32"/>
      <c r="G119" s="13"/>
      <c r="H119" s="19">
        <v>65000</v>
      </c>
      <c r="I119" s="82">
        <v>61782</v>
      </c>
      <c r="J119" s="105"/>
    </row>
    <row r="120" spans="1:10" ht="56.25">
      <c r="A120" s="37"/>
      <c r="B120" s="37"/>
      <c r="C120" s="36"/>
      <c r="D120" s="36" t="s">
        <v>164</v>
      </c>
      <c r="E120" s="13"/>
      <c r="F120" s="32"/>
      <c r="G120" s="13"/>
      <c r="H120" s="19">
        <v>57000</v>
      </c>
      <c r="I120" s="82">
        <v>53987</v>
      </c>
      <c r="J120" s="105"/>
    </row>
    <row r="121" spans="1:10" ht="56.25">
      <c r="A121" s="37"/>
      <c r="B121" s="37"/>
      <c r="C121" s="36"/>
      <c r="D121" s="36" t="s">
        <v>158</v>
      </c>
      <c r="E121" s="13"/>
      <c r="F121" s="32"/>
      <c r="G121" s="13"/>
      <c r="H121" s="19">
        <v>57000</v>
      </c>
      <c r="I121" s="82">
        <v>53987</v>
      </c>
      <c r="J121" s="105"/>
    </row>
    <row r="122" spans="1:10" ht="56.25">
      <c r="A122" s="37"/>
      <c r="B122" s="37"/>
      <c r="C122" s="36"/>
      <c r="D122" s="36" t="s">
        <v>157</v>
      </c>
      <c r="E122" s="13"/>
      <c r="F122" s="32"/>
      <c r="G122" s="13"/>
      <c r="H122" s="19">
        <v>57000</v>
      </c>
      <c r="I122" s="82">
        <v>53987</v>
      </c>
      <c r="J122" s="105"/>
    </row>
    <row r="123" spans="1:10" ht="37.5">
      <c r="A123" s="37"/>
      <c r="B123" s="37"/>
      <c r="C123" s="36"/>
      <c r="D123" s="36" t="s">
        <v>204</v>
      </c>
      <c r="E123" s="13"/>
      <c r="F123" s="32"/>
      <c r="G123" s="13"/>
      <c r="H123" s="19">
        <v>45000</v>
      </c>
      <c r="I123" s="82"/>
      <c r="J123" s="105"/>
    </row>
    <row r="124" spans="1:10" ht="37.5">
      <c r="A124" s="37"/>
      <c r="B124" s="37"/>
      <c r="C124" s="36"/>
      <c r="D124" s="36" t="s">
        <v>206</v>
      </c>
      <c r="E124" s="13"/>
      <c r="F124" s="32"/>
      <c r="G124" s="13"/>
      <c r="H124" s="19">
        <v>47628</v>
      </c>
      <c r="I124" s="82"/>
      <c r="J124" s="105"/>
    </row>
    <row r="125" spans="1:10" ht="37.5">
      <c r="A125" s="37"/>
      <c r="B125" s="37"/>
      <c r="C125" s="36"/>
      <c r="D125" s="36" t="s">
        <v>207</v>
      </c>
      <c r="E125" s="13"/>
      <c r="F125" s="32"/>
      <c r="G125" s="13"/>
      <c r="H125" s="19">
        <v>44565</v>
      </c>
      <c r="I125" s="82"/>
      <c r="J125" s="105"/>
    </row>
    <row r="126" spans="1:10" ht="37.5">
      <c r="A126" s="37"/>
      <c r="B126" s="37"/>
      <c r="C126" s="36"/>
      <c r="D126" s="36" t="s">
        <v>208</v>
      </c>
      <c r="E126" s="13"/>
      <c r="F126" s="32"/>
      <c r="G126" s="13"/>
      <c r="H126" s="19">
        <v>29703</v>
      </c>
      <c r="I126" s="82"/>
      <c r="J126" s="105"/>
    </row>
    <row r="127" spans="1:10" ht="37.5">
      <c r="A127" s="37"/>
      <c r="B127" s="37"/>
      <c r="C127" s="36"/>
      <c r="D127" s="36" t="s">
        <v>209</v>
      </c>
      <c r="E127" s="13"/>
      <c r="F127" s="32"/>
      <c r="G127" s="13"/>
      <c r="H127" s="19">
        <v>41338</v>
      </c>
      <c r="I127" s="82"/>
      <c r="J127" s="105"/>
    </row>
    <row r="128" spans="1:10" ht="75">
      <c r="A128" s="37"/>
      <c r="B128" s="37"/>
      <c r="C128" s="36"/>
      <c r="D128" s="36" t="s">
        <v>205</v>
      </c>
      <c r="E128" s="13"/>
      <c r="F128" s="32"/>
      <c r="G128" s="13"/>
      <c r="H128" s="19">
        <v>70000</v>
      </c>
      <c r="I128" s="82"/>
      <c r="J128" s="105"/>
    </row>
    <row r="129" spans="1:10" ht="56.25">
      <c r="A129" s="37"/>
      <c r="B129" s="37"/>
      <c r="C129" s="36"/>
      <c r="D129" s="36" t="s">
        <v>156</v>
      </c>
      <c r="E129" s="13"/>
      <c r="F129" s="32"/>
      <c r="G129" s="13"/>
      <c r="H129" s="19">
        <v>122173</v>
      </c>
      <c r="I129" s="82">
        <v>121379</v>
      </c>
      <c r="J129" s="105"/>
    </row>
    <row r="130" spans="1:10" ht="37.5">
      <c r="A130" s="37"/>
      <c r="B130" s="37"/>
      <c r="C130" s="36"/>
      <c r="D130" s="36" t="s">
        <v>183</v>
      </c>
      <c r="E130" s="13"/>
      <c r="F130" s="32"/>
      <c r="G130" s="13"/>
      <c r="H130" s="19">
        <v>87000</v>
      </c>
      <c r="I130" s="82">
        <v>85550</v>
      </c>
      <c r="J130" s="105"/>
    </row>
    <row r="131" spans="1:10" ht="37.5">
      <c r="A131" s="37"/>
      <c r="B131" s="37"/>
      <c r="C131" s="36"/>
      <c r="D131" s="36" t="s">
        <v>221</v>
      </c>
      <c r="E131" s="13"/>
      <c r="F131" s="32"/>
      <c r="G131" s="13"/>
      <c r="H131" s="19">
        <v>100000</v>
      </c>
      <c r="I131" s="82">
        <v>98184</v>
      </c>
      <c r="J131" s="105"/>
    </row>
    <row r="132" spans="1:10" ht="56.25">
      <c r="A132" s="37"/>
      <c r="B132" s="37"/>
      <c r="C132" s="36"/>
      <c r="D132" s="36" t="s">
        <v>222</v>
      </c>
      <c r="E132" s="13"/>
      <c r="F132" s="32"/>
      <c r="G132" s="13"/>
      <c r="H132" s="19">
        <v>16993</v>
      </c>
      <c r="I132" s="82">
        <v>16604</v>
      </c>
      <c r="J132" s="105"/>
    </row>
    <row r="133" spans="1:10" ht="37.5">
      <c r="A133" s="37"/>
      <c r="B133" s="37"/>
      <c r="C133" s="36"/>
      <c r="D133" s="36" t="s">
        <v>223</v>
      </c>
      <c r="E133" s="13"/>
      <c r="F133" s="32"/>
      <c r="G133" s="13"/>
      <c r="H133" s="19">
        <v>48998</v>
      </c>
      <c r="I133" s="82">
        <v>47353</v>
      </c>
      <c r="J133" s="105"/>
    </row>
    <row r="134" spans="1:10" ht="37.5">
      <c r="A134" s="37"/>
      <c r="B134" s="37"/>
      <c r="C134" s="36"/>
      <c r="D134" s="36" t="s">
        <v>224</v>
      </c>
      <c r="E134" s="13"/>
      <c r="F134" s="32"/>
      <c r="G134" s="13"/>
      <c r="H134" s="19">
        <v>16993</v>
      </c>
      <c r="I134" s="82">
        <v>16604</v>
      </c>
      <c r="J134" s="105"/>
    </row>
    <row r="135" spans="1:10" ht="37.5">
      <c r="A135" s="37"/>
      <c r="B135" s="37"/>
      <c r="C135" s="36"/>
      <c r="D135" s="36" t="s">
        <v>225</v>
      </c>
      <c r="E135" s="13"/>
      <c r="F135" s="32"/>
      <c r="G135" s="13"/>
      <c r="H135" s="19">
        <v>48988</v>
      </c>
      <c r="I135" s="82">
        <v>47353</v>
      </c>
      <c r="J135" s="105">
        <v>33</v>
      </c>
    </row>
    <row r="136" spans="1:10" ht="56.25">
      <c r="A136" s="37"/>
      <c r="B136" s="37"/>
      <c r="C136" s="36"/>
      <c r="D136" s="36" t="s">
        <v>248</v>
      </c>
      <c r="E136" s="13"/>
      <c r="F136" s="32"/>
      <c r="G136" s="13"/>
      <c r="H136" s="19">
        <v>35000</v>
      </c>
      <c r="I136" s="82"/>
      <c r="J136" s="105"/>
    </row>
    <row r="137" spans="1:10" ht="56.25">
      <c r="A137" s="37"/>
      <c r="B137" s="37"/>
      <c r="C137" s="36"/>
      <c r="D137" s="36" t="s">
        <v>210</v>
      </c>
      <c r="E137" s="13"/>
      <c r="F137" s="32"/>
      <c r="G137" s="13"/>
      <c r="H137" s="19">
        <v>60000</v>
      </c>
      <c r="I137" s="82"/>
      <c r="J137" s="105"/>
    </row>
    <row r="138" spans="1:10" ht="52.5" customHeight="1">
      <c r="A138" s="37"/>
      <c r="B138" s="37"/>
      <c r="C138" s="36"/>
      <c r="D138" s="36" t="s">
        <v>167</v>
      </c>
      <c r="E138" s="13"/>
      <c r="F138" s="32"/>
      <c r="G138" s="13"/>
      <c r="H138" s="19">
        <v>33356</v>
      </c>
      <c r="I138" s="82">
        <v>33356</v>
      </c>
      <c r="J138" s="105"/>
    </row>
    <row r="139" spans="1:153" s="44" customFormat="1" ht="18.75">
      <c r="A139" s="37"/>
      <c r="B139" s="37"/>
      <c r="C139" s="41"/>
      <c r="D139" s="28" t="s">
        <v>235</v>
      </c>
      <c r="E139" s="31"/>
      <c r="F139" s="42"/>
      <c r="G139" s="31"/>
      <c r="H139" s="14">
        <f>SUM(H140:H144)</f>
        <v>300000</v>
      </c>
      <c r="I139" s="85">
        <f>SUM(I140:I144)</f>
        <v>19524</v>
      </c>
      <c r="J139" s="105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</row>
    <row r="140" spans="1:10" ht="37.5">
      <c r="A140" s="37"/>
      <c r="B140" s="37"/>
      <c r="C140" s="36"/>
      <c r="D140" s="36" t="s">
        <v>252</v>
      </c>
      <c r="E140" s="13"/>
      <c r="F140" s="32"/>
      <c r="G140" s="13"/>
      <c r="H140" s="19">
        <v>60000</v>
      </c>
      <c r="I140" s="82"/>
      <c r="J140" s="105"/>
    </row>
    <row r="141" spans="1:10" ht="37.5">
      <c r="A141" s="37"/>
      <c r="B141" s="37"/>
      <c r="C141" s="36"/>
      <c r="D141" s="36" t="s">
        <v>253</v>
      </c>
      <c r="E141" s="13"/>
      <c r="F141" s="32"/>
      <c r="G141" s="13"/>
      <c r="H141" s="19">
        <v>60000</v>
      </c>
      <c r="I141" s="82">
        <v>4881</v>
      </c>
      <c r="J141" s="105"/>
    </row>
    <row r="142" spans="1:10" ht="37.5">
      <c r="A142" s="37"/>
      <c r="B142" s="37"/>
      <c r="C142" s="36"/>
      <c r="D142" s="36" t="s">
        <v>254</v>
      </c>
      <c r="E142" s="13"/>
      <c r="F142" s="32"/>
      <c r="G142" s="13"/>
      <c r="H142" s="19">
        <v>60000</v>
      </c>
      <c r="I142" s="82">
        <v>4881</v>
      </c>
      <c r="J142" s="105"/>
    </row>
    <row r="143" spans="1:10" ht="56.25">
      <c r="A143" s="37"/>
      <c r="B143" s="37"/>
      <c r="C143" s="36"/>
      <c r="D143" s="36" t="s">
        <v>255</v>
      </c>
      <c r="E143" s="13"/>
      <c r="F143" s="32"/>
      <c r="G143" s="13"/>
      <c r="H143" s="19">
        <v>60000</v>
      </c>
      <c r="I143" s="82">
        <v>4881</v>
      </c>
      <c r="J143" s="105"/>
    </row>
    <row r="144" spans="1:10" ht="37.5">
      <c r="A144" s="37"/>
      <c r="B144" s="37"/>
      <c r="C144" s="36"/>
      <c r="D144" s="36" t="s">
        <v>256</v>
      </c>
      <c r="E144" s="13"/>
      <c r="F144" s="32"/>
      <c r="G144" s="13"/>
      <c r="H144" s="19">
        <v>60000</v>
      </c>
      <c r="I144" s="82">
        <v>4881</v>
      </c>
      <c r="J144" s="105"/>
    </row>
    <row r="145" spans="1:10" ht="18.75">
      <c r="A145" s="37"/>
      <c r="B145" s="37"/>
      <c r="C145" s="28"/>
      <c r="D145" s="28" t="s">
        <v>6</v>
      </c>
      <c r="E145" s="31">
        <f>SUM(E146:E208)</f>
        <v>82736270</v>
      </c>
      <c r="F145" s="31"/>
      <c r="G145" s="31">
        <f>SUM(G146:G208)</f>
        <v>61155414</v>
      </c>
      <c r="H145" s="83">
        <f>SUM(H146:H212)</f>
        <v>103008022.94</v>
      </c>
      <c r="I145" s="83">
        <f>SUM(I146:I212)</f>
        <v>75105726</v>
      </c>
      <c r="J145" s="105"/>
    </row>
    <row r="146" spans="1:10" ht="37.5">
      <c r="A146" s="37"/>
      <c r="B146" s="37"/>
      <c r="C146" s="28"/>
      <c r="D146" s="36" t="s">
        <v>25</v>
      </c>
      <c r="E146" s="13">
        <v>9995386</v>
      </c>
      <c r="F146" s="32">
        <v>37.5</v>
      </c>
      <c r="G146" s="13">
        <v>3747696</v>
      </c>
      <c r="H146" s="19">
        <v>341000</v>
      </c>
      <c r="I146" s="82">
        <v>307585</v>
      </c>
      <c r="J146" s="105"/>
    </row>
    <row r="147" spans="1:10" ht="37.5">
      <c r="A147" s="37"/>
      <c r="B147" s="37"/>
      <c r="C147" s="28"/>
      <c r="D147" s="36" t="s">
        <v>35</v>
      </c>
      <c r="E147" s="13">
        <v>17687640</v>
      </c>
      <c r="F147" s="32">
        <v>63.8</v>
      </c>
      <c r="G147" s="13">
        <v>11282117</v>
      </c>
      <c r="H147" s="19">
        <v>7280000</v>
      </c>
      <c r="I147" s="82">
        <v>4237705</v>
      </c>
      <c r="J147" s="105"/>
    </row>
    <row r="148" spans="1:10" ht="37.5">
      <c r="A148" s="37"/>
      <c r="B148" s="37"/>
      <c r="C148" s="28"/>
      <c r="D148" s="36" t="s">
        <v>48</v>
      </c>
      <c r="E148" s="13">
        <v>3024919</v>
      </c>
      <c r="F148" s="32">
        <v>72</v>
      </c>
      <c r="G148" s="13">
        <v>2177942</v>
      </c>
      <c r="H148" s="19">
        <v>1990000</v>
      </c>
      <c r="I148" s="82">
        <v>1961724</v>
      </c>
      <c r="J148" s="105"/>
    </row>
    <row r="149" spans="1:10" ht="37.5">
      <c r="A149" s="37"/>
      <c r="B149" s="37"/>
      <c r="C149" s="28"/>
      <c r="D149" s="36" t="s">
        <v>50</v>
      </c>
      <c r="E149" s="13"/>
      <c r="F149" s="32"/>
      <c r="G149" s="13"/>
      <c r="H149" s="19">
        <v>2461510</v>
      </c>
      <c r="I149" s="82">
        <f>201893+1768187</f>
        <v>1970080</v>
      </c>
      <c r="J149" s="105"/>
    </row>
    <row r="150" spans="1:10" ht="37.5">
      <c r="A150" s="37"/>
      <c r="B150" s="37"/>
      <c r="C150" s="28"/>
      <c r="D150" s="36" t="s">
        <v>119</v>
      </c>
      <c r="E150" s="13"/>
      <c r="F150" s="32"/>
      <c r="G150" s="13"/>
      <c r="H150" s="19">
        <v>150000</v>
      </c>
      <c r="I150" s="82">
        <f>40105+104538</f>
        <v>144643</v>
      </c>
      <c r="J150" s="105"/>
    </row>
    <row r="151" spans="1:10" ht="37.5">
      <c r="A151" s="37"/>
      <c r="B151" s="37"/>
      <c r="C151" s="28"/>
      <c r="D151" s="36" t="s">
        <v>51</v>
      </c>
      <c r="E151" s="13"/>
      <c r="F151" s="32"/>
      <c r="G151" s="13"/>
      <c r="H151" s="19">
        <v>1551815</v>
      </c>
      <c r="I151" s="82">
        <v>570772</v>
      </c>
      <c r="J151" s="105"/>
    </row>
    <row r="152" spans="1:10" ht="18.75">
      <c r="A152" s="37"/>
      <c r="B152" s="37"/>
      <c r="C152" s="28"/>
      <c r="D152" s="36" t="s">
        <v>41</v>
      </c>
      <c r="E152" s="13"/>
      <c r="F152" s="32"/>
      <c r="G152" s="13"/>
      <c r="H152" s="19">
        <v>3836750</v>
      </c>
      <c r="I152" s="82">
        <f>57768+2226406</f>
        <v>2284174</v>
      </c>
      <c r="J152" s="105"/>
    </row>
    <row r="153" spans="1:10" ht="18.75">
      <c r="A153" s="37"/>
      <c r="B153" s="37"/>
      <c r="C153" s="28"/>
      <c r="D153" s="36" t="s">
        <v>182</v>
      </c>
      <c r="E153" s="13"/>
      <c r="F153" s="32"/>
      <c r="G153" s="13"/>
      <c r="H153" s="19">
        <v>110000</v>
      </c>
      <c r="I153" s="82">
        <v>53104</v>
      </c>
      <c r="J153" s="105"/>
    </row>
    <row r="154" spans="1:10" ht="37.5">
      <c r="A154" s="37"/>
      <c r="B154" s="37"/>
      <c r="C154" s="28"/>
      <c r="D154" s="36" t="s">
        <v>120</v>
      </c>
      <c r="E154" s="13"/>
      <c r="F154" s="32"/>
      <c r="G154" s="13"/>
      <c r="H154" s="19">
        <v>592300</v>
      </c>
      <c r="I154" s="82">
        <f>188425+401261</f>
        <v>589686</v>
      </c>
      <c r="J154" s="105"/>
    </row>
    <row r="155" spans="1:10" ht="37.5">
      <c r="A155" s="37"/>
      <c r="B155" s="37"/>
      <c r="C155" s="28"/>
      <c r="D155" s="36" t="s">
        <v>112</v>
      </c>
      <c r="E155" s="13"/>
      <c r="F155" s="32"/>
      <c r="G155" s="13"/>
      <c r="H155" s="19">
        <v>250000</v>
      </c>
      <c r="I155" s="82">
        <v>23386</v>
      </c>
      <c r="J155" s="105"/>
    </row>
    <row r="156" spans="1:10" ht="18.75">
      <c r="A156" s="37"/>
      <c r="B156" s="37"/>
      <c r="C156" s="28"/>
      <c r="D156" s="36" t="s">
        <v>109</v>
      </c>
      <c r="E156" s="13">
        <v>3536069</v>
      </c>
      <c r="F156" s="32">
        <v>70.3</v>
      </c>
      <c r="G156" s="13">
        <v>2484527</v>
      </c>
      <c r="H156" s="19">
        <v>2560000</v>
      </c>
      <c r="I156" s="82">
        <v>2523615</v>
      </c>
      <c r="J156" s="105"/>
    </row>
    <row r="157" spans="1:10" ht="37.5">
      <c r="A157" s="37"/>
      <c r="B157" s="37"/>
      <c r="C157" s="28"/>
      <c r="D157" s="36" t="s">
        <v>250</v>
      </c>
      <c r="E157" s="13"/>
      <c r="F157" s="32"/>
      <c r="G157" s="13"/>
      <c r="H157" s="19">
        <v>100000</v>
      </c>
      <c r="I157" s="82">
        <v>70586</v>
      </c>
      <c r="J157" s="105"/>
    </row>
    <row r="158" spans="1:10" ht="112.5">
      <c r="A158" s="37"/>
      <c r="B158" s="37"/>
      <c r="C158" s="28"/>
      <c r="D158" s="36" t="s">
        <v>154</v>
      </c>
      <c r="E158" s="13"/>
      <c r="F158" s="32"/>
      <c r="G158" s="13"/>
      <c r="H158" s="19">
        <v>1422000</v>
      </c>
      <c r="I158" s="82">
        <v>681515</v>
      </c>
      <c r="J158" s="105"/>
    </row>
    <row r="159" spans="1:10" ht="131.25">
      <c r="A159" s="37"/>
      <c r="B159" s="37"/>
      <c r="C159" s="28"/>
      <c r="D159" s="36" t="s">
        <v>152</v>
      </c>
      <c r="E159" s="13"/>
      <c r="F159" s="32"/>
      <c r="G159" s="13"/>
      <c r="H159" s="19">
        <v>1400000</v>
      </c>
      <c r="I159" s="82">
        <v>800456</v>
      </c>
      <c r="J159" s="105"/>
    </row>
    <row r="160" spans="1:10" ht="37.5">
      <c r="A160" s="37"/>
      <c r="B160" s="37"/>
      <c r="C160" s="28"/>
      <c r="D160" s="36" t="s">
        <v>194</v>
      </c>
      <c r="E160" s="13"/>
      <c r="F160" s="32"/>
      <c r="G160" s="13"/>
      <c r="H160" s="19">
        <v>50000</v>
      </c>
      <c r="I160" s="82"/>
      <c r="J160" s="105"/>
    </row>
    <row r="161" spans="1:10" ht="37.5">
      <c r="A161" s="37"/>
      <c r="B161" s="37"/>
      <c r="C161" s="28"/>
      <c r="D161" s="36" t="s">
        <v>193</v>
      </c>
      <c r="E161" s="13"/>
      <c r="F161" s="32"/>
      <c r="G161" s="13"/>
      <c r="H161" s="19">
        <v>50000</v>
      </c>
      <c r="I161" s="82"/>
      <c r="J161" s="105"/>
    </row>
    <row r="162" spans="1:10" ht="37.5">
      <c r="A162" s="37"/>
      <c r="B162" s="37"/>
      <c r="C162" s="28"/>
      <c r="D162" s="36" t="s">
        <v>195</v>
      </c>
      <c r="E162" s="13"/>
      <c r="F162" s="32"/>
      <c r="G162" s="13"/>
      <c r="H162" s="19">
        <v>50000</v>
      </c>
      <c r="I162" s="82">
        <v>50000</v>
      </c>
      <c r="J162" s="105"/>
    </row>
    <row r="163" spans="1:10" ht="37.5">
      <c r="A163" s="37"/>
      <c r="B163" s="37"/>
      <c r="C163" s="28"/>
      <c r="D163" s="36" t="s">
        <v>196</v>
      </c>
      <c r="E163" s="13"/>
      <c r="F163" s="32"/>
      <c r="G163" s="13"/>
      <c r="H163" s="19">
        <v>50000</v>
      </c>
      <c r="I163" s="82"/>
      <c r="J163" s="105">
        <v>34</v>
      </c>
    </row>
    <row r="164" spans="1:10" ht="37.5">
      <c r="A164" s="37"/>
      <c r="B164" s="37"/>
      <c r="C164" s="28"/>
      <c r="D164" s="36" t="s">
        <v>197</v>
      </c>
      <c r="E164" s="13"/>
      <c r="F164" s="32"/>
      <c r="G164" s="13"/>
      <c r="H164" s="19">
        <v>50000</v>
      </c>
      <c r="I164" s="82"/>
      <c r="J164" s="105"/>
    </row>
    <row r="165" spans="1:10" ht="37.5">
      <c r="A165" s="37"/>
      <c r="B165" s="37"/>
      <c r="C165" s="28"/>
      <c r="D165" s="36" t="s">
        <v>198</v>
      </c>
      <c r="E165" s="13"/>
      <c r="F165" s="32"/>
      <c r="G165" s="13"/>
      <c r="H165" s="19">
        <v>50000</v>
      </c>
      <c r="I165" s="82"/>
      <c r="J165" s="105"/>
    </row>
    <row r="166" spans="1:10" ht="37.5">
      <c r="A166" s="37"/>
      <c r="B166" s="37"/>
      <c r="C166" s="28"/>
      <c r="D166" s="36" t="s">
        <v>212</v>
      </c>
      <c r="E166" s="13"/>
      <c r="F166" s="32"/>
      <c r="G166" s="13"/>
      <c r="H166" s="19">
        <v>50000</v>
      </c>
      <c r="I166" s="82"/>
      <c r="J166" s="105"/>
    </row>
    <row r="167" spans="1:10" ht="37.5">
      <c r="A167" s="37"/>
      <c r="B167" s="37"/>
      <c r="C167" s="28"/>
      <c r="D167" s="36" t="s">
        <v>54</v>
      </c>
      <c r="E167" s="13"/>
      <c r="F167" s="32"/>
      <c r="G167" s="13"/>
      <c r="H167" s="19">
        <v>20000</v>
      </c>
      <c r="I167" s="82">
        <v>15698</v>
      </c>
      <c r="J167" s="105"/>
    </row>
    <row r="168" spans="1:10" ht="45" customHeight="1">
      <c r="A168" s="37"/>
      <c r="B168" s="37"/>
      <c r="C168" s="36"/>
      <c r="D168" s="36" t="s">
        <v>135</v>
      </c>
      <c r="E168" s="13"/>
      <c r="F168" s="32"/>
      <c r="G168" s="13"/>
      <c r="H168" s="19">
        <v>1200000</v>
      </c>
      <c r="I168" s="82">
        <v>1038552</v>
      </c>
      <c r="J168" s="105"/>
    </row>
    <row r="169" spans="1:10" ht="37.5">
      <c r="A169" s="37"/>
      <c r="B169" s="37"/>
      <c r="C169" s="28"/>
      <c r="D169" s="36" t="s">
        <v>49</v>
      </c>
      <c r="E169" s="13"/>
      <c r="F169" s="32"/>
      <c r="G169" s="13"/>
      <c r="H169" s="19">
        <v>808500</v>
      </c>
      <c r="I169" s="82">
        <v>757245</v>
      </c>
      <c r="J169" s="105"/>
    </row>
    <row r="170" spans="1:10" ht="18.75">
      <c r="A170" s="37"/>
      <c r="B170" s="37"/>
      <c r="C170" s="28"/>
      <c r="D170" s="36" t="s">
        <v>169</v>
      </c>
      <c r="E170" s="13"/>
      <c r="F170" s="32"/>
      <c r="G170" s="13"/>
      <c r="H170" s="19">
        <v>769500</v>
      </c>
      <c r="I170" s="82">
        <v>734108</v>
      </c>
      <c r="J170" s="105"/>
    </row>
    <row r="171" spans="1:10" ht="18.75">
      <c r="A171" s="37"/>
      <c r="B171" s="37"/>
      <c r="C171" s="28"/>
      <c r="D171" s="36" t="s">
        <v>56</v>
      </c>
      <c r="E171" s="13"/>
      <c r="F171" s="32"/>
      <c r="G171" s="13"/>
      <c r="H171" s="19">
        <v>535000</v>
      </c>
      <c r="I171" s="82">
        <v>534961</v>
      </c>
      <c r="J171" s="105"/>
    </row>
    <row r="172" spans="1:10" ht="37.5">
      <c r="A172" s="37"/>
      <c r="B172" s="37"/>
      <c r="C172" s="28"/>
      <c r="D172" s="36" t="s">
        <v>170</v>
      </c>
      <c r="E172" s="13"/>
      <c r="F172" s="32"/>
      <c r="G172" s="13"/>
      <c r="H172" s="19">
        <v>1950000</v>
      </c>
      <c r="I172" s="82">
        <v>1522802</v>
      </c>
      <c r="J172" s="105"/>
    </row>
    <row r="173" spans="1:10" ht="37.5">
      <c r="A173" s="37"/>
      <c r="B173" s="37"/>
      <c r="C173" s="28"/>
      <c r="D173" s="36" t="s">
        <v>171</v>
      </c>
      <c r="E173" s="13"/>
      <c r="F173" s="32"/>
      <c r="G173" s="13"/>
      <c r="H173" s="19">
        <v>3950000</v>
      </c>
      <c r="I173" s="82">
        <v>3465789</v>
      </c>
      <c r="J173" s="105"/>
    </row>
    <row r="174" spans="1:10" ht="40.5" customHeight="1">
      <c r="A174" s="37"/>
      <c r="B174" s="37"/>
      <c r="C174" s="28"/>
      <c r="D174" s="36" t="s">
        <v>259</v>
      </c>
      <c r="E174" s="13"/>
      <c r="F174" s="32"/>
      <c r="G174" s="13"/>
      <c r="H174" s="19">
        <v>6355000</v>
      </c>
      <c r="I174" s="82">
        <v>1705723</v>
      </c>
      <c r="J174" s="105"/>
    </row>
    <row r="175" spans="1:10" ht="37.5">
      <c r="A175" s="37"/>
      <c r="B175" s="37"/>
      <c r="C175" s="28"/>
      <c r="D175" s="36" t="s">
        <v>203</v>
      </c>
      <c r="E175" s="13"/>
      <c r="F175" s="32"/>
      <c r="G175" s="13"/>
      <c r="H175" s="19">
        <v>250000</v>
      </c>
      <c r="I175" s="82">
        <v>209433</v>
      </c>
      <c r="J175" s="105"/>
    </row>
    <row r="176" spans="1:10" ht="37.5">
      <c r="A176" s="37"/>
      <c r="B176" s="37"/>
      <c r="C176" s="28"/>
      <c r="D176" s="36" t="s">
        <v>232</v>
      </c>
      <c r="E176" s="13"/>
      <c r="F176" s="32"/>
      <c r="G176" s="13"/>
      <c r="H176" s="19">
        <v>1000</v>
      </c>
      <c r="I176" s="82"/>
      <c r="J176" s="105"/>
    </row>
    <row r="177" spans="1:10" ht="56.25">
      <c r="A177" s="37"/>
      <c r="B177" s="37"/>
      <c r="C177" s="28"/>
      <c r="D177" s="36" t="s">
        <v>233</v>
      </c>
      <c r="E177" s="13"/>
      <c r="F177" s="32"/>
      <c r="G177" s="13"/>
      <c r="H177" s="19">
        <v>4783900</v>
      </c>
      <c r="I177" s="82">
        <v>2611661</v>
      </c>
      <c r="J177" s="105"/>
    </row>
    <row r="178" spans="1:10" ht="56.25">
      <c r="A178" s="37"/>
      <c r="B178" s="37"/>
      <c r="C178" s="28"/>
      <c r="D178" s="36" t="s">
        <v>234</v>
      </c>
      <c r="E178" s="13"/>
      <c r="F178" s="32"/>
      <c r="G178" s="13"/>
      <c r="H178" s="19">
        <v>2344877</v>
      </c>
      <c r="I178" s="82">
        <v>1701291</v>
      </c>
      <c r="J178" s="105"/>
    </row>
    <row r="179" spans="1:10" ht="75">
      <c r="A179" s="37"/>
      <c r="B179" s="37"/>
      <c r="C179" s="28"/>
      <c r="D179" s="36" t="s">
        <v>114</v>
      </c>
      <c r="E179" s="13"/>
      <c r="F179" s="32"/>
      <c r="G179" s="13"/>
      <c r="H179" s="19">
        <v>20000000</v>
      </c>
      <c r="I179" s="82">
        <v>18577464</v>
      </c>
      <c r="J179" s="105"/>
    </row>
    <row r="180" spans="1:10" ht="37.5">
      <c r="A180" s="37"/>
      <c r="B180" s="37"/>
      <c r="C180" s="28"/>
      <c r="D180" s="36" t="s">
        <v>173</v>
      </c>
      <c r="E180" s="13"/>
      <c r="F180" s="32"/>
      <c r="G180" s="13"/>
      <c r="H180" s="19">
        <v>1210370</v>
      </c>
      <c r="I180" s="82">
        <v>712836</v>
      </c>
      <c r="J180" s="105"/>
    </row>
    <row r="181" spans="1:10" ht="37.5">
      <c r="A181" s="37"/>
      <c r="B181" s="37"/>
      <c r="C181" s="28"/>
      <c r="D181" s="36" t="s">
        <v>52</v>
      </c>
      <c r="E181" s="13">
        <v>250015</v>
      </c>
      <c r="F181" s="32">
        <v>60</v>
      </c>
      <c r="G181" s="13">
        <v>150015</v>
      </c>
      <c r="H181" s="19">
        <v>150000</v>
      </c>
      <c r="I181" s="82">
        <v>135858</v>
      </c>
      <c r="J181" s="105"/>
    </row>
    <row r="182" spans="1:10" ht="37.5">
      <c r="A182" s="37"/>
      <c r="B182" s="37"/>
      <c r="C182" s="28"/>
      <c r="D182" s="36" t="s">
        <v>53</v>
      </c>
      <c r="E182" s="13">
        <v>4291979</v>
      </c>
      <c r="F182" s="32">
        <v>53.7</v>
      </c>
      <c r="G182" s="13">
        <v>2304238</v>
      </c>
      <c r="H182" s="19">
        <v>1400000</v>
      </c>
      <c r="I182" s="82">
        <v>1221276</v>
      </c>
      <c r="J182" s="105"/>
    </row>
    <row r="183" spans="1:10" ht="112.5">
      <c r="A183" s="37"/>
      <c r="B183" s="37"/>
      <c r="C183" s="28"/>
      <c r="D183" s="36" t="s">
        <v>129</v>
      </c>
      <c r="E183" s="13"/>
      <c r="F183" s="32"/>
      <c r="G183" s="13"/>
      <c r="H183" s="19">
        <v>6900000</v>
      </c>
      <c r="I183" s="82">
        <v>6118362</v>
      </c>
      <c r="J183" s="105"/>
    </row>
    <row r="184" spans="1:10" ht="37.5">
      <c r="A184" s="37"/>
      <c r="B184" s="37"/>
      <c r="C184" s="28"/>
      <c r="D184" s="36" t="s">
        <v>241</v>
      </c>
      <c r="E184" s="13"/>
      <c r="F184" s="32"/>
      <c r="G184" s="13"/>
      <c r="H184" s="19">
        <v>912000</v>
      </c>
      <c r="I184" s="82">
        <v>848763</v>
      </c>
      <c r="J184" s="105"/>
    </row>
    <row r="185" spans="1:10" ht="56.25">
      <c r="A185" s="37"/>
      <c r="B185" s="37"/>
      <c r="C185" s="28"/>
      <c r="D185" s="36" t="s">
        <v>55</v>
      </c>
      <c r="E185" s="13">
        <v>1199810</v>
      </c>
      <c r="F185" s="32">
        <v>49.2</v>
      </c>
      <c r="G185" s="13">
        <v>589810</v>
      </c>
      <c r="H185" s="19">
        <v>580000</v>
      </c>
      <c r="I185" s="82">
        <v>576935</v>
      </c>
      <c r="J185" s="105"/>
    </row>
    <row r="186" spans="1:10" ht="56.25">
      <c r="A186" s="37"/>
      <c r="B186" s="37"/>
      <c r="C186" s="28"/>
      <c r="D186" s="36" t="s">
        <v>137</v>
      </c>
      <c r="E186" s="13"/>
      <c r="F186" s="32"/>
      <c r="G186" s="13"/>
      <c r="H186" s="19">
        <v>880000</v>
      </c>
      <c r="I186" s="82">
        <v>802903</v>
      </c>
      <c r="J186" s="105"/>
    </row>
    <row r="187" spans="1:10" ht="37.5">
      <c r="A187" s="37"/>
      <c r="B187" s="37"/>
      <c r="C187" s="28"/>
      <c r="D187" s="36" t="s">
        <v>128</v>
      </c>
      <c r="E187" s="13"/>
      <c r="F187" s="32"/>
      <c r="G187" s="13"/>
      <c r="H187" s="19">
        <v>200000</v>
      </c>
      <c r="I187" s="82">
        <v>67588</v>
      </c>
      <c r="J187" s="105"/>
    </row>
    <row r="188" spans="1:10" ht="56.25">
      <c r="A188" s="37"/>
      <c r="B188" s="37"/>
      <c r="C188" s="28"/>
      <c r="D188" s="36" t="s">
        <v>111</v>
      </c>
      <c r="E188" s="13"/>
      <c r="F188" s="32"/>
      <c r="G188" s="13"/>
      <c r="H188" s="19">
        <v>630000</v>
      </c>
      <c r="I188" s="82">
        <v>621554</v>
      </c>
      <c r="J188" s="105"/>
    </row>
    <row r="189" spans="1:10" ht="56.25">
      <c r="A189" s="37"/>
      <c r="B189" s="37"/>
      <c r="C189" s="28"/>
      <c r="D189" s="36" t="s">
        <v>61</v>
      </c>
      <c r="E189" s="13"/>
      <c r="F189" s="32"/>
      <c r="G189" s="13"/>
      <c r="H189" s="19">
        <v>400000</v>
      </c>
      <c r="I189" s="82">
        <v>278948</v>
      </c>
      <c r="J189" s="105"/>
    </row>
    <row r="190" spans="1:10" ht="93.75">
      <c r="A190" s="37"/>
      <c r="B190" s="37"/>
      <c r="C190" s="28"/>
      <c r="D190" s="36" t="s">
        <v>162</v>
      </c>
      <c r="E190" s="13"/>
      <c r="F190" s="32"/>
      <c r="G190" s="13"/>
      <c r="H190" s="19">
        <v>50000</v>
      </c>
      <c r="I190" s="82">
        <v>30493</v>
      </c>
      <c r="J190" s="105">
        <v>35</v>
      </c>
    </row>
    <row r="191" spans="1:10" ht="56.25">
      <c r="A191" s="37"/>
      <c r="B191" s="37"/>
      <c r="C191" s="28"/>
      <c r="D191" s="36" t="s">
        <v>175</v>
      </c>
      <c r="E191" s="13"/>
      <c r="F191" s="32"/>
      <c r="G191" s="13"/>
      <c r="H191" s="19">
        <v>650000</v>
      </c>
      <c r="I191" s="82">
        <v>631143</v>
      </c>
      <c r="J191" s="105"/>
    </row>
    <row r="192" spans="1:10" ht="18.75">
      <c r="A192" s="37"/>
      <c r="B192" s="37"/>
      <c r="C192" s="28"/>
      <c r="D192" s="36" t="s">
        <v>138</v>
      </c>
      <c r="E192" s="13"/>
      <c r="F192" s="32"/>
      <c r="G192" s="13"/>
      <c r="H192" s="19">
        <v>2400000</v>
      </c>
      <c r="I192" s="82">
        <v>692443</v>
      </c>
      <c r="J192" s="105"/>
    </row>
    <row r="193" spans="1:10" ht="18.75">
      <c r="A193" s="37"/>
      <c r="B193" s="37"/>
      <c r="C193" s="28"/>
      <c r="D193" s="36" t="s">
        <v>62</v>
      </c>
      <c r="E193" s="13">
        <v>6201766</v>
      </c>
      <c r="F193" s="32">
        <v>48.4</v>
      </c>
      <c r="G193" s="13">
        <v>3001766</v>
      </c>
      <c r="H193" s="19">
        <v>2000000.94</v>
      </c>
      <c r="I193" s="82">
        <v>845108</v>
      </c>
      <c r="J193" s="105"/>
    </row>
    <row r="194" spans="1:10" ht="37.5">
      <c r="A194" s="37"/>
      <c r="B194" s="37"/>
      <c r="C194" s="28"/>
      <c r="D194" s="36" t="s">
        <v>33</v>
      </c>
      <c r="E194" s="13">
        <v>4276667</v>
      </c>
      <c r="F194" s="32">
        <v>75.4</v>
      </c>
      <c r="G194" s="13">
        <v>3225583</v>
      </c>
      <c r="H194" s="19">
        <v>3200000</v>
      </c>
      <c r="I194" s="82">
        <v>2936094</v>
      </c>
      <c r="J194" s="105"/>
    </row>
    <row r="195" spans="1:10" ht="56.25">
      <c r="A195" s="37"/>
      <c r="B195" s="37"/>
      <c r="C195" s="28"/>
      <c r="D195" s="36" t="s">
        <v>130</v>
      </c>
      <c r="E195" s="13">
        <v>3442904</v>
      </c>
      <c r="F195" s="32">
        <v>98.3</v>
      </c>
      <c r="G195" s="13">
        <v>3382909</v>
      </c>
      <c r="H195" s="19">
        <v>3636000</v>
      </c>
      <c r="I195" s="82">
        <v>1914472</v>
      </c>
      <c r="J195" s="105"/>
    </row>
    <row r="196" spans="1:10" ht="18.75">
      <c r="A196" s="37"/>
      <c r="B196" s="37"/>
      <c r="C196" s="28"/>
      <c r="D196" s="36" t="s">
        <v>132</v>
      </c>
      <c r="E196" s="13">
        <v>25831121</v>
      </c>
      <c r="F196" s="32"/>
      <c r="G196" s="13">
        <v>25831121</v>
      </c>
      <c r="H196" s="19">
        <v>500000</v>
      </c>
      <c r="I196" s="82">
        <v>226718</v>
      </c>
      <c r="J196" s="105"/>
    </row>
    <row r="197" spans="1:10" ht="37.5">
      <c r="A197" s="37"/>
      <c r="B197" s="37"/>
      <c r="C197" s="28"/>
      <c r="D197" s="36" t="s">
        <v>131</v>
      </c>
      <c r="E197" s="13"/>
      <c r="F197" s="32"/>
      <c r="G197" s="13"/>
      <c r="H197" s="19">
        <v>1000000</v>
      </c>
      <c r="I197" s="82">
        <v>999802</v>
      </c>
      <c r="J197" s="105"/>
    </row>
    <row r="198" spans="1:10" ht="18.75">
      <c r="A198" s="37"/>
      <c r="B198" s="37"/>
      <c r="C198" s="28"/>
      <c r="D198" s="36" t="s">
        <v>136</v>
      </c>
      <c r="E198" s="13"/>
      <c r="F198" s="32"/>
      <c r="G198" s="13"/>
      <c r="H198" s="19">
        <v>1350000</v>
      </c>
      <c r="I198" s="82">
        <v>1252797</v>
      </c>
      <c r="J198" s="105"/>
    </row>
    <row r="199" spans="1:10" ht="56.25">
      <c r="A199" s="37"/>
      <c r="B199" s="37"/>
      <c r="C199" s="28"/>
      <c r="D199" s="36" t="s">
        <v>110</v>
      </c>
      <c r="E199" s="13">
        <v>2997994</v>
      </c>
      <c r="F199" s="32">
        <v>99.2</v>
      </c>
      <c r="G199" s="13">
        <v>2977690</v>
      </c>
      <c r="H199" s="19">
        <v>1900000</v>
      </c>
      <c r="I199" s="82"/>
      <c r="J199" s="105"/>
    </row>
    <row r="200" spans="1:10" ht="56.25">
      <c r="A200" s="37"/>
      <c r="B200" s="37"/>
      <c r="C200" s="28"/>
      <c r="D200" s="36" t="s">
        <v>133</v>
      </c>
      <c r="E200" s="13"/>
      <c r="F200" s="32"/>
      <c r="G200" s="13"/>
      <c r="H200" s="19">
        <v>1550000</v>
      </c>
      <c r="I200" s="82">
        <v>1482530</v>
      </c>
      <c r="J200" s="105"/>
    </row>
    <row r="201" spans="1:10" ht="37.5">
      <c r="A201" s="37"/>
      <c r="B201" s="37"/>
      <c r="C201" s="28"/>
      <c r="D201" s="36" t="s">
        <v>121</v>
      </c>
      <c r="E201" s="13"/>
      <c r="F201" s="32"/>
      <c r="G201" s="13"/>
      <c r="H201" s="19">
        <v>105000</v>
      </c>
      <c r="I201" s="82">
        <v>88699</v>
      </c>
      <c r="J201" s="105"/>
    </row>
    <row r="202" spans="1:10" ht="37.5">
      <c r="A202" s="37"/>
      <c r="B202" s="37"/>
      <c r="C202" s="28"/>
      <c r="D202" s="36" t="s">
        <v>161</v>
      </c>
      <c r="E202" s="13"/>
      <c r="F202" s="32"/>
      <c r="G202" s="13"/>
      <c r="H202" s="19">
        <v>50000</v>
      </c>
      <c r="I202" s="82">
        <v>42608</v>
      </c>
      <c r="J202" s="105"/>
    </row>
    <row r="203" spans="1:10" ht="37.5">
      <c r="A203" s="37"/>
      <c r="B203" s="37"/>
      <c r="C203" s="28"/>
      <c r="D203" s="36" t="s">
        <v>160</v>
      </c>
      <c r="E203" s="13"/>
      <c r="F203" s="32"/>
      <c r="G203" s="13"/>
      <c r="H203" s="19">
        <v>1331000</v>
      </c>
      <c r="I203" s="82">
        <v>1314733</v>
      </c>
      <c r="J203" s="105"/>
    </row>
    <row r="204" spans="1:10" ht="52.5" customHeight="1">
      <c r="A204" s="37"/>
      <c r="B204" s="37"/>
      <c r="C204" s="28"/>
      <c r="D204" s="36" t="s">
        <v>180</v>
      </c>
      <c r="E204" s="13"/>
      <c r="F204" s="32"/>
      <c r="G204" s="13"/>
      <c r="H204" s="19">
        <v>1220000</v>
      </c>
      <c r="I204" s="82">
        <v>1206771</v>
      </c>
      <c r="J204" s="105"/>
    </row>
    <row r="205" spans="1:10" ht="56.25">
      <c r="A205" s="37"/>
      <c r="B205" s="37"/>
      <c r="C205" s="28"/>
      <c r="D205" s="36" t="s">
        <v>159</v>
      </c>
      <c r="E205" s="13"/>
      <c r="F205" s="32"/>
      <c r="G205" s="13"/>
      <c r="H205" s="19">
        <v>530000</v>
      </c>
      <c r="I205" s="82">
        <v>227122</v>
      </c>
      <c r="J205" s="105"/>
    </row>
    <row r="206" spans="1:10" ht="37.5">
      <c r="A206" s="37"/>
      <c r="B206" s="37"/>
      <c r="C206" s="28"/>
      <c r="D206" s="36" t="s">
        <v>174</v>
      </c>
      <c r="E206" s="13"/>
      <c r="F206" s="32"/>
      <c r="G206" s="13"/>
      <c r="H206" s="19">
        <v>669000</v>
      </c>
      <c r="I206" s="82">
        <v>645628</v>
      </c>
      <c r="J206" s="105"/>
    </row>
    <row r="207" spans="1:10" ht="56.25">
      <c r="A207" s="37"/>
      <c r="B207" s="37"/>
      <c r="C207" s="28"/>
      <c r="D207" s="36" t="s">
        <v>211</v>
      </c>
      <c r="E207" s="13"/>
      <c r="F207" s="32"/>
      <c r="G207" s="13"/>
      <c r="H207" s="19">
        <v>100000</v>
      </c>
      <c r="I207" s="82"/>
      <c r="J207" s="105"/>
    </row>
    <row r="208" spans="1:10" ht="56.25">
      <c r="A208" s="37"/>
      <c r="B208" s="37"/>
      <c r="C208" s="28"/>
      <c r="D208" s="36" t="s">
        <v>163</v>
      </c>
      <c r="E208" s="13"/>
      <c r="F208" s="32"/>
      <c r="G208" s="13"/>
      <c r="H208" s="19">
        <v>40000</v>
      </c>
      <c r="I208" s="82">
        <v>39784</v>
      </c>
      <c r="J208" s="105"/>
    </row>
    <row r="209" spans="1:10" ht="18.75">
      <c r="A209" s="37"/>
      <c r="B209" s="37"/>
      <c r="C209" s="28"/>
      <c r="D209" s="36"/>
      <c r="E209" s="13"/>
      <c r="F209" s="32"/>
      <c r="G209" s="13"/>
      <c r="H209" s="19"/>
      <c r="I209" s="82"/>
      <c r="J209" s="105"/>
    </row>
    <row r="210" spans="1:10" ht="37.5">
      <c r="A210" s="37"/>
      <c r="B210" s="37"/>
      <c r="C210" s="28"/>
      <c r="D210" s="36" t="s">
        <v>260</v>
      </c>
      <c r="E210" s="13"/>
      <c r="F210" s="32"/>
      <c r="G210" s="13"/>
      <c r="H210" s="19">
        <v>50000</v>
      </c>
      <c r="I210" s="82"/>
      <c r="J210" s="105"/>
    </row>
    <row r="211" spans="1:10" ht="150">
      <c r="A211" s="37"/>
      <c r="B211" s="37"/>
      <c r="C211" s="28"/>
      <c r="D211" s="36" t="s">
        <v>229</v>
      </c>
      <c r="E211" s="13"/>
      <c r="F211" s="32"/>
      <c r="G211" s="13"/>
      <c r="H211" s="19">
        <v>40000</v>
      </c>
      <c r="I211" s="82"/>
      <c r="J211" s="105"/>
    </row>
    <row r="212" spans="1:10" ht="37.5">
      <c r="A212" s="37"/>
      <c r="B212" s="37"/>
      <c r="C212" s="28"/>
      <c r="D212" s="36" t="s">
        <v>201</v>
      </c>
      <c r="E212" s="13"/>
      <c r="F212" s="32"/>
      <c r="G212" s="13"/>
      <c r="H212" s="19">
        <v>11500</v>
      </c>
      <c r="I212" s="82"/>
      <c r="J212" s="105"/>
    </row>
    <row r="213" spans="1:10" ht="37.5">
      <c r="A213" s="9">
        <v>150118</v>
      </c>
      <c r="B213" s="17">
        <v>1062</v>
      </c>
      <c r="C213" s="12" t="s">
        <v>249</v>
      </c>
      <c r="D213" s="18" t="s">
        <v>10</v>
      </c>
      <c r="E213" s="13"/>
      <c r="F213" s="32"/>
      <c r="G213" s="13"/>
      <c r="H213" s="19">
        <v>500000</v>
      </c>
      <c r="I213" s="82">
        <v>500000</v>
      </c>
      <c r="J213" s="105"/>
    </row>
    <row r="214" spans="1:10" ht="37.5">
      <c r="A214" s="9">
        <v>150201</v>
      </c>
      <c r="B214" s="17" t="s">
        <v>76</v>
      </c>
      <c r="C214" s="12" t="s">
        <v>185</v>
      </c>
      <c r="D214" s="36"/>
      <c r="E214" s="13"/>
      <c r="F214" s="32"/>
      <c r="G214" s="13"/>
      <c r="H214" s="19">
        <f>H215+H216</f>
        <v>270000</v>
      </c>
      <c r="I214" s="82">
        <f>I215+I216</f>
        <v>262797</v>
      </c>
      <c r="J214" s="105"/>
    </row>
    <row r="215" spans="1:10" ht="18.75">
      <c r="A215" s="9"/>
      <c r="B215" s="17"/>
      <c r="C215" s="12"/>
      <c r="D215" s="36" t="s">
        <v>186</v>
      </c>
      <c r="E215" s="13"/>
      <c r="F215" s="32"/>
      <c r="G215" s="13"/>
      <c r="H215" s="19">
        <v>200000</v>
      </c>
      <c r="I215" s="82">
        <v>194155</v>
      </c>
      <c r="J215" s="105"/>
    </row>
    <row r="216" spans="1:10" ht="18.75">
      <c r="A216" s="9"/>
      <c r="B216" s="17"/>
      <c r="C216" s="12"/>
      <c r="D216" s="36" t="s">
        <v>240</v>
      </c>
      <c r="E216" s="13"/>
      <c r="F216" s="32"/>
      <c r="G216" s="13"/>
      <c r="H216" s="19">
        <v>70000</v>
      </c>
      <c r="I216" s="82">
        <v>68642</v>
      </c>
      <c r="J216" s="105"/>
    </row>
    <row r="217" spans="1:10" ht="56.25">
      <c r="A217" s="9">
        <v>180409</v>
      </c>
      <c r="B217" s="17" t="s">
        <v>78</v>
      </c>
      <c r="C217" s="12" t="s">
        <v>27</v>
      </c>
      <c r="D217" s="36" t="s">
        <v>149</v>
      </c>
      <c r="E217" s="13"/>
      <c r="F217" s="32"/>
      <c r="G217" s="13"/>
      <c r="H217" s="19">
        <v>17798800</v>
      </c>
      <c r="I217" s="82">
        <v>17798800</v>
      </c>
      <c r="J217" s="110">
        <v>36</v>
      </c>
    </row>
    <row r="218" spans="1:154" s="21" customFormat="1" ht="39">
      <c r="A218" s="10"/>
      <c r="B218" s="10"/>
      <c r="C218" s="45" t="s">
        <v>101</v>
      </c>
      <c r="D218" s="33"/>
      <c r="E218" s="31"/>
      <c r="F218" s="42"/>
      <c r="G218" s="31"/>
      <c r="H218" s="14">
        <f>H219+H220</f>
        <v>37000</v>
      </c>
      <c r="I218" s="85">
        <f>I219+I220</f>
        <v>37000</v>
      </c>
      <c r="J218" s="110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24"/>
    </row>
    <row r="219" spans="1:154" s="21" customFormat="1" ht="18.75">
      <c r="A219" s="17" t="s">
        <v>8</v>
      </c>
      <c r="B219" s="17" t="s">
        <v>75</v>
      </c>
      <c r="C219" s="12" t="s">
        <v>9</v>
      </c>
      <c r="D219" s="18" t="s">
        <v>10</v>
      </c>
      <c r="E219" s="13"/>
      <c r="F219" s="32"/>
      <c r="G219" s="13"/>
      <c r="H219" s="19">
        <v>30000</v>
      </c>
      <c r="I219" s="82">
        <v>30000</v>
      </c>
      <c r="J219" s="110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24"/>
    </row>
    <row r="220" spans="1:10" s="15" customFormat="1" ht="18.75">
      <c r="A220" s="17" t="s">
        <v>21</v>
      </c>
      <c r="B220" s="17" t="s">
        <v>94</v>
      </c>
      <c r="C220" s="12" t="s">
        <v>38</v>
      </c>
      <c r="D220" s="18" t="s">
        <v>10</v>
      </c>
      <c r="E220" s="13"/>
      <c r="F220" s="32"/>
      <c r="G220" s="13"/>
      <c r="H220" s="19">
        <v>7000</v>
      </c>
      <c r="I220" s="82">
        <v>7000</v>
      </c>
      <c r="J220" s="110"/>
    </row>
    <row r="221" spans="1:154" s="21" customFormat="1" ht="39">
      <c r="A221" s="10"/>
      <c r="B221" s="10"/>
      <c r="C221" s="45" t="s">
        <v>189</v>
      </c>
      <c r="D221" s="33"/>
      <c r="E221" s="31"/>
      <c r="F221" s="42"/>
      <c r="G221" s="31"/>
      <c r="H221" s="14">
        <f>H223+H222</f>
        <v>381500</v>
      </c>
      <c r="I221" s="85">
        <f>I223+I222</f>
        <v>364834.11</v>
      </c>
      <c r="J221" s="110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24"/>
    </row>
    <row r="222" spans="1:10" s="15" customFormat="1" ht="56.25">
      <c r="A222" s="17" t="s">
        <v>181</v>
      </c>
      <c r="B222" s="17" t="s">
        <v>78</v>
      </c>
      <c r="C222" s="12" t="s">
        <v>27</v>
      </c>
      <c r="D222" s="12" t="s">
        <v>184</v>
      </c>
      <c r="E222" s="13"/>
      <c r="F222" s="32"/>
      <c r="G222" s="13"/>
      <c r="H222" s="19">
        <v>39000</v>
      </c>
      <c r="I222" s="82">
        <v>26000</v>
      </c>
      <c r="J222" s="110"/>
    </row>
    <row r="223" spans="1:10" s="15" customFormat="1" ht="18.75">
      <c r="A223" s="17" t="s">
        <v>179</v>
      </c>
      <c r="B223" s="17" t="s">
        <v>95</v>
      </c>
      <c r="C223" s="18" t="s">
        <v>19</v>
      </c>
      <c r="D223" s="18" t="s">
        <v>10</v>
      </c>
      <c r="E223" s="13"/>
      <c r="F223" s="32"/>
      <c r="G223" s="13"/>
      <c r="H223" s="19">
        <v>342500</v>
      </c>
      <c r="I223" s="82">
        <v>338834.11</v>
      </c>
      <c r="J223" s="110"/>
    </row>
    <row r="224" spans="1:10" s="46" customFormat="1" ht="39">
      <c r="A224" s="10"/>
      <c r="B224" s="10"/>
      <c r="C224" s="11" t="s">
        <v>102</v>
      </c>
      <c r="D224" s="33"/>
      <c r="E224" s="31"/>
      <c r="F224" s="42"/>
      <c r="G224" s="31"/>
      <c r="H224" s="14">
        <f>H225</f>
        <v>30000</v>
      </c>
      <c r="I224" s="85">
        <f>I225</f>
        <v>29955.2</v>
      </c>
      <c r="J224" s="110"/>
    </row>
    <row r="225" spans="1:10" s="15" customFormat="1" ht="18.75">
      <c r="A225" s="17" t="s">
        <v>8</v>
      </c>
      <c r="B225" s="17" t="s">
        <v>75</v>
      </c>
      <c r="C225" s="12" t="s">
        <v>9</v>
      </c>
      <c r="D225" s="18" t="s">
        <v>10</v>
      </c>
      <c r="E225" s="13"/>
      <c r="F225" s="32"/>
      <c r="G225" s="13"/>
      <c r="H225" s="19">
        <v>30000</v>
      </c>
      <c r="I225" s="82">
        <v>29955.2</v>
      </c>
      <c r="J225" s="110"/>
    </row>
    <row r="226" spans="1:10" ht="39">
      <c r="A226" s="47"/>
      <c r="B226" s="47"/>
      <c r="C226" s="45" t="s">
        <v>190</v>
      </c>
      <c r="D226" s="18"/>
      <c r="E226" s="48"/>
      <c r="F226" s="49"/>
      <c r="G226" s="48"/>
      <c r="H226" s="14">
        <f>H227</f>
        <v>64070</v>
      </c>
      <c r="I226" s="85">
        <f>I227</f>
        <v>63747</v>
      </c>
      <c r="J226" s="110"/>
    </row>
    <row r="227" spans="1:10" ht="18.75">
      <c r="A227" s="17" t="s">
        <v>8</v>
      </c>
      <c r="B227" s="17" t="s">
        <v>75</v>
      </c>
      <c r="C227" s="18" t="s">
        <v>9</v>
      </c>
      <c r="D227" s="18" t="s">
        <v>18</v>
      </c>
      <c r="E227" s="48"/>
      <c r="F227" s="49"/>
      <c r="G227" s="48"/>
      <c r="H227" s="19">
        <v>64070</v>
      </c>
      <c r="I227" s="82">
        <v>63747</v>
      </c>
      <c r="J227" s="110"/>
    </row>
    <row r="228" spans="1:10" ht="58.5">
      <c r="A228" s="47"/>
      <c r="B228" s="47"/>
      <c r="C228" s="45" t="s">
        <v>191</v>
      </c>
      <c r="D228" s="18"/>
      <c r="E228" s="48"/>
      <c r="F228" s="49"/>
      <c r="G228" s="48"/>
      <c r="H228" s="14">
        <f>H229</f>
        <v>709900</v>
      </c>
      <c r="I228" s="85">
        <f>I229</f>
        <v>709900</v>
      </c>
      <c r="J228" s="110"/>
    </row>
    <row r="229" spans="1:10" ht="18.75">
      <c r="A229" s="50">
        <v>250380</v>
      </c>
      <c r="B229" s="17" t="s">
        <v>95</v>
      </c>
      <c r="C229" s="18" t="s">
        <v>19</v>
      </c>
      <c r="D229" s="18" t="s">
        <v>10</v>
      </c>
      <c r="E229" s="48"/>
      <c r="F229" s="48"/>
      <c r="G229" s="48"/>
      <c r="H229" s="19">
        <v>709900</v>
      </c>
      <c r="I229" s="82">
        <v>709900</v>
      </c>
      <c r="J229" s="110"/>
    </row>
    <row r="230" spans="1:153" s="44" customFormat="1" ht="18.75">
      <c r="A230" s="51"/>
      <c r="B230" s="51"/>
      <c r="C230" s="51" t="s">
        <v>20</v>
      </c>
      <c r="D230" s="51"/>
      <c r="E230" s="52"/>
      <c r="F230" s="52"/>
      <c r="G230" s="52"/>
      <c r="H230" s="14">
        <f>H228+H226+H224+H221+H83+H78+H54+H49+H44+H35+H24+H11+H81+H218</f>
        <v>519670583.34999996</v>
      </c>
      <c r="I230" s="85">
        <f>I228+I226+I224+I221+I83+I78+I54+I49+I44+I35+I24+I11+I81+I218</f>
        <v>390344424.4700001</v>
      </c>
      <c r="J230" s="110"/>
      <c r="K230" s="5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</row>
    <row r="231" spans="4:10" s="43" customFormat="1" ht="18.75">
      <c r="D231" s="54"/>
      <c r="E231" s="55"/>
      <c r="F231" s="114"/>
      <c r="G231" s="114"/>
      <c r="I231" s="90"/>
      <c r="J231" s="110"/>
    </row>
    <row r="232" spans="4:10" s="43" customFormat="1" ht="18.75">
      <c r="D232" s="54"/>
      <c r="E232" s="55"/>
      <c r="F232" s="114"/>
      <c r="G232" s="114"/>
      <c r="I232" s="90"/>
      <c r="J232" s="110"/>
    </row>
    <row r="233" spans="4:10" s="43" customFormat="1" ht="18.75">
      <c r="D233" s="54"/>
      <c r="E233" s="55"/>
      <c r="F233" s="114"/>
      <c r="G233" s="114"/>
      <c r="I233" s="90"/>
      <c r="J233" s="110"/>
    </row>
    <row r="234" spans="4:10" s="43" customFormat="1" ht="18.75">
      <c r="D234" s="54"/>
      <c r="E234" s="55"/>
      <c r="F234" s="114"/>
      <c r="G234" s="114"/>
      <c r="I234" s="90"/>
      <c r="J234" s="110"/>
    </row>
    <row r="235" spans="1:153" s="57" customFormat="1" ht="27.75" customHeight="1">
      <c r="A235" s="99" t="s">
        <v>264</v>
      </c>
      <c r="B235" s="99"/>
      <c r="C235" s="100"/>
      <c r="D235" s="56"/>
      <c r="G235" s="80"/>
      <c r="H235" s="99" t="s">
        <v>266</v>
      </c>
      <c r="I235" s="91"/>
      <c r="J235" s="110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</row>
    <row r="236" spans="1:10" s="60" customFormat="1" ht="30.75">
      <c r="A236" s="99" t="s">
        <v>265</v>
      </c>
      <c r="B236" s="99"/>
      <c r="C236" s="100"/>
      <c r="D236" s="58"/>
      <c r="E236" s="59"/>
      <c r="F236" s="116"/>
      <c r="G236" s="116"/>
      <c r="I236" s="92"/>
      <c r="J236" s="110"/>
    </row>
    <row r="237" spans="1:10" s="67" customFormat="1" ht="27.75">
      <c r="A237" s="61"/>
      <c r="B237" s="58"/>
      <c r="C237" s="62"/>
      <c r="D237" s="63"/>
      <c r="E237" s="64"/>
      <c r="F237" s="65"/>
      <c r="G237" s="65"/>
      <c r="H237" s="66"/>
      <c r="I237" s="93"/>
      <c r="J237" s="110"/>
    </row>
    <row r="238" spans="1:10" s="67" customFormat="1" ht="27.75">
      <c r="A238" s="115" t="s">
        <v>242</v>
      </c>
      <c r="B238" s="115"/>
      <c r="C238" s="68"/>
      <c r="D238" s="68"/>
      <c r="E238" s="69"/>
      <c r="F238" s="68"/>
      <c r="G238" s="68"/>
      <c r="H238" s="68"/>
      <c r="I238" s="94"/>
      <c r="J238" s="110"/>
    </row>
    <row r="239" spans="1:10" s="67" customFormat="1" ht="27.75">
      <c r="A239" s="115"/>
      <c r="B239" s="115"/>
      <c r="E239" s="66"/>
      <c r="H239" s="66"/>
      <c r="I239" s="93"/>
      <c r="J239" s="110"/>
    </row>
    <row r="240" spans="1:153" s="60" customFormat="1" ht="30.75">
      <c r="A240" s="113"/>
      <c r="B240" s="113"/>
      <c r="C240" s="113"/>
      <c r="D240" s="70"/>
      <c r="E240" s="71"/>
      <c r="F240" s="72"/>
      <c r="H240" s="72"/>
      <c r="I240" s="95"/>
      <c r="J240" s="110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</row>
    <row r="241" spans="4:10" ht="18.75">
      <c r="D241" s="73"/>
      <c r="E241" s="74"/>
      <c r="F241" s="3"/>
      <c r="J241" s="110"/>
    </row>
    <row r="242" spans="4:10" ht="18.75">
      <c r="D242" s="73"/>
      <c r="E242" s="74"/>
      <c r="F242" s="3"/>
      <c r="J242" s="110"/>
    </row>
    <row r="243" spans="4:10" ht="18.75">
      <c r="D243" s="73"/>
      <c r="E243" s="74"/>
      <c r="J243" s="110"/>
    </row>
    <row r="244" spans="4:10" ht="18.75">
      <c r="D244" s="73"/>
      <c r="E244" s="74"/>
      <c r="J244" s="110"/>
    </row>
    <row r="245" spans="4:10" ht="18.75">
      <c r="D245" s="73"/>
      <c r="E245" s="74"/>
      <c r="J245" s="110"/>
    </row>
    <row r="246" spans="4:153" s="76" customFormat="1" ht="19.5">
      <c r="D246" s="77"/>
      <c r="E246" s="78"/>
      <c r="H246" s="79"/>
      <c r="I246" s="97"/>
      <c r="J246" s="110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</row>
    <row r="247" ht="18.75">
      <c r="J247" s="110"/>
    </row>
    <row r="248" ht="18.75">
      <c r="J248" s="110"/>
    </row>
    <row r="249" ht="18.75">
      <c r="J249" s="110"/>
    </row>
    <row r="250" ht="18.75">
      <c r="J250" s="110"/>
    </row>
    <row r="251" ht="18.75">
      <c r="J251" s="110"/>
    </row>
    <row r="252" ht="18.75">
      <c r="J252" s="110"/>
    </row>
    <row r="253" ht="18.75">
      <c r="J253" s="110"/>
    </row>
    <row r="254" ht="18.75">
      <c r="J254" s="110"/>
    </row>
    <row r="255" ht="18.75">
      <c r="J255" s="110"/>
    </row>
    <row r="256" ht="18.75">
      <c r="J256" s="110"/>
    </row>
    <row r="257" ht="18.75">
      <c r="J257" s="110"/>
    </row>
    <row r="258" ht="18.75">
      <c r="J258" s="110"/>
    </row>
    <row r="259" ht="18.75">
      <c r="J259" s="110"/>
    </row>
    <row r="260" ht="18.75">
      <c r="J260" s="110"/>
    </row>
    <row r="261" ht="18.75">
      <c r="J261" s="110"/>
    </row>
    <row r="262" ht="18.75">
      <c r="J262" s="110"/>
    </row>
  </sheetData>
  <sheetProtection/>
  <mergeCells count="29">
    <mergeCell ref="E8:E9"/>
    <mergeCell ref="D8:D9"/>
    <mergeCell ref="H8:H9"/>
    <mergeCell ref="C8:C9"/>
    <mergeCell ref="J163:J189"/>
    <mergeCell ref="J190:J216"/>
    <mergeCell ref="J217:J262"/>
    <mergeCell ref="F2:I2"/>
    <mergeCell ref="F3:I3"/>
    <mergeCell ref="A8:A9"/>
    <mergeCell ref="A240:C240"/>
    <mergeCell ref="F231:G231"/>
    <mergeCell ref="A239:B239"/>
    <mergeCell ref="F234:G234"/>
    <mergeCell ref="F236:G236"/>
    <mergeCell ref="A238:B238"/>
    <mergeCell ref="F232:G232"/>
    <mergeCell ref="F233:G233"/>
    <mergeCell ref="B8:B9"/>
    <mergeCell ref="J109:J134"/>
    <mergeCell ref="J135:J162"/>
    <mergeCell ref="F1:I1"/>
    <mergeCell ref="G8:G9"/>
    <mergeCell ref="F8:F9"/>
    <mergeCell ref="I8:I9"/>
    <mergeCell ref="J1:J39"/>
    <mergeCell ref="J40:J72"/>
    <mergeCell ref="J73:J108"/>
    <mergeCell ref="A6:I6"/>
  </mergeCells>
  <printOptions horizontalCentered="1"/>
  <pageMargins left="0.7874015748031497" right="0.7874015748031497" top="1.3779527559055118" bottom="0.3937007874015748" header="0.4330708661417323" footer="0.1968503937007874"/>
  <pageSetup fitToHeight="12" fitToWidth="1" horizontalDpi="600" verticalDpi="600" orientation="landscape" paperSize="9" scale="43" r:id="rId1"/>
  <headerFooter alignWithMargins="0">
    <oddHeader>&amp;R&amp;"Times New Roman,обычный"&amp;18Продовження додатку  5</oddHeader>
  </headerFooter>
  <rowBreaks count="1" manualBreakCount="1">
    <brk id="2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2017-01-20T07:49:28Z</cp:lastPrinted>
  <dcterms:created xsi:type="dcterms:W3CDTF">2011-11-24T09:09:31Z</dcterms:created>
  <dcterms:modified xsi:type="dcterms:W3CDTF">2017-03-02T06:44:01Z</dcterms:modified>
  <cp:category/>
  <cp:version/>
  <cp:contentType/>
  <cp:contentStatus/>
</cp:coreProperties>
</file>