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activeTab="0"/>
  </bookViews>
  <sheets>
    <sheet name="рішення 2017 р" sheetId="1" r:id="rId1"/>
  </sheets>
  <definedNames/>
  <calcPr fullCalcOnLoad="1"/>
</workbook>
</file>

<file path=xl/sharedStrings.xml><?xml version="1.0" encoding="utf-8"?>
<sst xmlns="http://schemas.openxmlformats.org/spreadsheetml/2006/main" count="294" uniqueCount="146">
  <si>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</si>
  <si>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</si>
  <si>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</si>
  <si>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</si>
  <si>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</si>
  <si>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</si>
  <si>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</si>
  <si>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</si>
  <si>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</si>
  <si>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</si>
  <si>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</si>
  <si>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</si>
  <si>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</si>
  <si>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</si>
  <si>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</si>
  <si>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</si>
  <si>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</si>
  <si>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</si>
  <si>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</si>
  <si>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</si>
  <si>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</si>
  <si>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</si>
  <si>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</si>
  <si>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</si>
  <si>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</si>
  <si>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</si>
  <si>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</si>
  <si>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</si>
  <si>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</si>
  <si>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</si>
  <si>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</si>
  <si>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</si>
  <si>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</si>
  <si>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</si>
  <si>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</si>
  <si>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</si>
  <si>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</si>
  <si>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</si>
  <si>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</si>
  <si>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</si>
  <si>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</si>
  <si>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</si>
  <si>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</si>
  <si>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</si>
  <si>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</si>
  <si>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</si>
  <si>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</si>
  <si>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</si>
  <si>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</si>
  <si>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</si>
  <si>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</si>
  <si>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</si>
  <si>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</si>
  <si>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</si>
  <si>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</si>
  <si>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</si>
  <si>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</si>
  <si>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</si>
  <si>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</si>
  <si>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</si>
  <si>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</si>
  <si>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</si>
  <si>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</si>
  <si>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</si>
  <si>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</si>
  <si>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</si>
  <si>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</si>
  <si>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</si>
  <si>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</si>
  <si>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</si>
  <si>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</si>
  <si>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</si>
  <si>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</si>
  <si>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</si>
  <si>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</si>
  <si>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</si>
  <si>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</si>
  <si>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</si>
  <si>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</si>
  <si>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</si>
  <si>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</si>
  <si>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</si>
  <si>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</si>
  <si>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</si>
  <si>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</si>
  <si>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</si>
  <si>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</si>
  <si>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</si>
  <si>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</si>
  <si>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</si>
  <si>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</si>
  <si>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</si>
  <si>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</si>
  <si>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</si>
  <si>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</si>
  <si>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</si>
  <si>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</si>
  <si>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</si>
  <si>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</si>
  <si>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</si>
  <si>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</si>
  <si>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</si>
  <si>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</si>
  <si>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</si>
  <si>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</si>
  <si>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</si>
  <si>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</si>
  <si>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</si>
  <si>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</si>
  <si>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</si>
  <si>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</si>
  <si>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</si>
  <si>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</si>
  <si>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</si>
  <si>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</si>
  <si>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</si>
  <si>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</si>
  <si>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</si>
  <si>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</si>
  <si>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</si>
  <si>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</si>
  <si>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</si>
  <si>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t xml:space="preserve">                   ЛІМІТИ</t>
  </si>
  <si>
    <t>споживання теплової енергії   по  галузі " Освіта"  "Фізична культура і спорт " на 2017 рік (Гкал)</t>
  </si>
  <si>
    <t xml:space="preserve"> споживання теплової енергії  по галузі "Освіта"  " Фізична  культура і спорт "на 2017 рік (Гкал)</t>
  </si>
  <si>
    <t xml:space="preserve"> споживання теплової енергії  по інших  установах та закладах  на 2017 рік (Гкал)</t>
  </si>
  <si>
    <t xml:space="preserve"> споживання теплової енергії   по загальноосвітніх  навчальних закладах на 2017 рік (Гкал)</t>
  </si>
  <si>
    <t xml:space="preserve"> споживання теплової енергії  по загальноосвітніх  навчальних закладах на 2017 рік (Гкал)</t>
  </si>
  <si>
    <t xml:space="preserve"> споживання теплової енергії   по дитячих навчальних  закладах на 2017 рік (Гкал)</t>
  </si>
  <si>
    <t xml:space="preserve"> споживання теплової енергії   по дитячих навчальних закладах на 2017 рік (Гкал)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</si>
  <si>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</si>
  <si>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</si>
  <si>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</si>
  <si>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</si>
  <si>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</si>
  <si>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</si>
  <si>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Разом ("Постачальник -ТОВ "Сумитеплоенерго") без спеціального фонду</t>
  </si>
  <si>
    <t>Всього по закладах позашкільної освіти за - спецфонду</t>
  </si>
  <si>
    <t>за - орендарів</t>
  </si>
  <si>
    <t>школа за - спеціального фонду</t>
  </si>
  <si>
    <t>Всього за - спеціального фонду і орендарів</t>
  </si>
  <si>
    <t xml:space="preserve">ВСЬОГО </t>
  </si>
  <si>
    <t>ВСЬОГО  без спец. фонду</t>
  </si>
  <si>
    <t xml:space="preserve">до рішення виконавчого комітету </t>
  </si>
  <si>
    <t>Сумської міської ради</t>
  </si>
  <si>
    <t>від 15.11.2016 № 621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</si>
</sst>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4" fillId="24" borderId="0" xfId="0" applyNumberFormat="1" applyFont="1" applyFill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24" borderId="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top" wrapText="1"/>
    </xf>
    <xf numFmtId="1" fontId="9" fillId="24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 vertical="center" wrapText="1"/>
    </xf>
    <xf numFmtId="180" fontId="28" fillId="0" borderId="0" xfId="0" applyNumberFormat="1" applyFont="1" applyAlignment="1">
      <alignment horizontal="center"/>
    </xf>
    <xf numFmtId="180" fontId="28" fillId="24" borderId="0" xfId="0" applyNumberFormat="1" applyFont="1" applyFill="1" applyAlignment="1">
      <alignment horizontal="center"/>
    </xf>
    <xf numFmtId="1" fontId="29" fillId="0" borderId="0" xfId="0" applyNumberFormat="1" applyFont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/>
    </xf>
    <xf numFmtId="181" fontId="6" fillId="24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/>
    </xf>
    <xf numFmtId="181" fontId="7" fillId="24" borderId="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7" fillId="24" borderId="0" xfId="0" applyNumberFormat="1" applyFont="1" applyFill="1" applyAlignment="1">
      <alignment horizontal="center"/>
    </xf>
    <xf numFmtId="180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7" fillId="0" borderId="0" xfId="0" applyNumberFormat="1" applyFont="1" applyFill="1" applyAlignment="1">
      <alignment horizontal="center"/>
    </xf>
    <xf numFmtId="181" fontId="7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/>
    </xf>
    <xf numFmtId="181" fontId="6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/>
    </xf>
    <xf numFmtId="181" fontId="7" fillId="25" borderId="0" xfId="0" applyNumberFormat="1" applyFont="1" applyFill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 wrapText="1"/>
    </xf>
    <xf numFmtId="181" fontId="9" fillId="0" borderId="0" xfId="0" applyNumberFormat="1" applyFont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left"/>
    </xf>
    <xf numFmtId="181" fontId="6" fillId="0" borderId="15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 wrapText="1"/>
    </xf>
    <xf numFmtId="181" fontId="6" fillId="0" borderId="0" xfId="0" applyNumberFormat="1" applyFont="1" applyAlignment="1">
      <alignment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left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69"/>
  <sheetViews>
    <sheetView tabSelected="1" zoomScalePageLayoutView="0" workbookViewId="0" topLeftCell="A1">
      <pane xSplit="1" topLeftCell="B1" activePane="topRight" state="frozen"/>
      <selection pane="topLeft" activeCell="A109" sqref="A109"/>
      <selection pane="topRight" activeCell="A8" sqref="A8:N8"/>
    </sheetView>
  </sheetViews>
  <sheetFormatPr defaultColWidth="9.00390625" defaultRowHeight="12.75"/>
  <cols>
    <col min="1" max="1" width="17.00390625" style="2" customWidth="1"/>
    <col min="2" max="2" width="9.125" style="2" customWidth="1"/>
    <col min="3" max="3" width="9.875" style="2" customWidth="1"/>
    <col min="4" max="4" width="10.25390625" style="2" customWidth="1"/>
    <col min="5" max="5" width="8.75390625" style="2" customWidth="1"/>
    <col min="6" max="6" width="9.00390625" style="2" customWidth="1"/>
    <col min="7" max="7" width="9.625" style="2" customWidth="1"/>
    <col min="8" max="8" width="8.625" style="2" customWidth="1"/>
    <col min="9" max="9" width="8.25390625" style="2" customWidth="1"/>
    <col min="10" max="10" width="8.75390625" style="2" customWidth="1"/>
    <col min="11" max="11" width="10.00390625" style="2" customWidth="1"/>
    <col min="12" max="12" width="9.25390625" style="2" customWidth="1"/>
    <col min="13" max="13" width="9.375" style="2" customWidth="1"/>
    <col min="14" max="14" width="10.25390625" style="6" customWidth="1"/>
    <col min="15" max="35" width="0" style="2" hidden="1" customWidth="1"/>
    <col min="36" max="16384" width="9.125" style="2" customWidth="1"/>
  </cols>
  <sheetData>
    <row r="1" spans="1:14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7"/>
      <c r="P2" s="67"/>
      <c r="Q2" s="67"/>
      <c r="R2" s="67"/>
    </row>
    <row r="3" spans="1:18" s="16" customFormat="1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99" t="s">
        <v>35</v>
      </c>
      <c r="M3" s="99"/>
      <c r="N3" s="99"/>
      <c r="O3" s="67"/>
      <c r="P3" s="67"/>
      <c r="Q3" s="67"/>
      <c r="R3" s="67"/>
    </row>
    <row r="4" spans="1:18" s="16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100" t="s">
        <v>143</v>
      </c>
      <c r="M4" s="100"/>
      <c r="N4" s="100"/>
      <c r="O4" s="67"/>
      <c r="P4" s="67"/>
      <c r="Q4" s="67"/>
      <c r="R4" s="67"/>
    </row>
    <row r="5" spans="1:18" s="16" customFormat="1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00" t="s">
        <v>144</v>
      </c>
      <c r="M5" s="100"/>
      <c r="N5" s="100"/>
      <c r="O5" s="67"/>
      <c r="P5" s="67"/>
      <c r="Q5" s="67"/>
      <c r="R5" s="67"/>
    </row>
    <row r="6" spans="1:18" s="16" customFormat="1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86" t="s">
        <v>145</v>
      </c>
      <c r="M6" s="86"/>
      <c r="N6" s="86"/>
      <c r="O6" s="67"/>
      <c r="P6" s="67"/>
      <c r="Q6" s="67"/>
      <c r="R6" s="67"/>
    </row>
    <row r="7" spans="1:18" s="16" customFormat="1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  <c r="Q7" s="67"/>
      <c r="R7" s="67"/>
    </row>
    <row r="8" spans="1:18" s="16" customFormat="1" ht="15.75" customHeight="1">
      <c r="A8" s="94" t="s">
        <v>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67"/>
      <c r="P8" s="67"/>
      <c r="Q8" s="67"/>
      <c r="R8" s="67"/>
    </row>
    <row r="9" spans="1:18" s="16" customFormat="1" ht="16.5" customHeight="1">
      <c r="A9" s="94" t="s">
        <v>128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67"/>
      <c r="P9" s="67"/>
      <c r="Q9" s="67"/>
      <c r="R9" s="67"/>
    </row>
    <row r="10" spans="1:18" s="16" customFormat="1" ht="21" customHeight="1">
      <c r="A10" s="69"/>
      <c r="B10" s="94" t="s">
        <v>38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69"/>
      <c r="N10" s="69"/>
      <c r="O10" s="67"/>
      <c r="P10" s="67"/>
      <c r="Q10" s="67"/>
      <c r="R10" s="67"/>
    </row>
    <row r="11" spans="1:18" s="16" customFormat="1" ht="9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98"/>
      <c r="N11" s="98"/>
      <c r="O11" s="67"/>
      <c r="P11" s="67"/>
      <c r="Q11" s="67"/>
      <c r="R11" s="67"/>
    </row>
    <row r="12" spans="1:18" s="16" customFormat="1" ht="47.25" customHeight="1">
      <c r="A12" s="3" t="s">
        <v>51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27</v>
      </c>
      <c r="H12" s="3" t="s">
        <v>5</v>
      </c>
      <c r="I12" s="3" t="s">
        <v>6</v>
      </c>
      <c r="J12" s="3" t="s">
        <v>7</v>
      </c>
      <c r="K12" s="3" t="s">
        <v>8</v>
      </c>
      <c r="L12" s="3" t="s">
        <v>9</v>
      </c>
      <c r="M12" s="3" t="s">
        <v>10</v>
      </c>
      <c r="N12" s="34" t="s">
        <v>25</v>
      </c>
      <c r="O12" s="67"/>
      <c r="P12" s="67"/>
      <c r="Q12" s="67"/>
      <c r="R12" s="67"/>
    </row>
    <row r="13" spans="1:15" s="17" customFormat="1" ht="12.75">
      <c r="A13" s="4" t="s">
        <v>53</v>
      </c>
      <c r="B13" s="46">
        <v>61.4</v>
      </c>
      <c r="C13" s="46">
        <v>55.5</v>
      </c>
      <c r="D13" s="46">
        <v>37.5</v>
      </c>
      <c r="E13" s="46">
        <v>15.4</v>
      </c>
      <c r="F13" s="46"/>
      <c r="G13" s="46"/>
      <c r="H13" s="46"/>
      <c r="I13" s="46"/>
      <c r="J13" s="46"/>
      <c r="K13" s="46">
        <v>14.6</v>
      </c>
      <c r="L13" s="46">
        <v>42.5</v>
      </c>
      <c r="M13" s="46">
        <v>58.5</v>
      </c>
      <c r="N13" s="46">
        <f>B13+C13+D13+E13+F13+G13+H13+I13+J13+K13+L13+M13</f>
        <v>285.4</v>
      </c>
      <c r="O13" s="31"/>
    </row>
    <row r="14" spans="1:15" s="17" customFormat="1" ht="12.75">
      <c r="A14" s="4" t="s">
        <v>54</v>
      </c>
      <c r="B14" s="46">
        <v>58.7</v>
      </c>
      <c r="C14" s="46">
        <v>80.6</v>
      </c>
      <c r="D14" s="46">
        <v>64.4</v>
      </c>
      <c r="E14" s="46">
        <v>43.8</v>
      </c>
      <c r="F14" s="46"/>
      <c r="G14" s="46"/>
      <c r="H14" s="46"/>
      <c r="I14" s="46"/>
      <c r="J14" s="46"/>
      <c r="K14" s="46">
        <v>15.1</v>
      </c>
      <c r="L14" s="46">
        <v>46.8</v>
      </c>
      <c r="M14" s="46">
        <v>63.7</v>
      </c>
      <c r="N14" s="46">
        <f aca="true" t="shared" si="0" ref="N14:N36">B14+C14+D14+E14+F14+G14+H14+I14+J14+K14+L14+M14</f>
        <v>373.1</v>
      </c>
      <c r="O14" s="31"/>
    </row>
    <row r="15" spans="1:15" s="17" customFormat="1" ht="12.75">
      <c r="A15" s="4" t="s">
        <v>55</v>
      </c>
      <c r="B15" s="46">
        <v>57.7</v>
      </c>
      <c r="C15" s="46">
        <v>55.9</v>
      </c>
      <c r="D15" s="46">
        <v>45.5</v>
      </c>
      <c r="E15" s="46">
        <v>17.2</v>
      </c>
      <c r="F15" s="46">
        <v>3.1</v>
      </c>
      <c r="G15" s="46">
        <v>2.6</v>
      </c>
      <c r="H15" s="46">
        <v>2.3</v>
      </c>
      <c r="I15" s="46">
        <v>1.9</v>
      </c>
      <c r="J15" s="46">
        <v>3.1</v>
      </c>
      <c r="K15" s="46">
        <v>14.6</v>
      </c>
      <c r="L15" s="46">
        <v>36.7</v>
      </c>
      <c r="M15" s="46">
        <v>45.3</v>
      </c>
      <c r="N15" s="46">
        <f t="shared" si="0"/>
        <v>285.9</v>
      </c>
      <c r="O15" s="31"/>
    </row>
    <row r="16" spans="1:15" s="17" customFormat="1" ht="12.75">
      <c r="A16" s="4" t="s">
        <v>56</v>
      </c>
      <c r="B16" s="46">
        <v>66.1</v>
      </c>
      <c r="C16" s="46">
        <v>71.7</v>
      </c>
      <c r="D16" s="46">
        <v>56.6</v>
      </c>
      <c r="E16" s="46">
        <v>36.1</v>
      </c>
      <c r="F16" s="46">
        <v>2.3</v>
      </c>
      <c r="G16" s="46">
        <v>1.3</v>
      </c>
      <c r="H16" s="46">
        <v>1.8</v>
      </c>
      <c r="I16" s="46">
        <v>1.2</v>
      </c>
      <c r="J16" s="46">
        <v>3.1</v>
      </c>
      <c r="K16" s="46">
        <v>25.5</v>
      </c>
      <c r="L16" s="46">
        <v>50.1</v>
      </c>
      <c r="M16" s="46">
        <v>57.6</v>
      </c>
      <c r="N16" s="46">
        <f t="shared" si="0"/>
        <v>373.4000000000001</v>
      </c>
      <c r="O16" s="31"/>
    </row>
    <row r="17" spans="1:15" s="17" customFormat="1" ht="12.75">
      <c r="A17" s="4" t="s">
        <v>57</v>
      </c>
      <c r="B17" s="46">
        <v>59.5</v>
      </c>
      <c r="C17" s="46">
        <v>60</v>
      </c>
      <c r="D17" s="46">
        <v>44.3</v>
      </c>
      <c r="E17" s="46">
        <v>24.3</v>
      </c>
      <c r="F17" s="46"/>
      <c r="G17" s="46"/>
      <c r="H17" s="46"/>
      <c r="I17" s="46"/>
      <c r="J17" s="46"/>
      <c r="K17" s="46">
        <v>16.9</v>
      </c>
      <c r="L17" s="46">
        <v>37.8</v>
      </c>
      <c r="M17" s="46">
        <v>50.7</v>
      </c>
      <c r="N17" s="46">
        <f t="shared" si="0"/>
        <v>293.5</v>
      </c>
      <c r="O17" s="31"/>
    </row>
    <row r="18" spans="1:15" s="17" customFormat="1" ht="12.75">
      <c r="A18" s="4" t="s">
        <v>58</v>
      </c>
      <c r="B18" s="46">
        <v>38.1</v>
      </c>
      <c r="C18" s="46">
        <v>40.5</v>
      </c>
      <c r="D18" s="46">
        <v>26.6</v>
      </c>
      <c r="E18" s="46">
        <v>16.9</v>
      </c>
      <c r="F18" s="46">
        <v>4.3</v>
      </c>
      <c r="G18" s="46">
        <v>3.4</v>
      </c>
      <c r="H18" s="46">
        <v>1.6</v>
      </c>
      <c r="I18" s="46">
        <v>2</v>
      </c>
      <c r="J18" s="46">
        <v>6.8</v>
      </c>
      <c r="K18" s="46">
        <v>15.7</v>
      </c>
      <c r="L18" s="46">
        <v>27.4</v>
      </c>
      <c r="M18" s="46">
        <v>37.5</v>
      </c>
      <c r="N18" s="46">
        <f t="shared" si="0"/>
        <v>220.79999999999998</v>
      </c>
      <c r="O18" s="31"/>
    </row>
    <row r="19" spans="1:15" s="17" customFormat="1" ht="12.75">
      <c r="A19" s="4" t="s">
        <v>59</v>
      </c>
      <c r="B19" s="46">
        <v>97.1</v>
      </c>
      <c r="C19" s="46">
        <v>87</v>
      </c>
      <c r="D19" s="46">
        <v>61.2</v>
      </c>
      <c r="E19" s="46">
        <v>42</v>
      </c>
      <c r="F19" s="46"/>
      <c r="G19" s="46"/>
      <c r="H19" s="46"/>
      <c r="I19" s="46"/>
      <c r="J19" s="46"/>
      <c r="K19" s="46">
        <v>32.6</v>
      </c>
      <c r="L19" s="46">
        <v>47.2</v>
      </c>
      <c r="M19" s="46">
        <v>63.1</v>
      </c>
      <c r="N19" s="46">
        <f t="shared" si="0"/>
        <v>430.20000000000005</v>
      </c>
      <c r="O19" s="31"/>
    </row>
    <row r="20" spans="1:15" s="17" customFormat="1" ht="12.75">
      <c r="A20" s="4" t="s">
        <v>60</v>
      </c>
      <c r="B20" s="46">
        <v>82.3</v>
      </c>
      <c r="C20" s="46">
        <v>73.5</v>
      </c>
      <c r="D20" s="46">
        <v>58</v>
      </c>
      <c r="E20" s="46">
        <v>34.6</v>
      </c>
      <c r="F20" s="46"/>
      <c r="G20" s="46"/>
      <c r="H20" s="46"/>
      <c r="I20" s="46"/>
      <c r="J20" s="46"/>
      <c r="K20" s="46">
        <v>20.8</v>
      </c>
      <c r="L20" s="46">
        <v>54.5</v>
      </c>
      <c r="M20" s="46">
        <v>74.5</v>
      </c>
      <c r="N20" s="46">
        <f t="shared" si="0"/>
        <v>398.2</v>
      </c>
      <c r="O20" s="31"/>
    </row>
    <row r="21" spans="1:15" s="17" customFormat="1" ht="12.75">
      <c r="A21" s="4" t="s">
        <v>61</v>
      </c>
      <c r="B21" s="46">
        <v>71.3</v>
      </c>
      <c r="C21" s="46">
        <v>75.8</v>
      </c>
      <c r="D21" s="46">
        <v>46</v>
      </c>
      <c r="E21" s="46">
        <v>35.7</v>
      </c>
      <c r="F21" s="46">
        <v>4.4</v>
      </c>
      <c r="G21" s="46">
        <v>4.1</v>
      </c>
      <c r="H21" s="46">
        <v>3</v>
      </c>
      <c r="I21" s="46">
        <v>2.9</v>
      </c>
      <c r="J21" s="46">
        <v>5.2</v>
      </c>
      <c r="K21" s="46">
        <v>15</v>
      </c>
      <c r="L21" s="46">
        <v>49.8</v>
      </c>
      <c r="M21" s="46">
        <v>64</v>
      </c>
      <c r="N21" s="46">
        <f t="shared" si="0"/>
        <v>377.2</v>
      </c>
      <c r="O21" s="31"/>
    </row>
    <row r="22" spans="1:15" s="17" customFormat="1" ht="12.75">
      <c r="A22" s="4" t="s">
        <v>62</v>
      </c>
      <c r="B22" s="46">
        <v>59.4</v>
      </c>
      <c r="C22" s="46">
        <v>55.8</v>
      </c>
      <c r="D22" s="46">
        <v>34.3</v>
      </c>
      <c r="E22" s="46">
        <v>32.2</v>
      </c>
      <c r="F22" s="46"/>
      <c r="G22" s="46"/>
      <c r="H22" s="46"/>
      <c r="I22" s="46"/>
      <c r="J22" s="46"/>
      <c r="K22" s="46">
        <v>12.3</v>
      </c>
      <c r="L22" s="46">
        <v>41.3</v>
      </c>
      <c r="M22" s="46">
        <v>44.2</v>
      </c>
      <c r="N22" s="46">
        <f t="shared" si="0"/>
        <v>279.5</v>
      </c>
      <c r="O22" s="31"/>
    </row>
    <row r="23" spans="1:15" s="17" customFormat="1" ht="12.75">
      <c r="A23" s="4" t="s">
        <v>63</v>
      </c>
      <c r="B23" s="46">
        <v>53.9</v>
      </c>
      <c r="C23" s="46">
        <v>67.5</v>
      </c>
      <c r="D23" s="46">
        <v>35.1</v>
      </c>
      <c r="E23" s="46">
        <v>23.9</v>
      </c>
      <c r="F23" s="46"/>
      <c r="G23" s="46"/>
      <c r="H23" s="46"/>
      <c r="I23" s="46"/>
      <c r="J23" s="46"/>
      <c r="K23" s="46">
        <v>17.2</v>
      </c>
      <c r="L23" s="46">
        <v>42.2</v>
      </c>
      <c r="M23" s="46">
        <v>49.4</v>
      </c>
      <c r="N23" s="46">
        <f t="shared" si="0"/>
        <v>289.2</v>
      </c>
      <c r="O23" s="31"/>
    </row>
    <row r="24" spans="1:15" s="17" customFormat="1" ht="12.75">
      <c r="A24" s="4" t="s">
        <v>64</v>
      </c>
      <c r="B24" s="46">
        <v>84.6</v>
      </c>
      <c r="C24" s="46">
        <v>84.1</v>
      </c>
      <c r="D24" s="46">
        <v>59.1</v>
      </c>
      <c r="E24" s="46">
        <v>37.6</v>
      </c>
      <c r="F24" s="46"/>
      <c r="G24" s="46"/>
      <c r="H24" s="46"/>
      <c r="I24" s="46"/>
      <c r="J24" s="46"/>
      <c r="K24" s="46">
        <v>20.9</v>
      </c>
      <c r="L24" s="46">
        <v>50.9</v>
      </c>
      <c r="M24" s="46">
        <v>71</v>
      </c>
      <c r="N24" s="46">
        <f t="shared" si="0"/>
        <v>408.19999999999993</v>
      </c>
      <c r="O24" s="31"/>
    </row>
    <row r="25" spans="1:15" s="17" customFormat="1" ht="12.75">
      <c r="A25" s="4" t="s">
        <v>65</v>
      </c>
      <c r="B25" s="46">
        <v>97.2</v>
      </c>
      <c r="C25" s="46">
        <v>86.6</v>
      </c>
      <c r="D25" s="46">
        <v>57.4</v>
      </c>
      <c r="E25" s="46">
        <v>43.5</v>
      </c>
      <c r="F25" s="46"/>
      <c r="G25" s="46"/>
      <c r="H25" s="46"/>
      <c r="I25" s="46"/>
      <c r="J25" s="46"/>
      <c r="K25" s="46">
        <v>17.7</v>
      </c>
      <c r="L25" s="46">
        <v>50.5</v>
      </c>
      <c r="M25" s="46">
        <v>60.2</v>
      </c>
      <c r="N25" s="46">
        <f t="shared" si="0"/>
        <v>413.1</v>
      </c>
      <c r="O25" s="31"/>
    </row>
    <row r="26" spans="1:15" s="18" customFormat="1" ht="12.75">
      <c r="A26" s="11" t="s">
        <v>66</v>
      </c>
      <c r="B26" s="46">
        <v>73.1</v>
      </c>
      <c r="C26" s="46">
        <v>77.6</v>
      </c>
      <c r="D26" s="46">
        <v>55.7</v>
      </c>
      <c r="E26" s="46">
        <v>36.3</v>
      </c>
      <c r="F26" s="46"/>
      <c r="G26" s="46"/>
      <c r="H26" s="46"/>
      <c r="I26" s="46"/>
      <c r="J26" s="46"/>
      <c r="K26" s="46">
        <v>17.1</v>
      </c>
      <c r="L26" s="46">
        <v>52.7</v>
      </c>
      <c r="M26" s="46">
        <v>58.6</v>
      </c>
      <c r="N26" s="46">
        <f t="shared" si="0"/>
        <v>371.1</v>
      </c>
      <c r="O26" s="32"/>
    </row>
    <row r="27" spans="1:15" s="17" customFormat="1" ht="12.75">
      <c r="A27" s="4" t="s">
        <v>67</v>
      </c>
      <c r="B27" s="46">
        <v>70.5</v>
      </c>
      <c r="C27" s="46">
        <v>72.6</v>
      </c>
      <c r="D27" s="46">
        <v>55</v>
      </c>
      <c r="E27" s="46">
        <v>27</v>
      </c>
      <c r="F27" s="46"/>
      <c r="G27" s="46"/>
      <c r="H27" s="46"/>
      <c r="I27" s="46"/>
      <c r="J27" s="46"/>
      <c r="K27" s="46">
        <v>25.6</v>
      </c>
      <c r="L27" s="46">
        <v>52.5</v>
      </c>
      <c r="M27" s="46">
        <v>60</v>
      </c>
      <c r="N27" s="46">
        <f t="shared" si="0"/>
        <v>363.2</v>
      </c>
      <c r="O27" s="31"/>
    </row>
    <row r="28" spans="1:15" s="17" customFormat="1" ht="12.75">
      <c r="A28" s="4" t="s">
        <v>68</v>
      </c>
      <c r="B28" s="46">
        <v>89.7</v>
      </c>
      <c r="C28" s="46">
        <v>90.3</v>
      </c>
      <c r="D28" s="46">
        <v>58.2</v>
      </c>
      <c r="E28" s="46">
        <v>48.7</v>
      </c>
      <c r="F28" s="46">
        <v>3.7</v>
      </c>
      <c r="G28" s="46">
        <v>3.3</v>
      </c>
      <c r="H28" s="46">
        <v>3</v>
      </c>
      <c r="I28" s="46">
        <v>3.7</v>
      </c>
      <c r="J28" s="46">
        <v>5.2</v>
      </c>
      <c r="K28" s="46">
        <v>24.1</v>
      </c>
      <c r="L28" s="46">
        <v>70.8</v>
      </c>
      <c r="M28" s="46">
        <v>102.4</v>
      </c>
      <c r="N28" s="46">
        <f t="shared" si="0"/>
        <v>503.1</v>
      </c>
      <c r="O28" s="31"/>
    </row>
    <row r="29" spans="1:15" s="17" customFormat="1" ht="12.75">
      <c r="A29" s="4" t="s">
        <v>69</v>
      </c>
      <c r="B29" s="46">
        <v>89</v>
      </c>
      <c r="C29" s="46">
        <v>86.5</v>
      </c>
      <c r="D29" s="46">
        <v>55.7</v>
      </c>
      <c r="E29" s="46">
        <v>37.5</v>
      </c>
      <c r="F29" s="46">
        <v>3.8</v>
      </c>
      <c r="G29" s="46">
        <v>3.9</v>
      </c>
      <c r="H29" s="46">
        <v>3</v>
      </c>
      <c r="I29" s="46">
        <v>2.5</v>
      </c>
      <c r="J29" s="46">
        <v>5.1</v>
      </c>
      <c r="K29" s="46">
        <v>22.1</v>
      </c>
      <c r="L29" s="46">
        <v>50.8</v>
      </c>
      <c r="M29" s="46">
        <v>65.6</v>
      </c>
      <c r="N29" s="46">
        <f t="shared" si="0"/>
        <v>425.5</v>
      </c>
      <c r="O29" s="31"/>
    </row>
    <row r="30" spans="1:15" s="17" customFormat="1" ht="12.75">
      <c r="A30" s="4" t="s">
        <v>70</v>
      </c>
      <c r="B30" s="46">
        <v>41.6</v>
      </c>
      <c r="C30" s="46">
        <v>44.5</v>
      </c>
      <c r="D30" s="46">
        <v>31.8</v>
      </c>
      <c r="E30" s="46">
        <v>12.8</v>
      </c>
      <c r="F30" s="46">
        <v>1.8</v>
      </c>
      <c r="G30" s="46">
        <v>1.3</v>
      </c>
      <c r="H30" s="46">
        <v>1.1</v>
      </c>
      <c r="I30" s="46">
        <v>1.1</v>
      </c>
      <c r="J30" s="46">
        <v>1.8</v>
      </c>
      <c r="K30" s="46">
        <v>13.7</v>
      </c>
      <c r="L30" s="46">
        <v>28.1</v>
      </c>
      <c r="M30" s="46">
        <v>38.8</v>
      </c>
      <c r="N30" s="46">
        <f t="shared" si="0"/>
        <v>218.39999999999998</v>
      </c>
      <c r="O30" s="31"/>
    </row>
    <row r="31" spans="1:15" s="17" customFormat="1" ht="12.75">
      <c r="A31" s="4" t="s">
        <v>71</v>
      </c>
      <c r="B31" s="46">
        <v>43.8</v>
      </c>
      <c r="C31" s="46">
        <v>30.9</v>
      </c>
      <c r="D31" s="46">
        <v>21.5</v>
      </c>
      <c r="E31" s="46">
        <v>15.9</v>
      </c>
      <c r="F31" s="46">
        <v>2.4</v>
      </c>
      <c r="G31" s="46">
        <v>1.8</v>
      </c>
      <c r="H31" s="46">
        <v>0.6</v>
      </c>
      <c r="I31" s="46">
        <v>0.9</v>
      </c>
      <c r="J31" s="46">
        <v>1.6</v>
      </c>
      <c r="K31" s="46">
        <v>8.9</v>
      </c>
      <c r="L31" s="46">
        <v>24</v>
      </c>
      <c r="M31" s="46">
        <v>28.2</v>
      </c>
      <c r="N31" s="46">
        <f t="shared" si="0"/>
        <v>180.49999999999997</v>
      </c>
      <c r="O31" s="31"/>
    </row>
    <row r="32" spans="1:15" s="17" customFormat="1" ht="12.75">
      <c r="A32" s="4" t="s">
        <v>72</v>
      </c>
      <c r="B32" s="46">
        <v>34.7</v>
      </c>
      <c r="C32" s="46">
        <v>31</v>
      </c>
      <c r="D32" s="46">
        <v>22.5</v>
      </c>
      <c r="E32" s="46">
        <v>12.4</v>
      </c>
      <c r="F32" s="46">
        <v>1.2</v>
      </c>
      <c r="G32" s="46">
        <v>1.1</v>
      </c>
      <c r="H32" s="46">
        <v>2</v>
      </c>
      <c r="I32" s="46">
        <v>2.6</v>
      </c>
      <c r="J32" s="46">
        <v>2.2</v>
      </c>
      <c r="K32" s="46">
        <v>5.8</v>
      </c>
      <c r="L32" s="46">
        <v>21.6</v>
      </c>
      <c r="M32" s="46">
        <v>32.7</v>
      </c>
      <c r="N32" s="46">
        <f t="shared" si="0"/>
        <v>169.8</v>
      </c>
      <c r="O32" s="31"/>
    </row>
    <row r="33" spans="1:15" s="17" customFormat="1" ht="12.75">
      <c r="A33" s="4" t="s">
        <v>73</v>
      </c>
      <c r="B33" s="46">
        <v>117.4</v>
      </c>
      <c r="C33" s="46">
        <v>126.6</v>
      </c>
      <c r="D33" s="46">
        <v>82.4</v>
      </c>
      <c r="E33" s="46">
        <v>42.2</v>
      </c>
      <c r="F33" s="46">
        <v>5</v>
      </c>
      <c r="G33" s="46">
        <v>0.4</v>
      </c>
      <c r="H33" s="46">
        <v>0.2</v>
      </c>
      <c r="I33" s="46">
        <v>0.2</v>
      </c>
      <c r="J33" s="46">
        <v>18.1</v>
      </c>
      <c r="K33" s="46">
        <v>29.9</v>
      </c>
      <c r="L33" s="46">
        <v>86.5</v>
      </c>
      <c r="M33" s="46">
        <v>107.7</v>
      </c>
      <c r="N33" s="46">
        <f t="shared" si="0"/>
        <v>616.5999999999999</v>
      </c>
      <c r="O33" s="31"/>
    </row>
    <row r="34" spans="1:15" s="18" customFormat="1" ht="12.75">
      <c r="A34" s="11" t="s">
        <v>74</v>
      </c>
      <c r="B34" s="47">
        <v>36.4</v>
      </c>
      <c r="C34" s="48">
        <v>31.8</v>
      </c>
      <c r="D34" s="48">
        <v>29.5</v>
      </c>
      <c r="E34" s="48">
        <v>17.5</v>
      </c>
      <c r="F34" s="48">
        <v>1.1</v>
      </c>
      <c r="G34" s="48">
        <v>0.8</v>
      </c>
      <c r="H34" s="48">
        <v>0.8</v>
      </c>
      <c r="I34" s="48">
        <v>0.4</v>
      </c>
      <c r="J34" s="48">
        <v>0.8</v>
      </c>
      <c r="K34" s="48">
        <v>13.2</v>
      </c>
      <c r="L34" s="48">
        <v>24.3</v>
      </c>
      <c r="M34" s="48">
        <v>30.1</v>
      </c>
      <c r="N34" s="46">
        <f t="shared" si="0"/>
        <v>186.7</v>
      </c>
      <c r="O34" s="32"/>
    </row>
    <row r="35" spans="1:15" s="18" customFormat="1" ht="12.75">
      <c r="A35" s="11" t="s">
        <v>93</v>
      </c>
      <c r="B35" s="46">
        <v>90.3</v>
      </c>
      <c r="C35" s="46">
        <v>90.8</v>
      </c>
      <c r="D35" s="46">
        <v>54.6</v>
      </c>
      <c r="E35" s="46">
        <v>42.3</v>
      </c>
      <c r="F35" s="46">
        <v>5.3</v>
      </c>
      <c r="G35" s="46">
        <v>5.7</v>
      </c>
      <c r="H35" s="46">
        <v>3.1</v>
      </c>
      <c r="I35" s="46">
        <v>5.1</v>
      </c>
      <c r="J35" s="46">
        <v>7.7</v>
      </c>
      <c r="K35" s="46">
        <v>30.6</v>
      </c>
      <c r="L35" s="46">
        <v>85.6</v>
      </c>
      <c r="M35" s="46">
        <v>85.6</v>
      </c>
      <c r="N35" s="46">
        <f t="shared" si="0"/>
        <v>506.70000000000005</v>
      </c>
      <c r="O35" s="32"/>
    </row>
    <row r="36" spans="1:15" s="18" customFormat="1" ht="12.75">
      <c r="A36" s="11" t="s">
        <v>113</v>
      </c>
      <c r="B36" s="49">
        <v>24.4</v>
      </c>
      <c r="C36" s="49">
        <v>19</v>
      </c>
      <c r="D36" s="49">
        <v>18</v>
      </c>
      <c r="E36" s="49">
        <v>9</v>
      </c>
      <c r="F36" s="49">
        <v>1.9</v>
      </c>
      <c r="G36" s="49">
        <v>2.4</v>
      </c>
      <c r="H36" s="49">
        <v>1.9</v>
      </c>
      <c r="I36" s="46">
        <v>0.6</v>
      </c>
      <c r="J36" s="46">
        <v>2.5</v>
      </c>
      <c r="K36" s="46">
        <v>9</v>
      </c>
      <c r="L36" s="46">
        <v>18</v>
      </c>
      <c r="M36" s="46">
        <v>24</v>
      </c>
      <c r="N36" s="46">
        <f t="shared" si="0"/>
        <v>130.70000000000002</v>
      </c>
      <c r="O36" s="32"/>
    </row>
    <row r="37" spans="1:15" s="17" customFormat="1" ht="12.75">
      <c r="A37" s="5" t="s">
        <v>85</v>
      </c>
      <c r="B37" s="48">
        <f>SUM(B13:B36)</f>
        <v>1598.2000000000003</v>
      </c>
      <c r="C37" s="48">
        <f aca="true" t="shared" si="1" ref="C37:N37">SUM(C13:C36)</f>
        <v>1596.1</v>
      </c>
      <c r="D37" s="48">
        <f t="shared" si="1"/>
        <v>1110.9</v>
      </c>
      <c r="E37" s="48">
        <f t="shared" si="1"/>
        <v>704.8</v>
      </c>
      <c r="F37" s="48">
        <f t="shared" si="1"/>
        <v>40.3</v>
      </c>
      <c r="G37" s="48">
        <f t="shared" si="1"/>
        <v>32.1</v>
      </c>
      <c r="H37" s="48">
        <f t="shared" si="1"/>
        <v>24.4</v>
      </c>
      <c r="I37" s="48">
        <f t="shared" si="1"/>
        <v>25.1</v>
      </c>
      <c r="J37" s="48">
        <f t="shared" si="1"/>
        <v>63.2</v>
      </c>
      <c r="K37" s="48">
        <f t="shared" si="1"/>
        <v>438.90000000000003</v>
      </c>
      <c r="L37" s="48">
        <f t="shared" si="1"/>
        <v>1092.6</v>
      </c>
      <c r="M37" s="48">
        <f t="shared" si="1"/>
        <v>1373.4</v>
      </c>
      <c r="N37" s="48">
        <f t="shared" si="1"/>
        <v>8099.999999999999</v>
      </c>
      <c r="O37" s="31"/>
    </row>
    <row r="38" spans="1:14" s="17" customFormat="1" ht="12.7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7" customFormat="1" ht="12.75">
      <c r="A39" s="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17" customFormat="1" ht="12.75">
      <c r="A40" s="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17" customFormat="1" ht="78" customHeight="1" hidden="1">
      <c r="A41" s="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17" customFormat="1" ht="18" customHeight="1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8" s="16" customFormat="1" ht="15.75" customHeight="1">
      <c r="A43" s="94" t="s">
        <v>28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67"/>
      <c r="P43" s="67"/>
      <c r="Q43" s="67"/>
      <c r="R43" s="67"/>
    </row>
    <row r="44" spans="1:18" s="16" customFormat="1" ht="16.5" customHeight="1">
      <c r="A44" s="94" t="s">
        <v>129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67"/>
      <c r="P44" s="67"/>
      <c r="Q44" s="67"/>
      <c r="R44" s="67"/>
    </row>
    <row r="45" spans="1:18" s="16" customFormat="1" ht="16.5" customHeight="1">
      <c r="A45" s="69"/>
      <c r="B45" s="94" t="s">
        <v>117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67"/>
      <c r="P45" s="67"/>
      <c r="Q45" s="67"/>
      <c r="R45" s="67"/>
    </row>
    <row r="46" spans="1:14" s="17" customFormat="1" ht="12.75">
      <c r="A46" s="7"/>
      <c r="B46" s="8"/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9"/>
    </row>
    <row r="47" spans="1:18" s="16" customFormat="1" ht="47.25" customHeight="1">
      <c r="A47" s="3" t="s">
        <v>51</v>
      </c>
      <c r="B47" s="3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27</v>
      </c>
      <c r="H47" s="3" t="s">
        <v>5</v>
      </c>
      <c r="I47" s="3" t="s">
        <v>6</v>
      </c>
      <c r="J47" s="3" t="s">
        <v>7</v>
      </c>
      <c r="K47" s="3" t="s">
        <v>8</v>
      </c>
      <c r="L47" s="3" t="s">
        <v>9</v>
      </c>
      <c r="M47" s="3" t="s">
        <v>10</v>
      </c>
      <c r="N47" s="34" t="s">
        <v>25</v>
      </c>
      <c r="O47" s="67"/>
      <c r="P47" s="67"/>
      <c r="Q47" s="67"/>
      <c r="R47" s="67"/>
    </row>
    <row r="48" spans="1:15" s="17" customFormat="1" ht="12.75">
      <c r="A48" s="4" t="s">
        <v>75</v>
      </c>
      <c r="B48" s="46">
        <v>105</v>
      </c>
      <c r="C48" s="46">
        <v>80.9</v>
      </c>
      <c r="D48" s="46">
        <v>81.6</v>
      </c>
      <c r="E48" s="46">
        <v>31.4</v>
      </c>
      <c r="F48" s="46">
        <v>5.3</v>
      </c>
      <c r="G48" s="46">
        <v>3.8</v>
      </c>
      <c r="H48" s="46">
        <v>3.8</v>
      </c>
      <c r="I48" s="46">
        <v>2.1</v>
      </c>
      <c r="J48" s="46">
        <v>6.2</v>
      </c>
      <c r="K48" s="46">
        <v>35.5</v>
      </c>
      <c r="L48" s="46">
        <v>81.6</v>
      </c>
      <c r="M48" s="46">
        <v>88.9</v>
      </c>
      <c r="N48" s="46">
        <f>B48+C48+D48+E48+F48+G48+H48+I48+J48+K48+L48+M48</f>
        <v>526.1</v>
      </c>
      <c r="O48" s="31"/>
    </row>
    <row r="49" spans="1:15" s="17" customFormat="1" ht="12.75">
      <c r="A49" s="4" t="s">
        <v>76</v>
      </c>
      <c r="B49" s="46">
        <v>52</v>
      </c>
      <c r="C49" s="46">
        <v>60.1</v>
      </c>
      <c r="D49" s="46">
        <v>43.9</v>
      </c>
      <c r="E49" s="46">
        <v>19.6</v>
      </c>
      <c r="F49" s="46">
        <v>3.1</v>
      </c>
      <c r="G49" s="46">
        <v>2.2</v>
      </c>
      <c r="H49" s="46">
        <v>1.3</v>
      </c>
      <c r="I49" s="46">
        <v>1.8</v>
      </c>
      <c r="J49" s="46">
        <v>0.9</v>
      </c>
      <c r="K49" s="46">
        <v>17.4</v>
      </c>
      <c r="L49" s="46">
        <v>39.2</v>
      </c>
      <c r="M49" s="46">
        <v>51.2</v>
      </c>
      <c r="N49" s="46">
        <f aca="true" t="shared" si="2" ref="N49:N57">B49+C49+D49+E49+F49+G49+H49+I49+J49+K49+L49+M49</f>
        <v>292.7</v>
      </c>
      <c r="O49" s="31"/>
    </row>
    <row r="50" spans="1:15" s="17" customFormat="1" ht="12.75">
      <c r="A50" s="4" t="s">
        <v>77</v>
      </c>
      <c r="B50" s="51">
        <v>107.4</v>
      </c>
      <c r="C50" s="50">
        <v>81.8</v>
      </c>
      <c r="D50" s="50">
        <v>64.1</v>
      </c>
      <c r="E50" s="50">
        <v>14.5</v>
      </c>
      <c r="F50" s="50">
        <v>2.8</v>
      </c>
      <c r="G50" s="50">
        <v>1.9</v>
      </c>
      <c r="H50" s="50">
        <v>1.4</v>
      </c>
      <c r="I50" s="50">
        <v>1.1</v>
      </c>
      <c r="J50" s="50">
        <v>1.9</v>
      </c>
      <c r="K50" s="50">
        <v>31.6</v>
      </c>
      <c r="L50" s="50">
        <v>59.5</v>
      </c>
      <c r="M50" s="50">
        <v>82</v>
      </c>
      <c r="N50" s="46">
        <f t="shared" si="2"/>
        <v>449.99999999999994</v>
      </c>
      <c r="O50" s="31"/>
    </row>
    <row r="51" spans="1:15" s="17" customFormat="1" ht="12.75">
      <c r="A51" s="4" t="s">
        <v>78</v>
      </c>
      <c r="B51" s="46">
        <v>148.4</v>
      </c>
      <c r="C51" s="46">
        <v>97.3</v>
      </c>
      <c r="D51" s="46">
        <v>91.1</v>
      </c>
      <c r="E51" s="46">
        <v>37.9</v>
      </c>
      <c r="F51" s="46">
        <v>5.4</v>
      </c>
      <c r="G51" s="46">
        <v>3.3</v>
      </c>
      <c r="H51" s="46">
        <v>3.1</v>
      </c>
      <c r="I51" s="46">
        <v>1.7</v>
      </c>
      <c r="J51" s="46">
        <v>4.5</v>
      </c>
      <c r="K51" s="46">
        <v>59</v>
      </c>
      <c r="L51" s="46">
        <v>80.7</v>
      </c>
      <c r="M51" s="46">
        <v>123.5</v>
      </c>
      <c r="N51" s="46">
        <f t="shared" si="2"/>
        <v>655.9</v>
      </c>
      <c r="O51" s="31"/>
    </row>
    <row r="52" spans="1:15" s="17" customFormat="1" ht="12.75">
      <c r="A52" s="4" t="s">
        <v>79</v>
      </c>
      <c r="B52" s="46">
        <v>18.5</v>
      </c>
      <c r="C52" s="46">
        <v>20.3</v>
      </c>
      <c r="D52" s="46">
        <v>16.5</v>
      </c>
      <c r="E52" s="46">
        <v>5.3</v>
      </c>
      <c r="F52" s="46"/>
      <c r="G52" s="46"/>
      <c r="H52" s="46"/>
      <c r="I52" s="46"/>
      <c r="J52" s="46"/>
      <c r="K52" s="46">
        <v>8.8</v>
      </c>
      <c r="L52" s="46">
        <v>12.1</v>
      </c>
      <c r="M52" s="46">
        <v>19.6</v>
      </c>
      <c r="N52" s="46">
        <f t="shared" si="2"/>
        <v>101.1</v>
      </c>
      <c r="O52" s="31"/>
    </row>
    <row r="53" spans="1:15" s="17" customFormat="1" ht="12.75">
      <c r="A53" s="4" t="s">
        <v>80</v>
      </c>
      <c r="B53" s="46">
        <v>83.4</v>
      </c>
      <c r="C53" s="46">
        <v>79.2</v>
      </c>
      <c r="D53" s="46">
        <v>59.5</v>
      </c>
      <c r="E53" s="46">
        <v>36.2</v>
      </c>
      <c r="F53" s="46">
        <v>3.7</v>
      </c>
      <c r="G53" s="46">
        <v>1.8</v>
      </c>
      <c r="H53" s="46">
        <v>1</v>
      </c>
      <c r="I53" s="46">
        <v>0.7</v>
      </c>
      <c r="J53" s="46">
        <v>2.3</v>
      </c>
      <c r="K53" s="46">
        <v>25.7</v>
      </c>
      <c r="L53" s="46">
        <v>51</v>
      </c>
      <c r="M53" s="46">
        <v>74.1</v>
      </c>
      <c r="N53" s="46">
        <f t="shared" si="2"/>
        <v>418.6</v>
      </c>
      <c r="O53" s="31"/>
    </row>
    <row r="54" spans="1:15" s="17" customFormat="1" ht="12.75">
      <c r="A54" s="4" t="s">
        <v>81</v>
      </c>
      <c r="B54" s="46">
        <v>84.9</v>
      </c>
      <c r="C54" s="46">
        <v>65.4</v>
      </c>
      <c r="D54" s="46">
        <v>51.8</v>
      </c>
      <c r="E54" s="46">
        <v>31.9</v>
      </c>
      <c r="F54" s="46">
        <v>4.1</v>
      </c>
      <c r="G54" s="46">
        <v>2.8</v>
      </c>
      <c r="H54" s="46">
        <v>2.4</v>
      </c>
      <c r="I54" s="46">
        <v>3.3</v>
      </c>
      <c r="J54" s="46">
        <v>4</v>
      </c>
      <c r="K54" s="46">
        <v>25.2</v>
      </c>
      <c r="L54" s="46">
        <v>37.3</v>
      </c>
      <c r="M54" s="46">
        <v>59.7</v>
      </c>
      <c r="N54" s="46">
        <f t="shared" si="2"/>
        <v>372.80000000000007</v>
      </c>
      <c r="O54" s="31"/>
    </row>
    <row r="55" spans="1:15" s="17" customFormat="1" ht="12.75">
      <c r="A55" s="4" t="s">
        <v>82</v>
      </c>
      <c r="B55" s="46">
        <v>80.5</v>
      </c>
      <c r="C55" s="46">
        <v>73.5</v>
      </c>
      <c r="D55" s="46">
        <v>67.3</v>
      </c>
      <c r="E55" s="46">
        <v>20.4</v>
      </c>
      <c r="F55" s="46">
        <v>1.1</v>
      </c>
      <c r="G55" s="46">
        <v>1.6</v>
      </c>
      <c r="H55" s="46">
        <v>1.4</v>
      </c>
      <c r="I55" s="46">
        <v>1.3</v>
      </c>
      <c r="J55" s="46">
        <v>2.8</v>
      </c>
      <c r="K55" s="46">
        <v>27.3</v>
      </c>
      <c r="L55" s="46">
        <v>62.1</v>
      </c>
      <c r="M55" s="46">
        <v>89.1</v>
      </c>
      <c r="N55" s="46">
        <f t="shared" si="2"/>
        <v>428.4000000000001</v>
      </c>
      <c r="O55" s="31"/>
    </row>
    <row r="56" spans="1:15" s="17" customFormat="1" ht="12.75">
      <c r="A56" s="4" t="s">
        <v>83</v>
      </c>
      <c r="B56" s="46">
        <v>63.3</v>
      </c>
      <c r="C56" s="46">
        <v>69.5</v>
      </c>
      <c r="D56" s="46">
        <v>59.6</v>
      </c>
      <c r="E56" s="46">
        <v>30.7</v>
      </c>
      <c r="F56" s="46">
        <v>2.4</v>
      </c>
      <c r="G56" s="46">
        <v>1.9</v>
      </c>
      <c r="H56" s="46">
        <v>3.3</v>
      </c>
      <c r="I56" s="46">
        <v>1.1</v>
      </c>
      <c r="J56" s="46">
        <v>2.7</v>
      </c>
      <c r="K56" s="46">
        <v>27.4</v>
      </c>
      <c r="L56" s="46">
        <v>48.1</v>
      </c>
      <c r="M56" s="46">
        <v>64.7</v>
      </c>
      <c r="N56" s="46">
        <f t="shared" si="2"/>
        <v>374.7</v>
      </c>
      <c r="O56" s="31"/>
    </row>
    <row r="57" spans="1:15" s="17" customFormat="1" ht="12.75">
      <c r="A57" s="4" t="s">
        <v>84</v>
      </c>
      <c r="B57" s="46">
        <v>94</v>
      </c>
      <c r="C57" s="46">
        <v>88.1</v>
      </c>
      <c r="D57" s="46">
        <v>66.3</v>
      </c>
      <c r="E57" s="46">
        <v>43.2</v>
      </c>
      <c r="F57" s="46">
        <v>0.5</v>
      </c>
      <c r="G57" s="46">
        <v>0.5</v>
      </c>
      <c r="H57" s="46">
        <v>0.1</v>
      </c>
      <c r="I57" s="46">
        <v>2</v>
      </c>
      <c r="J57" s="46">
        <v>0.6</v>
      </c>
      <c r="K57" s="46">
        <v>24.3</v>
      </c>
      <c r="L57" s="46">
        <v>61.2</v>
      </c>
      <c r="M57" s="46">
        <v>66.7</v>
      </c>
      <c r="N57" s="46">
        <f t="shared" si="2"/>
        <v>447.5</v>
      </c>
      <c r="O57" s="31"/>
    </row>
    <row r="58" spans="1:15" s="17" customFormat="1" ht="12.75">
      <c r="A58" s="5" t="s">
        <v>85</v>
      </c>
      <c r="B58" s="51">
        <f>SUM(B48:B57)</f>
        <v>837.3999999999999</v>
      </c>
      <c r="C58" s="51">
        <f aca="true" t="shared" si="3" ref="C58:N58">SUM(C48:C57)</f>
        <v>716.1</v>
      </c>
      <c r="D58" s="51">
        <f t="shared" si="3"/>
        <v>601.6999999999999</v>
      </c>
      <c r="E58" s="51">
        <f t="shared" si="3"/>
        <v>271.1</v>
      </c>
      <c r="F58" s="51">
        <f t="shared" si="3"/>
        <v>28.4</v>
      </c>
      <c r="G58" s="51">
        <f t="shared" si="3"/>
        <v>19.8</v>
      </c>
      <c r="H58" s="51">
        <f t="shared" si="3"/>
        <v>17.8</v>
      </c>
      <c r="I58" s="51">
        <f t="shared" si="3"/>
        <v>15.1</v>
      </c>
      <c r="J58" s="51">
        <f t="shared" si="3"/>
        <v>25.900000000000002</v>
      </c>
      <c r="K58" s="51">
        <f t="shared" si="3"/>
        <v>282.2</v>
      </c>
      <c r="L58" s="51">
        <f t="shared" si="3"/>
        <v>532.8000000000001</v>
      </c>
      <c r="M58" s="51">
        <f t="shared" si="3"/>
        <v>719.5000000000001</v>
      </c>
      <c r="N58" s="51">
        <f t="shared" si="3"/>
        <v>4067.7999999999997</v>
      </c>
      <c r="O58" s="31"/>
    </row>
    <row r="59" spans="1:35" s="19" customFormat="1" ht="53.25" customHeight="1">
      <c r="A59" s="5" t="s">
        <v>52</v>
      </c>
      <c r="B59" s="43">
        <f>B37+B58</f>
        <v>2435.6000000000004</v>
      </c>
      <c r="C59" s="43">
        <f aca="true" t="shared" si="4" ref="C59:M59">C37+C58</f>
        <v>2312.2</v>
      </c>
      <c r="D59" s="43">
        <f t="shared" si="4"/>
        <v>1712.6</v>
      </c>
      <c r="E59" s="43">
        <f t="shared" si="4"/>
        <v>975.9</v>
      </c>
      <c r="F59" s="43">
        <f t="shared" si="4"/>
        <v>68.69999999999999</v>
      </c>
      <c r="G59" s="43">
        <f t="shared" si="4"/>
        <v>51.900000000000006</v>
      </c>
      <c r="H59" s="43">
        <f t="shared" si="4"/>
        <v>42.2</v>
      </c>
      <c r="I59" s="43">
        <f t="shared" si="4"/>
        <v>40.2</v>
      </c>
      <c r="J59" s="43">
        <f t="shared" si="4"/>
        <v>89.10000000000001</v>
      </c>
      <c r="K59" s="43">
        <f t="shared" si="4"/>
        <v>721.1</v>
      </c>
      <c r="L59" s="43">
        <f t="shared" si="4"/>
        <v>1625.4</v>
      </c>
      <c r="M59" s="43">
        <f t="shared" si="4"/>
        <v>2092.9</v>
      </c>
      <c r="N59" s="43">
        <f aca="true" t="shared" si="5" ref="N59:AI59">N37+N58</f>
        <v>12167.8</v>
      </c>
      <c r="O59" s="3">
        <f t="shared" si="5"/>
        <v>0</v>
      </c>
      <c r="P59" s="3">
        <f t="shared" si="5"/>
        <v>0</v>
      </c>
      <c r="Q59" s="3">
        <f t="shared" si="5"/>
        <v>0</v>
      </c>
      <c r="R59" s="3">
        <f t="shared" si="5"/>
        <v>0</v>
      </c>
      <c r="S59" s="3">
        <f t="shared" si="5"/>
        <v>0</v>
      </c>
      <c r="T59" s="3">
        <f t="shared" si="5"/>
        <v>0</v>
      </c>
      <c r="U59" s="3">
        <f t="shared" si="5"/>
        <v>0</v>
      </c>
      <c r="V59" s="3">
        <f t="shared" si="5"/>
        <v>0</v>
      </c>
      <c r="W59" s="3">
        <f t="shared" si="5"/>
        <v>0</v>
      </c>
      <c r="X59" s="3">
        <f t="shared" si="5"/>
        <v>0</v>
      </c>
      <c r="Y59" s="3">
        <f t="shared" si="5"/>
        <v>0</v>
      </c>
      <c r="Z59" s="3">
        <f t="shared" si="5"/>
        <v>0</v>
      </c>
      <c r="AA59" s="3">
        <f t="shared" si="5"/>
        <v>0</v>
      </c>
      <c r="AB59" s="3">
        <f t="shared" si="5"/>
        <v>0</v>
      </c>
      <c r="AC59" s="3">
        <f t="shared" si="5"/>
        <v>0</v>
      </c>
      <c r="AD59" s="3">
        <f t="shared" si="5"/>
        <v>0</v>
      </c>
      <c r="AE59" s="3">
        <f t="shared" si="5"/>
        <v>0</v>
      </c>
      <c r="AF59" s="3">
        <f t="shared" si="5"/>
        <v>0</v>
      </c>
      <c r="AG59" s="3">
        <f t="shared" si="5"/>
        <v>0</v>
      </c>
      <c r="AH59" s="3">
        <f t="shared" si="5"/>
        <v>0</v>
      </c>
      <c r="AI59" s="3">
        <f t="shared" si="5"/>
        <v>0</v>
      </c>
    </row>
    <row r="60" spans="1:35" s="19" customFormat="1" ht="172.5" customHeight="1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9" customFormat="1" ht="0.75" customHeight="1" hidden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9" customFormat="1" ht="2.25" customHeight="1" hidden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14" s="17" customFormat="1" ht="12.75" customHeight="1" hidden="1">
      <c r="A63" s="7"/>
      <c r="B63" s="8"/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9"/>
    </row>
    <row r="64" spans="1:14" s="17" customFormat="1" ht="12.75" customHeight="1" hidden="1">
      <c r="A64" s="7"/>
      <c r="B64" s="8"/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9"/>
    </row>
    <row r="65" spans="1:14" s="17" customFormat="1" ht="12.75" customHeight="1" hidden="1">
      <c r="A65" s="7"/>
      <c r="B65" s="8"/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9"/>
    </row>
    <row r="66" spans="1:14" s="17" customFormat="1" ht="12.75" customHeight="1" hidden="1">
      <c r="A66" s="7"/>
      <c r="B66" s="8"/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9"/>
    </row>
    <row r="67" spans="1:14" s="17" customFormat="1" ht="12.75" customHeight="1" hidden="1">
      <c r="A67" s="7"/>
      <c r="B67" s="8"/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9"/>
    </row>
    <row r="68" spans="1:14" s="17" customFormat="1" ht="12.75" customHeight="1" hidden="1">
      <c r="A68" s="7"/>
      <c r="B68" s="8"/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9"/>
    </row>
    <row r="69" spans="1:14" s="17" customFormat="1" ht="12.75" customHeight="1" hidden="1">
      <c r="A69" s="7"/>
      <c r="B69" s="8"/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9"/>
    </row>
    <row r="70" spans="1:14" s="17" customFormat="1" ht="12.75" customHeight="1" hidden="1">
      <c r="A70" s="7"/>
      <c r="B70" s="8"/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9"/>
    </row>
    <row r="71" spans="1:14" s="17" customFormat="1" ht="3.75" customHeight="1" hidden="1">
      <c r="A71" s="7"/>
      <c r="B71" s="8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9"/>
    </row>
    <row r="72" spans="1:14" s="17" customFormat="1" ht="12.75" customHeight="1" hidden="1">
      <c r="A72" s="7"/>
      <c r="B72" s="8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  <c r="N72" s="9"/>
    </row>
    <row r="73" spans="1:14" s="17" customFormat="1" ht="12.75" customHeight="1" hidden="1">
      <c r="A73" s="7"/>
      <c r="B73" s="8"/>
      <c r="C73" s="8"/>
      <c r="D73" s="8"/>
      <c r="E73" s="7"/>
      <c r="F73" s="7"/>
      <c r="G73" s="7"/>
      <c r="H73" s="7"/>
      <c r="I73" s="7"/>
      <c r="J73" s="7"/>
      <c r="K73" s="7"/>
      <c r="L73" s="7"/>
      <c r="M73" s="7"/>
      <c r="N73" s="9"/>
    </row>
    <row r="74" spans="1:14" s="17" customFormat="1" ht="12.75" customHeight="1" hidden="1">
      <c r="A74" s="7"/>
      <c r="B74" s="8"/>
      <c r="C74" s="8"/>
      <c r="D74" s="8"/>
      <c r="E74" s="7"/>
      <c r="F74" s="7"/>
      <c r="G74" s="7"/>
      <c r="H74" s="7"/>
      <c r="I74" s="7"/>
      <c r="J74" s="7"/>
      <c r="K74" s="7"/>
      <c r="L74" s="7"/>
      <c r="M74" s="7"/>
      <c r="N74" s="9"/>
    </row>
    <row r="75" spans="1:14" s="17" customFormat="1" ht="12.75" customHeight="1" hidden="1">
      <c r="A75" s="7"/>
      <c r="B75" s="8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9"/>
    </row>
    <row r="76" spans="1:14" s="17" customFormat="1" ht="12.75" customHeight="1" hidden="1">
      <c r="A76" s="7"/>
      <c r="B76" s="8"/>
      <c r="C76" s="8"/>
      <c r="D76" s="8"/>
      <c r="E76" s="7"/>
      <c r="F76" s="7"/>
      <c r="G76" s="7"/>
      <c r="H76" s="7"/>
      <c r="I76" s="7"/>
      <c r="J76" s="7"/>
      <c r="K76" s="7"/>
      <c r="L76" s="7"/>
      <c r="M76" s="7"/>
      <c r="N76" s="9"/>
    </row>
    <row r="77" spans="1:14" s="17" customFormat="1" ht="12.75" customHeight="1" hidden="1">
      <c r="A77" s="7"/>
      <c r="B77" s="8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9"/>
    </row>
    <row r="78" spans="1:14" s="17" customFormat="1" ht="12.75" customHeight="1" hidden="1">
      <c r="A78" s="7"/>
      <c r="B78" s="8"/>
      <c r="C78" s="8"/>
      <c r="D78" s="8"/>
      <c r="E78" s="7"/>
      <c r="F78" s="7"/>
      <c r="G78" s="7"/>
      <c r="H78" s="7"/>
      <c r="I78" s="7"/>
      <c r="J78" s="7"/>
      <c r="K78" s="7"/>
      <c r="L78" s="7"/>
      <c r="M78" s="7"/>
      <c r="N78" s="9"/>
    </row>
    <row r="79" spans="1:14" s="17" customFormat="1" ht="12.75" customHeight="1" hidden="1">
      <c r="A79" s="7"/>
      <c r="B79" s="8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9"/>
    </row>
    <row r="80" spans="1:14" s="20" customFormat="1" ht="12.75" customHeight="1" hidden="1">
      <c r="A80" s="13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5"/>
    </row>
    <row r="81" spans="1:14" s="20" customFormat="1" ht="12.75" customHeight="1" hidden="1">
      <c r="A81" s="13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5"/>
    </row>
    <row r="82" spans="1:14" s="20" customFormat="1" ht="12.75" customHeight="1" hidden="1">
      <c r="A82" s="13"/>
      <c r="B82" s="14"/>
      <c r="C82" s="14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5"/>
    </row>
    <row r="83" spans="1:14" s="17" customFormat="1" ht="27.75" customHeight="1" hidden="1">
      <c r="A83" s="7"/>
      <c r="B83" s="8"/>
      <c r="C83" s="8"/>
      <c r="D83" s="8"/>
      <c r="E83" s="7"/>
      <c r="F83" s="7"/>
      <c r="G83" s="7"/>
      <c r="H83" s="7"/>
      <c r="I83" s="7"/>
      <c r="J83" s="7"/>
      <c r="K83" s="7"/>
      <c r="L83" s="7"/>
      <c r="M83" s="7"/>
      <c r="N83" s="9"/>
    </row>
    <row r="84" spans="1:14" s="17" customFormat="1" ht="0.75" customHeight="1" hidden="1">
      <c r="A84" s="7"/>
      <c r="B84" s="8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9"/>
    </row>
    <row r="85" spans="1:14" s="17" customFormat="1" ht="2.25" customHeight="1" hidden="1">
      <c r="A85" s="7"/>
      <c r="B85" s="8"/>
      <c r="C85" s="8"/>
      <c r="D85" s="8"/>
      <c r="E85" s="7"/>
      <c r="F85" s="7"/>
      <c r="G85" s="7"/>
      <c r="H85" s="7"/>
      <c r="I85" s="7"/>
      <c r="J85" s="7"/>
      <c r="K85" s="7"/>
      <c r="L85" s="7"/>
      <c r="M85" s="7"/>
      <c r="N85" s="9"/>
    </row>
    <row r="86" spans="1:14" s="17" customFormat="1" ht="54.75" customHeight="1" hidden="1">
      <c r="A86" s="7"/>
      <c r="B86" s="8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9"/>
    </row>
    <row r="87" spans="1:14" s="17" customFormat="1" ht="27.75" customHeight="1" hidden="1">
      <c r="A87" s="7"/>
      <c r="B87" s="8"/>
      <c r="C87" s="8"/>
      <c r="D87" s="8"/>
      <c r="E87" s="7"/>
      <c r="F87" s="7"/>
      <c r="G87" s="7"/>
      <c r="H87" s="7"/>
      <c r="I87" s="7"/>
      <c r="J87" s="7"/>
      <c r="K87" s="7"/>
      <c r="L87" s="7"/>
      <c r="M87" s="7"/>
      <c r="N87" s="9"/>
    </row>
    <row r="88" spans="1:14" s="17" customFormat="1" ht="27.75" customHeight="1" hidden="1">
      <c r="A88" s="7"/>
      <c r="B88" s="8"/>
      <c r="C88" s="8"/>
      <c r="D88" s="8"/>
      <c r="E88" s="7"/>
      <c r="F88" s="7"/>
      <c r="G88" s="7"/>
      <c r="H88" s="7"/>
      <c r="I88" s="7"/>
      <c r="J88" s="7"/>
      <c r="K88" s="7"/>
      <c r="L88" s="7"/>
      <c r="M88" s="7"/>
      <c r="N88" s="9"/>
    </row>
    <row r="89" spans="1:14" s="17" customFormat="1" ht="36.75" customHeight="1" hidden="1">
      <c r="A89" s="7"/>
      <c r="B89" s="8"/>
      <c r="C89" s="8"/>
      <c r="D89" s="8"/>
      <c r="E89" s="7"/>
      <c r="F89" s="7"/>
      <c r="G89" s="7"/>
      <c r="H89" s="7"/>
      <c r="I89" s="7"/>
      <c r="J89" s="7"/>
      <c r="K89" s="7"/>
      <c r="L89" s="7"/>
      <c r="M89" s="7"/>
      <c r="N89" s="9"/>
    </row>
    <row r="90" spans="1:14" s="17" customFormat="1" ht="22.5" customHeight="1">
      <c r="A90" s="94" t="s">
        <v>28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s="17" customFormat="1" ht="17.25" customHeight="1">
      <c r="A91" s="94" t="s">
        <v>127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s="17" customFormat="1" ht="15.75" customHeight="1">
      <c r="A92" s="69"/>
      <c r="B92" s="95" t="s">
        <v>38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69"/>
      <c r="N92" s="69"/>
    </row>
    <row r="93" spans="1:18" s="16" customFormat="1" ht="14.25" customHeight="1">
      <c r="A93" s="3" t="s">
        <v>26</v>
      </c>
      <c r="B93" s="3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27</v>
      </c>
      <c r="H93" s="3" t="s">
        <v>5</v>
      </c>
      <c r="I93" s="3" t="s">
        <v>6</v>
      </c>
      <c r="J93" s="3" t="s">
        <v>7</v>
      </c>
      <c r="K93" s="3" t="s">
        <v>8</v>
      </c>
      <c r="L93" s="3" t="s">
        <v>9</v>
      </c>
      <c r="M93" s="3" t="s">
        <v>10</v>
      </c>
      <c r="N93" s="34" t="s">
        <v>25</v>
      </c>
      <c r="O93" s="67"/>
      <c r="P93" s="67"/>
      <c r="Q93" s="67"/>
      <c r="R93" s="67"/>
    </row>
    <row r="94" spans="1:18" s="19" customFormat="1" ht="14.25" customHeight="1">
      <c r="A94" s="51" t="s">
        <v>39</v>
      </c>
      <c r="B94" s="51">
        <v>184.3</v>
      </c>
      <c r="C94" s="51">
        <v>201.4</v>
      </c>
      <c r="D94" s="51">
        <v>136</v>
      </c>
      <c r="E94" s="51">
        <v>89.4</v>
      </c>
      <c r="F94" s="51">
        <v>5.7</v>
      </c>
      <c r="G94" s="51">
        <v>2.8</v>
      </c>
      <c r="H94" s="51">
        <v>1.9</v>
      </c>
      <c r="I94" s="51"/>
      <c r="J94" s="51">
        <v>1.8</v>
      </c>
      <c r="K94" s="51">
        <v>46.4</v>
      </c>
      <c r="L94" s="51">
        <v>88.9</v>
      </c>
      <c r="M94" s="51">
        <v>128.8</v>
      </c>
      <c r="N94" s="51">
        <f aca="true" t="shared" si="6" ref="N94:N122">B94+C94+D94+E94+F94+G94+H94+I94+J94+K94+L94+M94</f>
        <v>887.3999999999999</v>
      </c>
      <c r="O94" s="57"/>
      <c r="P94" s="57"/>
      <c r="Q94" s="57"/>
      <c r="R94" s="57"/>
    </row>
    <row r="95" spans="1:18" s="19" customFormat="1" ht="12" customHeight="1">
      <c r="A95" s="51" t="s">
        <v>40</v>
      </c>
      <c r="B95" s="51">
        <v>175.5</v>
      </c>
      <c r="C95" s="51">
        <v>159.8</v>
      </c>
      <c r="D95" s="51">
        <v>109.9</v>
      </c>
      <c r="E95" s="51">
        <v>58</v>
      </c>
      <c r="F95" s="51"/>
      <c r="G95" s="51"/>
      <c r="H95" s="51"/>
      <c r="I95" s="51"/>
      <c r="J95" s="51"/>
      <c r="K95" s="51">
        <v>55.2</v>
      </c>
      <c r="L95" s="51">
        <v>71.4</v>
      </c>
      <c r="M95" s="52">
        <v>163.5</v>
      </c>
      <c r="N95" s="51">
        <f t="shared" si="6"/>
        <v>793.3000000000001</v>
      </c>
      <c r="O95" s="57"/>
      <c r="P95" s="57"/>
      <c r="Q95" s="57"/>
      <c r="R95" s="57"/>
    </row>
    <row r="96" spans="1:18" s="19" customFormat="1" ht="15" customHeight="1">
      <c r="A96" s="51" t="s">
        <v>41</v>
      </c>
      <c r="B96" s="51">
        <v>77.5</v>
      </c>
      <c r="C96" s="51">
        <v>77</v>
      </c>
      <c r="D96" s="51">
        <v>58.2</v>
      </c>
      <c r="E96" s="51">
        <v>28</v>
      </c>
      <c r="F96" s="51"/>
      <c r="G96" s="51"/>
      <c r="H96" s="51"/>
      <c r="I96" s="51"/>
      <c r="J96" s="51"/>
      <c r="K96" s="51">
        <v>18.4</v>
      </c>
      <c r="L96" s="51">
        <v>50.3</v>
      </c>
      <c r="M96" s="51">
        <v>72.1</v>
      </c>
      <c r="N96" s="51">
        <f t="shared" si="6"/>
        <v>381.5</v>
      </c>
      <c r="O96" s="57"/>
      <c r="P96" s="57"/>
      <c r="Q96" s="57"/>
      <c r="R96" s="57"/>
    </row>
    <row r="97" spans="1:18" s="21" customFormat="1" ht="15" customHeight="1">
      <c r="A97" s="51" t="s">
        <v>11</v>
      </c>
      <c r="B97" s="51">
        <v>98.6</v>
      </c>
      <c r="C97" s="51">
        <v>90.3</v>
      </c>
      <c r="D97" s="51">
        <v>78.5</v>
      </c>
      <c r="E97" s="51">
        <v>64.5</v>
      </c>
      <c r="F97" s="51"/>
      <c r="G97" s="51"/>
      <c r="H97" s="51"/>
      <c r="I97" s="51"/>
      <c r="J97" s="51"/>
      <c r="K97" s="51">
        <v>60.6</v>
      </c>
      <c r="L97" s="51">
        <v>71.6</v>
      </c>
      <c r="M97" s="51">
        <v>112.5</v>
      </c>
      <c r="N97" s="51">
        <f t="shared" si="6"/>
        <v>576.6</v>
      </c>
      <c r="O97" s="57"/>
      <c r="P97" s="57"/>
      <c r="Q97" s="57"/>
      <c r="R97" s="57"/>
    </row>
    <row r="98" spans="1:18" s="21" customFormat="1" ht="13.5" customHeight="1">
      <c r="A98" s="51" t="s">
        <v>12</v>
      </c>
      <c r="B98" s="51">
        <v>52.4</v>
      </c>
      <c r="C98" s="51">
        <v>54.8</v>
      </c>
      <c r="D98" s="51">
        <v>32.3</v>
      </c>
      <c r="E98" s="51">
        <v>19.6</v>
      </c>
      <c r="F98" s="51"/>
      <c r="G98" s="51"/>
      <c r="H98" s="51"/>
      <c r="I98" s="51"/>
      <c r="J98" s="51"/>
      <c r="K98" s="51">
        <v>13.8</v>
      </c>
      <c r="L98" s="51">
        <v>26.3</v>
      </c>
      <c r="M98" s="51">
        <v>48.7</v>
      </c>
      <c r="N98" s="51">
        <f t="shared" si="6"/>
        <v>247.90000000000003</v>
      </c>
      <c r="O98" s="57"/>
      <c r="P98" s="57"/>
      <c r="Q98" s="57"/>
      <c r="R98" s="57"/>
    </row>
    <row r="99" spans="1:18" s="21" customFormat="1" ht="12" customHeight="1">
      <c r="A99" s="51" t="s">
        <v>13</v>
      </c>
      <c r="B99" s="51">
        <v>194.8</v>
      </c>
      <c r="C99" s="51">
        <v>170.5</v>
      </c>
      <c r="D99" s="51">
        <v>70.3</v>
      </c>
      <c r="E99" s="51">
        <v>40.3</v>
      </c>
      <c r="F99" s="51"/>
      <c r="G99" s="51"/>
      <c r="H99" s="51"/>
      <c r="I99" s="51"/>
      <c r="J99" s="51"/>
      <c r="K99" s="51">
        <v>40.7</v>
      </c>
      <c r="L99" s="51">
        <v>108</v>
      </c>
      <c r="M99" s="51">
        <v>144.2</v>
      </c>
      <c r="N99" s="51">
        <f t="shared" si="6"/>
        <v>768.8</v>
      </c>
      <c r="O99" s="57"/>
      <c r="P99" s="57"/>
      <c r="Q99" s="57"/>
      <c r="R99" s="57"/>
    </row>
    <row r="100" spans="1:18" s="21" customFormat="1" ht="12.75" customHeight="1">
      <c r="A100" s="51" t="s">
        <v>14</v>
      </c>
      <c r="B100" s="51">
        <v>32.6</v>
      </c>
      <c r="C100" s="51">
        <v>35.7</v>
      </c>
      <c r="D100" s="51">
        <v>23.2</v>
      </c>
      <c r="E100" s="51">
        <v>13.6</v>
      </c>
      <c r="F100" s="51"/>
      <c r="G100" s="51"/>
      <c r="H100" s="51"/>
      <c r="I100" s="51"/>
      <c r="J100" s="51"/>
      <c r="K100" s="51">
        <v>13</v>
      </c>
      <c r="L100" s="51">
        <v>21.3</v>
      </c>
      <c r="M100" s="51">
        <v>28.6</v>
      </c>
      <c r="N100" s="51">
        <f t="shared" si="6"/>
        <v>168</v>
      </c>
      <c r="O100" s="57"/>
      <c r="P100" s="57"/>
      <c r="Q100" s="57"/>
      <c r="R100" s="57"/>
    </row>
    <row r="101" spans="1:18" s="21" customFormat="1" ht="14.25" customHeight="1">
      <c r="A101" s="51" t="s">
        <v>130</v>
      </c>
      <c r="B101" s="51">
        <v>131.1</v>
      </c>
      <c r="C101" s="51">
        <v>138.2</v>
      </c>
      <c r="D101" s="51">
        <v>90.6</v>
      </c>
      <c r="E101" s="51">
        <v>75.4</v>
      </c>
      <c r="F101" s="51"/>
      <c r="G101" s="51"/>
      <c r="H101" s="51"/>
      <c r="I101" s="51"/>
      <c r="J101" s="51"/>
      <c r="K101" s="51">
        <v>47.5</v>
      </c>
      <c r="L101" s="51">
        <v>104.4</v>
      </c>
      <c r="M101" s="51">
        <v>107.3</v>
      </c>
      <c r="N101" s="51">
        <f t="shared" si="6"/>
        <v>694.4999999999999</v>
      </c>
      <c r="O101" s="57"/>
      <c r="P101" s="57"/>
      <c r="Q101" s="57"/>
      <c r="R101" s="57"/>
    </row>
    <row r="102" spans="1:18" s="21" customFormat="1" ht="12.75" customHeight="1">
      <c r="A102" s="51" t="s">
        <v>131</v>
      </c>
      <c r="B102" s="51">
        <v>125.9</v>
      </c>
      <c r="C102" s="51">
        <v>108.5</v>
      </c>
      <c r="D102" s="51">
        <v>80.1</v>
      </c>
      <c r="E102" s="51">
        <v>34.6</v>
      </c>
      <c r="F102" s="51">
        <v>2.6</v>
      </c>
      <c r="G102" s="51">
        <v>1.7</v>
      </c>
      <c r="H102" s="51"/>
      <c r="I102" s="51">
        <v>1.6</v>
      </c>
      <c r="J102" s="51">
        <v>1.3</v>
      </c>
      <c r="K102" s="51">
        <v>20.3</v>
      </c>
      <c r="L102" s="51">
        <v>80.3</v>
      </c>
      <c r="M102" s="51">
        <v>98.5</v>
      </c>
      <c r="N102" s="51">
        <f t="shared" si="6"/>
        <v>555.4000000000001</v>
      </c>
      <c r="O102" s="57"/>
      <c r="P102" s="57"/>
      <c r="Q102" s="57"/>
      <c r="R102" s="57"/>
    </row>
    <row r="103" spans="1:18" s="21" customFormat="1" ht="12" customHeight="1">
      <c r="A103" s="51" t="s">
        <v>15</v>
      </c>
      <c r="B103" s="51">
        <v>54.1</v>
      </c>
      <c r="C103" s="51">
        <v>74.7</v>
      </c>
      <c r="D103" s="51">
        <v>68.3</v>
      </c>
      <c r="E103" s="51">
        <v>36.6</v>
      </c>
      <c r="F103" s="51"/>
      <c r="G103" s="51"/>
      <c r="H103" s="51"/>
      <c r="I103" s="51"/>
      <c r="J103" s="51"/>
      <c r="K103" s="51">
        <v>16.1</v>
      </c>
      <c r="L103" s="51">
        <v>35.8</v>
      </c>
      <c r="M103" s="51">
        <v>74.4</v>
      </c>
      <c r="N103" s="51">
        <f t="shared" si="6"/>
        <v>360</v>
      </c>
      <c r="O103" s="57"/>
      <c r="P103" s="57"/>
      <c r="Q103" s="57"/>
      <c r="R103" s="57"/>
    </row>
    <row r="104" spans="1:18" s="21" customFormat="1" ht="11.25" customHeight="1">
      <c r="A104" s="51" t="s">
        <v>132</v>
      </c>
      <c r="B104" s="51">
        <v>366.3</v>
      </c>
      <c r="C104" s="51">
        <v>361.1</v>
      </c>
      <c r="D104" s="51">
        <v>199.5</v>
      </c>
      <c r="E104" s="51">
        <v>102.3</v>
      </c>
      <c r="F104" s="51">
        <v>3.3</v>
      </c>
      <c r="G104" s="51">
        <v>2.6</v>
      </c>
      <c r="H104" s="51"/>
      <c r="I104" s="51"/>
      <c r="J104" s="51">
        <v>0.7</v>
      </c>
      <c r="K104" s="51">
        <v>100.7</v>
      </c>
      <c r="L104" s="51">
        <v>273.5</v>
      </c>
      <c r="M104" s="51">
        <v>331.8</v>
      </c>
      <c r="N104" s="51">
        <f t="shared" si="6"/>
        <v>1741.8</v>
      </c>
      <c r="O104" s="57"/>
      <c r="P104" s="57"/>
      <c r="Q104" s="57"/>
      <c r="R104" s="57"/>
    </row>
    <row r="105" spans="1:18" s="21" customFormat="1" ht="12" customHeight="1">
      <c r="A105" s="51" t="s">
        <v>94</v>
      </c>
      <c r="B105" s="51">
        <v>177.3</v>
      </c>
      <c r="C105" s="51">
        <v>190.3</v>
      </c>
      <c r="D105" s="51">
        <v>152.8</v>
      </c>
      <c r="E105" s="51">
        <v>86.1</v>
      </c>
      <c r="F105" s="51">
        <v>3</v>
      </c>
      <c r="G105" s="51">
        <v>2.1</v>
      </c>
      <c r="H105" s="51">
        <v>0.6</v>
      </c>
      <c r="I105" s="51">
        <v>0</v>
      </c>
      <c r="J105" s="51">
        <v>2.7</v>
      </c>
      <c r="K105" s="51">
        <v>89.1</v>
      </c>
      <c r="L105" s="51">
        <v>136.20000000000002</v>
      </c>
      <c r="M105" s="51">
        <v>138.3</v>
      </c>
      <c r="N105" s="51">
        <f t="shared" si="6"/>
        <v>978.5000000000002</v>
      </c>
      <c r="O105" s="57"/>
      <c r="P105" s="57"/>
      <c r="Q105" s="57"/>
      <c r="R105" s="57"/>
    </row>
    <row r="106" spans="1:18" s="21" customFormat="1" ht="11.25" customHeight="1">
      <c r="A106" s="51" t="s">
        <v>16</v>
      </c>
      <c r="B106" s="51">
        <v>45.9</v>
      </c>
      <c r="C106" s="51">
        <v>44.9</v>
      </c>
      <c r="D106" s="51">
        <v>30.5</v>
      </c>
      <c r="E106" s="51">
        <v>18.4</v>
      </c>
      <c r="F106" s="51">
        <v>0.7</v>
      </c>
      <c r="G106" s="51">
        <v>0.4</v>
      </c>
      <c r="H106" s="51"/>
      <c r="I106" s="51"/>
      <c r="J106" s="51">
        <v>0.7</v>
      </c>
      <c r="K106" s="51">
        <v>9.4</v>
      </c>
      <c r="L106" s="51">
        <v>21.5</v>
      </c>
      <c r="M106" s="51">
        <v>38.9</v>
      </c>
      <c r="N106" s="51">
        <f t="shared" si="6"/>
        <v>211.29999999999998</v>
      </c>
      <c r="O106" s="57"/>
      <c r="P106" s="57"/>
      <c r="Q106" s="57"/>
      <c r="R106" s="57"/>
    </row>
    <row r="107" spans="1:18" s="21" customFormat="1" ht="12" customHeight="1">
      <c r="A107" s="51" t="s">
        <v>18</v>
      </c>
      <c r="B107" s="51">
        <v>102.4</v>
      </c>
      <c r="C107" s="51">
        <v>86</v>
      </c>
      <c r="D107" s="51">
        <v>57.4</v>
      </c>
      <c r="E107" s="51">
        <v>38.7</v>
      </c>
      <c r="F107" s="51"/>
      <c r="G107" s="51"/>
      <c r="H107" s="51"/>
      <c r="I107" s="51"/>
      <c r="J107" s="51"/>
      <c r="K107" s="51">
        <v>21.6</v>
      </c>
      <c r="L107" s="51">
        <v>65.4</v>
      </c>
      <c r="M107" s="51">
        <v>75.4</v>
      </c>
      <c r="N107" s="51">
        <f t="shared" si="6"/>
        <v>446.9</v>
      </c>
      <c r="O107" s="57"/>
      <c r="P107" s="57"/>
      <c r="Q107" s="57"/>
      <c r="R107" s="57"/>
    </row>
    <row r="108" spans="1:18" s="21" customFormat="1" ht="10.5" customHeight="1">
      <c r="A108" s="51" t="s">
        <v>20</v>
      </c>
      <c r="B108" s="51">
        <v>114.8</v>
      </c>
      <c r="C108" s="51">
        <v>114.1</v>
      </c>
      <c r="D108" s="51">
        <v>117.7</v>
      </c>
      <c r="E108" s="51">
        <v>66.3</v>
      </c>
      <c r="F108" s="51">
        <v>0.8</v>
      </c>
      <c r="G108" s="51">
        <v>0.7</v>
      </c>
      <c r="H108" s="51">
        <v>0.1</v>
      </c>
      <c r="I108" s="51">
        <v>0</v>
      </c>
      <c r="J108" s="51">
        <v>1.4</v>
      </c>
      <c r="K108" s="51">
        <v>39.8</v>
      </c>
      <c r="L108" s="51">
        <v>91.9</v>
      </c>
      <c r="M108" s="51">
        <v>142.2</v>
      </c>
      <c r="N108" s="51">
        <f t="shared" si="6"/>
        <v>689.8</v>
      </c>
      <c r="O108" s="57"/>
      <c r="P108" s="57"/>
      <c r="Q108" s="57"/>
      <c r="R108" s="57"/>
    </row>
    <row r="109" spans="1:18" s="21" customFormat="1" ht="11.25" customHeight="1">
      <c r="A109" s="51" t="s">
        <v>133</v>
      </c>
      <c r="B109" s="51">
        <v>143.5</v>
      </c>
      <c r="C109" s="51">
        <v>136.6</v>
      </c>
      <c r="D109" s="51">
        <v>90</v>
      </c>
      <c r="E109" s="51">
        <v>53.6</v>
      </c>
      <c r="F109" s="51">
        <v>2.4</v>
      </c>
      <c r="G109" s="51">
        <v>1.7</v>
      </c>
      <c r="H109" s="51">
        <v>0.4</v>
      </c>
      <c r="I109" s="51"/>
      <c r="J109" s="51">
        <v>1.9</v>
      </c>
      <c r="K109" s="51">
        <v>18.1</v>
      </c>
      <c r="L109" s="51">
        <v>110.7</v>
      </c>
      <c r="M109" s="51">
        <v>112.1</v>
      </c>
      <c r="N109" s="51">
        <f t="shared" si="6"/>
        <v>671</v>
      </c>
      <c r="O109" s="57"/>
      <c r="P109" s="57"/>
      <c r="Q109" s="57"/>
      <c r="R109" s="57"/>
    </row>
    <row r="110" spans="1:18" s="21" customFormat="1" ht="12" customHeight="1">
      <c r="A110" s="51" t="s">
        <v>118</v>
      </c>
      <c r="B110" s="51">
        <v>0.1</v>
      </c>
      <c r="C110" s="51">
        <v>0.1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>
        <f t="shared" si="6"/>
        <v>0.2</v>
      </c>
      <c r="O110" s="57"/>
      <c r="P110" s="57"/>
      <c r="Q110" s="57"/>
      <c r="R110" s="57"/>
    </row>
    <row r="111" spans="1:18" s="21" customFormat="1" ht="12" customHeight="1">
      <c r="A111" s="51" t="s">
        <v>138</v>
      </c>
      <c r="B111" s="51">
        <f>B109-B110</f>
        <v>143.4</v>
      </c>
      <c r="C111" s="51">
        <f aca="true" t="shared" si="7" ref="C111:N111">C109-C110</f>
        <v>136.5</v>
      </c>
      <c r="D111" s="51">
        <f t="shared" si="7"/>
        <v>90</v>
      </c>
      <c r="E111" s="51">
        <f t="shared" si="7"/>
        <v>53.6</v>
      </c>
      <c r="F111" s="51">
        <f t="shared" si="7"/>
        <v>2.4</v>
      </c>
      <c r="G111" s="51">
        <f t="shared" si="7"/>
        <v>1.7</v>
      </c>
      <c r="H111" s="51">
        <f t="shared" si="7"/>
        <v>0.4</v>
      </c>
      <c r="I111" s="51">
        <f t="shared" si="7"/>
        <v>0</v>
      </c>
      <c r="J111" s="51">
        <f t="shared" si="7"/>
        <v>1.9</v>
      </c>
      <c r="K111" s="51">
        <f t="shared" si="7"/>
        <v>18.1</v>
      </c>
      <c r="L111" s="51">
        <f t="shared" si="7"/>
        <v>110.7</v>
      </c>
      <c r="M111" s="51">
        <f t="shared" si="7"/>
        <v>112.1</v>
      </c>
      <c r="N111" s="51">
        <f t="shared" si="7"/>
        <v>670.8</v>
      </c>
      <c r="O111" s="57"/>
      <c r="P111" s="57"/>
      <c r="Q111" s="57"/>
      <c r="R111" s="57"/>
    </row>
    <row r="112" spans="1:18" s="21" customFormat="1" ht="13.5" customHeight="1">
      <c r="A112" s="51" t="s">
        <v>87</v>
      </c>
      <c r="B112" s="51">
        <v>82.8</v>
      </c>
      <c r="C112" s="51">
        <v>92.1</v>
      </c>
      <c r="D112" s="51">
        <v>62.6</v>
      </c>
      <c r="E112" s="51">
        <v>34.2</v>
      </c>
      <c r="F112" s="51">
        <v>2.4</v>
      </c>
      <c r="G112" s="51">
        <v>1.8</v>
      </c>
      <c r="H112" s="51"/>
      <c r="I112" s="51"/>
      <c r="J112" s="51">
        <v>1.2</v>
      </c>
      <c r="K112" s="51">
        <v>9</v>
      </c>
      <c r="L112" s="51">
        <v>50.8</v>
      </c>
      <c r="M112" s="51">
        <v>84.3</v>
      </c>
      <c r="N112" s="51">
        <f t="shared" si="6"/>
        <v>421.2</v>
      </c>
      <c r="O112" s="57"/>
      <c r="P112" s="57"/>
      <c r="Q112" s="57"/>
      <c r="R112" s="57"/>
    </row>
    <row r="113" spans="1:18" s="21" customFormat="1" ht="12" customHeight="1">
      <c r="A113" s="51" t="s">
        <v>118</v>
      </c>
      <c r="B113" s="51">
        <v>0.1</v>
      </c>
      <c r="C113" s="51">
        <v>0.1</v>
      </c>
      <c r="D113" s="51">
        <v>0.1</v>
      </c>
      <c r="E113" s="51">
        <v>0.1</v>
      </c>
      <c r="F113" s="51"/>
      <c r="G113" s="51"/>
      <c r="H113" s="51"/>
      <c r="I113" s="51"/>
      <c r="J113" s="51"/>
      <c r="K113" s="51"/>
      <c r="L113" s="51"/>
      <c r="M113" s="51"/>
      <c r="N113" s="51">
        <f t="shared" si="6"/>
        <v>0.4</v>
      </c>
      <c r="O113" s="57"/>
      <c r="P113" s="57"/>
      <c r="Q113" s="57"/>
      <c r="R113" s="57"/>
    </row>
    <row r="114" spans="1:18" s="21" customFormat="1" ht="12.75" customHeight="1">
      <c r="A114" s="51" t="s">
        <v>138</v>
      </c>
      <c r="B114" s="51">
        <f>B112-B113</f>
        <v>82.7</v>
      </c>
      <c r="C114" s="51">
        <f aca="true" t="shared" si="8" ref="C114:N114">C112-C113</f>
        <v>92</v>
      </c>
      <c r="D114" s="51">
        <f t="shared" si="8"/>
        <v>62.5</v>
      </c>
      <c r="E114" s="51">
        <f t="shared" si="8"/>
        <v>34.1</v>
      </c>
      <c r="F114" s="51">
        <f t="shared" si="8"/>
        <v>2.4</v>
      </c>
      <c r="G114" s="51">
        <f t="shared" si="8"/>
        <v>1.8</v>
      </c>
      <c r="H114" s="51">
        <f t="shared" si="8"/>
        <v>0</v>
      </c>
      <c r="I114" s="51">
        <f t="shared" si="8"/>
        <v>0</v>
      </c>
      <c r="J114" s="51">
        <f t="shared" si="8"/>
        <v>1.2</v>
      </c>
      <c r="K114" s="51">
        <f t="shared" si="8"/>
        <v>9</v>
      </c>
      <c r="L114" s="51">
        <f t="shared" si="8"/>
        <v>50.8</v>
      </c>
      <c r="M114" s="51">
        <f t="shared" si="8"/>
        <v>84.3</v>
      </c>
      <c r="N114" s="51">
        <f t="shared" si="8"/>
        <v>420.8</v>
      </c>
      <c r="O114" s="57"/>
      <c r="P114" s="57"/>
      <c r="Q114" s="57"/>
      <c r="R114" s="57"/>
    </row>
    <row r="115" spans="1:18" s="21" customFormat="1" ht="12.75" customHeight="1">
      <c r="A115" s="51" t="s">
        <v>21</v>
      </c>
      <c r="B115" s="51">
        <v>94.1</v>
      </c>
      <c r="C115" s="51">
        <v>83.2</v>
      </c>
      <c r="D115" s="51">
        <v>64.7</v>
      </c>
      <c r="E115" s="51">
        <v>39.3</v>
      </c>
      <c r="F115" s="51">
        <v>3</v>
      </c>
      <c r="G115" s="51">
        <v>2.2</v>
      </c>
      <c r="H115" s="51">
        <v>1</v>
      </c>
      <c r="I115" s="51">
        <v>0</v>
      </c>
      <c r="J115" s="51">
        <v>2.4</v>
      </c>
      <c r="K115" s="51">
        <v>27.6</v>
      </c>
      <c r="L115" s="51">
        <v>67.8</v>
      </c>
      <c r="M115" s="51">
        <v>106</v>
      </c>
      <c r="N115" s="51">
        <f t="shared" si="6"/>
        <v>491.3</v>
      </c>
      <c r="O115" s="57"/>
      <c r="P115" s="57"/>
      <c r="Q115" s="57"/>
      <c r="R115" s="57"/>
    </row>
    <row r="116" spans="1:18" s="21" customFormat="1" ht="12" customHeight="1">
      <c r="A116" s="51" t="s">
        <v>22</v>
      </c>
      <c r="B116" s="51">
        <v>79.7</v>
      </c>
      <c r="C116" s="51">
        <v>74.4</v>
      </c>
      <c r="D116" s="51">
        <v>52</v>
      </c>
      <c r="E116" s="51">
        <v>34.3</v>
      </c>
      <c r="F116" s="51">
        <v>3.1</v>
      </c>
      <c r="G116" s="51">
        <v>1.8</v>
      </c>
      <c r="H116" s="51"/>
      <c r="I116" s="51"/>
      <c r="J116" s="51">
        <v>0.9</v>
      </c>
      <c r="K116" s="51">
        <v>14.3</v>
      </c>
      <c r="L116" s="51">
        <v>49.4</v>
      </c>
      <c r="M116" s="51">
        <v>70.1</v>
      </c>
      <c r="N116" s="51">
        <f t="shared" si="6"/>
        <v>380</v>
      </c>
      <c r="O116" s="57"/>
      <c r="P116" s="57"/>
      <c r="Q116" s="57"/>
      <c r="R116" s="57"/>
    </row>
    <row r="117" spans="1:35" s="21" customFormat="1" ht="12.75">
      <c r="A117" s="51" t="s">
        <v>135</v>
      </c>
      <c r="B117" s="51">
        <v>162.2</v>
      </c>
      <c r="C117" s="51">
        <v>160.7</v>
      </c>
      <c r="D117" s="51">
        <v>97.4</v>
      </c>
      <c r="E117" s="51">
        <v>53.3</v>
      </c>
      <c r="F117" s="51"/>
      <c r="G117" s="51"/>
      <c r="H117" s="51"/>
      <c r="I117" s="51"/>
      <c r="J117" s="51"/>
      <c r="K117" s="51">
        <v>51.9</v>
      </c>
      <c r="L117" s="51">
        <v>88.3</v>
      </c>
      <c r="M117" s="51">
        <v>118.1</v>
      </c>
      <c r="N117" s="51">
        <f t="shared" si="6"/>
        <v>731.9</v>
      </c>
      <c r="O117" s="57"/>
      <c r="P117" s="57"/>
      <c r="Q117" s="57"/>
      <c r="R117" s="57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</row>
    <row r="118" spans="1:18" s="21" customFormat="1" ht="12.75" customHeight="1">
      <c r="A118" s="51" t="s">
        <v>42</v>
      </c>
      <c r="B118" s="51">
        <v>96.2</v>
      </c>
      <c r="C118" s="51">
        <v>90.3</v>
      </c>
      <c r="D118" s="51">
        <v>90</v>
      </c>
      <c r="E118" s="51">
        <v>35.9</v>
      </c>
      <c r="F118" s="51"/>
      <c r="G118" s="51"/>
      <c r="H118" s="51"/>
      <c r="I118" s="51"/>
      <c r="J118" s="51">
        <v>1.5</v>
      </c>
      <c r="K118" s="51">
        <v>64.4</v>
      </c>
      <c r="L118" s="51">
        <v>89.9</v>
      </c>
      <c r="M118" s="51">
        <v>118</v>
      </c>
      <c r="N118" s="51">
        <f t="shared" si="6"/>
        <v>586.1999999999999</v>
      </c>
      <c r="O118" s="57"/>
      <c r="P118" s="57"/>
      <c r="Q118" s="57"/>
      <c r="R118" s="57"/>
    </row>
    <row r="119" spans="1:18" s="21" customFormat="1" ht="24.75" customHeight="1">
      <c r="A119" s="51" t="s">
        <v>98</v>
      </c>
      <c r="B119" s="51">
        <v>111</v>
      </c>
      <c r="C119" s="51">
        <v>115.3</v>
      </c>
      <c r="D119" s="51">
        <v>95.4</v>
      </c>
      <c r="E119" s="51">
        <v>36.8</v>
      </c>
      <c r="F119" s="51">
        <v>0.6</v>
      </c>
      <c r="G119" s="51"/>
      <c r="H119" s="51"/>
      <c r="I119" s="51"/>
      <c r="J119" s="51"/>
      <c r="K119" s="51">
        <v>56.9</v>
      </c>
      <c r="L119" s="51">
        <v>111.1</v>
      </c>
      <c r="M119" s="51">
        <v>127.4</v>
      </c>
      <c r="N119" s="51">
        <f t="shared" si="6"/>
        <v>654.5</v>
      </c>
      <c r="O119" s="57"/>
      <c r="P119" s="57"/>
      <c r="Q119" s="57"/>
      <c r="R119" s="57"/>
    </row>
    <row r="120" spans="1:18" s="21" customFormat="1" ht="12.75">
      <c r="A120" s="51" t="s">
        <v>31</v>
      </c>
      <c r="B120" s="51">
        <v>69.4</v>
      </c>
      <c r="C120" s="51">
        <v>58.2</v>
      </c>
      <c r="D120" s="51">
        <v>45.1</v>
      </c>
      <c r="E120" s="51">
        <v>22.3</v>
      </c>
      <c r="F120" s="51"/>
      <c r="G120" s="51"/>
      <c r="H120" s="51"/>
      <c r="I120" s="51"/>
      <c r="J120" s="51"/>
      <c r="K120" s="51">
        <v>24.1</v>
      </c>
      <c r="L120" s="51">
        <v>51.8</v>
      </c>
      <c r="M120" s="51">
        <v>63.1</v>
      </c>
      <c r="N120" s="51">
        <f t="shared" si="6"/>
        <v>334.00000000000006</v>
      </c>
      <c r="O120" s="57"/>
      <c r="P120" s="57"/>
      <c r="Q120" s="57"/>
      <c r="R120" s="57"/>
    </row>
    <row r="121" spans="1:18" s="21" customFormat="1" ht="18" customHeight="1">
      <c r="A121" s="51" t="s">
        <v>112</v>
      </c>
      <c r="B121" s="51">
        <v>58.5</v>
      </c>
      <c r="C121" s="51">
        <v>47.4</v>
      </c>
      <c r="D121" s="51">
        <v>41</v>
      </c>
      <c r="E121" s="51">
        <v>19.8</v>
      </c>
      <c r="F121" s="51"/>
      <c r="G121" s="51"/>
      <c r="H121" s="51"/>
      <c r="I121" s="51"/>
      <c r="J121" s="51"/>
      <c r="K121" s="51">
        <v>19.8</v>
      </c>
      <c r="L121" s="51">
        <v>41</v>
      </c>
      <c r="M121" s="51">
        <v>49</v>
      </c>
      <c r="N121" s="51">
        <f t="shared" si="6"/>
        <v>276.5</v>
      </c>
      <c r="O121" s="57"/>
      <c r="P121" s="57"/>
      <c r="Q121" s="57"/>
      <c r="R121" s="57"/>
    </row>
    <row r="122" spans="1:18" s="21" customFormat="1" ht="21" customHeight="1">
      <c r="A122" s="51" t="s">
        <v>111</v>
      </c>
      <c r="B122" s="51">
        <v>10.9</v>
      </c>
      <c r="C122" s="51">
        <v>10.8</v>
      </c>
      <c r="D122" s="51">
        <v>4.1</v>
      </c>
      <c r="E122" s="51">
        <v>2.5</v>
      </c>
      <c r="F122" s="51"/>
      <c r="G122" s="51"/>
      <c r="H122" s="51"/>
      <c r="I122" s="51"/>
      <c r="J122" s="51"/>
      <c r="K122" s="51">
        <v>4.3</v>
      </c>
      <c r="L122" s="51">
        <v>10.8</v>
      </c>
      <c r="M122" s="51">
        <v>14.1</v>
      </c>
      <c r="N122" s="51">
        <f t="shared" si="6"/>
        <v>57.50000000000001</v>
      </c>
      <c r="O122" s="57"/>
      <c r="P122" s="57"/>
      <c r="Q122" s="57"/>
      <c r="R122" s="57"/>
    </row>
    <row r="123" spans="1:35" s="21" customFormat="1" ht="12.75" customHeight="1">
      <c r="A123" s="55" t="s">
        <v>90</v>
      </c>
      <c r="B123" s="55">
        <f aca="true" t="shared" si="9" ref="B123:AI123">B94+B95+B96+B97+B98+B99+B100+B101+B102+B103+B104+B105+B106+B107+B108+B109+B112+B115+B116+B117+B118+B119+B120</f>
        <v>2772.3999999999996</v>
      </c>
      <c r="C123" s="55">
        <f t="shared" si="9"/>
        <v>2718.1</v>
      </c>
      <c r="D123" s="55">
        <f t="shared" si="9"/>
        <v>1902.5000000000002</v>
      </c>
      <c r="E123" s="55">
        <f t="shared" si="9"/>
        <v>1081.5</v>
      </c>
      <c r="F123" s="55">
        <f t="shared" si="9"/>
        <v>27.6</v>
      </c>
      <c r="G123" s="55">
        <f t="shared" si="9"/>
        <v>17.8</v>
      </c>
      <c r="H123" s="55">
        <f t="shared" si="9"/>
        <v>4</v>
      </c>
      <c r="I123" s="55">
        <f t="shared" si="9"/>
        <v>1.6</v>
      </c>
      <c r="J123" s="55">
        <f t="shared" si="9"/>
        <v>16.5</v>
      </c>
      <c r="K123" s="55">
        <f t="shared" si="9"/>
        <v>858.9</v>
      </c>
      <c r="L123" s="55">
        <f t="shared" si="9"/>
        <v>1866.6000000000001</v>
      </c>
      <c r="M123" s="55">
        <f t="shared" si="9"/>
        <v>2504.2999999999997</v>
      </c>
      <c r="N123" s="55">
        <f t="shared" si="9"/>
        <v>13771.8</v>
      </c>
      <c r="O123" s="55">
        <f t="shared" si="9"/>
        <v>0</v>
      </c>
      <c r="P123" s="55">
        <f t="shared" si="9"/>
        <v>0</v>
      </c>
      <c r="Q123" s="55">
        <f t="shared" si="9"/>
        <v>0</v>
      </c>
      <c r="R123" s="55">
        <f t="shared" si="9"/>
        <v>0</v>
      </c>
      <c r="S123" s="53">
        <f t="shared" si="9"/>
        <v>0</v>
      </c>
      <c r="T123" s="53">
        <f t="shared" si="9"/>
        <v>0</v>
      </c>
      <c r="U123" s="53">
        <f t="shared" si="9"/>
        <v>0</v>
      </c>
      <c r="V123" s="53">
        <f t="shared" si="9"/>
        <v>0</v>
      </c>
      <c r="W123" s="53">
        <f t="shared" si="9"/>
        <v>0</v>
      </c>
      <c r="X123" s="53">
        <f t="shared" si="9"/>
        <v>0</v>
      </c>
      <c r="Y123" s="53">
        <f t="shared" si="9"/>
        <v>0</v>
      </c>
      <c r="Z123" s="53">
        <f t="shared" si="9"/>
        <v>0</v>
      </c>
      <c r="AA123" s="53">
        <f t="shared" si="9"/>
        <v>0</v>
      </c>
      <c r="AB123" s="53">
        <f t="shared" si="9"/>
        <v>0</v>
      </c>
      <c r="AC123" s="53">
        <f t="shared" si="9"/>
        <v>0</v>
      </c>
      <c r="AD123" s="53">
        <f t="shared" si="9"/>
        <v>0</v>
      </c>
      <c r="AE123" s="53">
        <f t="shared" si="9"/>
        <v>0</v>
      </c>
      <c r="AF123" s="53">
        <f t="shared" si="9"/>
        <v>0</v>
      </c>
      <c r="AG123" s="53">
        <f t="shared" si="9"/>
        <v>0</v>
      </c>
      <c r="AH123" s="53">
        <f t="shared" si="9"/>
        <v>0</v>
      </c>
      <c r="AI123" s="53">
        <f t="shared" si="9"/>
        <v>0</v>
      </c>
    </row>
    <row r="124" spans="1:18" s="21" customFormat="1" ht="59.25" customHeight="1" hidden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7"/>
      <c r="P124" s="57"/>
      <c r="Q124" s="57"/>
      <c r="R124" s="57"/>
    </row>
    <row r="125" spans="1:18" s="21" customFormat="1" ht="12" customHeight="1">
      <c r="A125" s="51" t="s">
        <v>118</v>
      </c>
      <c r="B125" s="55">
        <f aca="true" t="shared" si="10" ref="B125:N125">B110+B113</f>
        <v>0.2</v>
      </c>
      <c r="C125" s="55">
        <f t="shared" si="10"/>
        <v>0.2</v>
      </c>
      <c r="D125" s="55">
        <f t="shared" si="10"/>
        <v>0.1</v>
      </c>
      <c r="E125" s="55">
        <f t="shared" si="10"/>
        <v>0.1</v>
      </c>
      <c r="F125" s="55">
        <f t="shared" si="10"/>
        <v>0</v>
      </c>
      <c r="G125" s="55">
        <f t="shared" si="10"/>
        <v>0</v>
      </c>
      <c r="H125" s="55">
        <f t="shared" si="10"/>
        <v>0</v>
      </c>
      <c r="I125" s="55">
        <f t="shared" si="10"/>
        <v>0</v>
      </c>
      <c r="J125" s="55">
        <f t="shared" si="10"/>
        <v>0</v>
      </c>
      <c r="K125" s="55">
        <f t="shared" si="10"/>
        <v>0</v>
      </c>
      <c r="L125" s="55">
        <f t="shared" si="10"/>
        <v>0</v>
      </c>
      <c r="M125" s="55">
        <f t="shared" si="10"/>
        <v>0</v>
      </c>
      <c r="N125" s="55">
        <f t="shared" si="10"/>
        <v>0.6000000000000001</v>
      </c>
      <c r="O125" s="57"/>
      <c r="P125" s="57"/>
      <c r="Q125" s="57"/>
      <c r="R125" s="57"/>
    </row>
    <row r="126" spans="1:18" s="21" customFormat="1" ht="29.25" customHeight="1">
      <c r="A126" s="55" t="s">
        <v>134</v>
      </c>
      <c r="B126" s="55">
        <f>B123-B125</f>
        <v>2772.2</v>
      </c>
      <c r="C126" s="55">
        <f aca="true" t="shared" si="11" ref="C126:N126">C123-C125</f>
        <v>2717.9</v>
      </c>
      <c r="D126" s="55">
        <f t="shared" si="11"/>
        <v>1902.4000000000003</v>
      </c>
      <c r="E126" s="55">
        <f t="shared" si="11"/>
        <v>1081.4</v>
      </c>
      <c r="F126" s="55">
        <f t="shared" si="11"/>
        <v>27.6</v>
      </c>
      <c r="G126" s="55">
        <f t="shared" si="11"/>
        <v>17.8</v>
      </c>
      <c r="H126" s="55">
        <f t="shared" si="11"/>
        <v>4</v>
      </c>
      <c r="I126" s="55">
        <f t="shared" si="11"/>
        <v>1.6</v>
      </c>
      <c r="J126" s="55">
        <f t="shared" si="11"/>
        <v>16.5</v>
      </c>
      <c r="K126" s="55">
        <f t="shared" si="11"/>
        <v>858.9</v>
      </c>
      <c r="L126" s="55">
        <f t="shared" si="11"/>
        <v>1866.6000000000001</v>
      </c>
      <c r="M126" s="55">
        <f t="shared" si="11"/>
        <v>2504.2999999999997</v>
      </c>
      <c r="N126" s="55">
        <f t="shared" si="11"/>
        <v>13771.199999999999</v>
      </c>
      <c r="O126" s="57"/>
      <c r="P126" s="57"/>
      <c r="Q126" s="57"/>
      <c r="R126" s="57"/>
    </row>
    <row r="127" spans="1:18" s="21" customFormat="1" ht="26.25" customHeight="1" hidden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7"/>
      <c r="P127" s="57"/>
      <c r="Q127" s="57"/>
      <c r="R127" s="57"/>
    </row>
    <row r="128" spans="1:18" s="21" customFormat="1" ht="21.75" customHeight="1">
      <c r="A128" s="54"/>
      <c r="B128" s="58"/>
      <c r="C128" s="58"/>
      <c r="D128" s="58"/>
      <c r="E128" s="97" t="s">
        <v>122</v>
      </c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s="19" customFormat="1" ht="12.75">
      <c r="A129" s="96" t="s">
        <v>126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57"/>
      <c r="P129" s="57"/>
      <c r="Q129" s="57"/>
      <c r="R129" s="57"/>
    </row>
    <row r="130" spans="1:18" s="19" customFormat="1" ht="18.75" customHeight="1">
      <c r="A130" s="70"/>
      <c r="B130" s="89" t="s">
        <v>117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57"/>
      <c r="P130" s="57"/>
      <c r="Q130" s="57"/>
      <c r="R130" s="57"/>
    </row>
    <row r="131" spans="1:18" s="16" customFormat="1" ht="16.5" customHeight="1">
      <c r="A131" s="55" t="s">
        <v>26</v>
      </c>
      <c r="B131" s="55" t="s">
        <v>0</v>
      </c>
      <c r="C131" s="55" t="s">
        <v>1</v>
      </c>
      <c r="D131" s="55" t="s">
        <v>2</v>
      </c>
      <c r="E131" s="55" t="s">
        <v>3</v>
      </c>
      <c r="F131" s="55" t="s">
        <v>4</v>
      </c>
      <c r="G131" s="55" t="s">
        <v>27</v>
      </c>
      <c r="H131" s="55" t="s">
        <v>5</v>
      </c>
      <c r="I131" s="55" t="s">
        <v>6</v>
      </c>
      <c r="J131" s="55" t="s">
        <v>7</v>
      </c>
      <c r="K131" s="55" t="s">
        <v>8</v>
      </c>
      <c r="L131" s="55" t="s">
        <v>9</v>
      </c>
      <c r="M131" s="55" t="s">
        <v>10</v>
      </c>
      <c r="N131" s="55" t="s">
        <v>25</v>
      </c>
      <c r="O131" s="71"/>
      <c r="P131" s="71"/>
      <c r="Q131" s="71"/>
      <c r="R131" s="71"/>
    </row>
    <row r="132" spans="1:18" s="22" customFormat="1" ht="12" customHeight="1">
      <c r="A132" s="51" t="s">
        <v>43</v>
      </c>
      <c r="B132" s="51">
        <v>338.5</v>
      </c>
      <c r="C132" s="51">
        <v>253</v>
      </c>
      <c r="D132" s="51">
        <v>279.2</v>
      </c>
      <c r="E132" s="51">
        <v>100.3</v>
      </c>
      <c r="F132" s="51">
        <v>13.7</v>
      </c>
      <c r="G132" s="51">
        <v>10.3</v>
      </c>
      <c r="H132" s="51">
        <v>4.6</v>
      </c>
      <c r="I132" s="51">
        <v>0.5</v>
      </c>
      <c r="J132" s="51">
        <v>29.2</v>
      </c>
      <c r="K132" s="51">
        <v>113.2</v>
      </c>
      <c r="L132" s="51">
        <v>191.5</v>
      </c>
      <c r="M132" s="51">
        <v>235.8</v>
      </c>
      <c r="N132" s="51">
        <f>B132+C132+D132+E132+F132+G132+H132+I132+J132+K132+L132+M132</f>
        <v>1569.8</v>
      </c>
      <c r="O132" s="71"/>
      <c r="P132" s="71"/>
      <c r="Q132" s="71"/>
      <c r="R132" s="71"/>
    </row>
    <row r="133" spans="1:18" s="22" customFormat="1" ht="12.75" customHeight="1">
      <c r="A133" s="51" t="s">
        <v>47</v>
      </c>
      <c r="B133" s="51">
        <v>42.2</v>
      </c>
      <c r="C133" s="51">
        <v>35.9</v>
      </c>
      <c r="D133" s="51">
        <v>29.3</v>
      </c>
      <c r="E133" s="51">
        <v>9.2</v>
      </c>
      <c r="F133" s="51">
        <v>1.7</v>
      </c>
      <c r="G133" s="51">
        <v>2.2</v>
      </c>
      <c r="H133" s="51">
        <v>0.9</v>
      </c>
      <c r="I133" s="51"/>
      <c r="J133" s="51">
        <v>3.8</v>
      </c>
      <c r="K133" s="51">
        <v>8.9</v>
      </c>
      <c r="L133" s="51">
        <v>18.9</v>
      </c>
      <c r="M133" s="51">
        <v>30.2</v>
      </c>
      <c r="N133" s="51">
        <f aca="true" t="shared" si="12" ref="N133:N152">B133+C133+D133+E133+F133+G133+H133+I133+J133+K133+L133+M133</f>
        <v>183.2</v>
      </c>
      <c r="O133" s="71"/>
      <c r="P133" s="71"/>
      <c r="Q133" s="71"/>
      <c r="R133" s="71"/>
    </row>
    <row r="134" spans="1:18" s="22" customFormat="1" ht="14.25" customHeight="1">
      <c r="A134" s="51" t="s">
        <v>120</v>
      </c>
      <c r="B134" s="51">
        <v>59.7</v>
      </c>
      <c r="C134" s="51">
        <v>54.6</v>
      </c>
      <c r="D134" s="51">
        <v>45.1</v>
      </c>
      <c r="E134" s="51">
        <v>15.4</v>
      </c>
      <c r="F134" s="51"/>
      <c r="G134" s="51"/>
      <c r="H134" s="51"/>
      <c r="I134" s="51"/>
      <c r="J134" s="51"/>
      <c r="K134" s="51">
        <v>15.2</v>
      </c>
      <c r="L134" s="51">
        <v>36.5</v>
      </c>
      <c r="M134" s="51">
        <v>55.4</v>
      </c>
      <c r="N134" s="51">
        <f t="shared" si="12"/>
        <v>281.9</v>
      </c>
      <c r="O134" s="71"/>
      <c r="P134" s="71"/>
      <c r="Q134" s="71"/>
      <c r="R134" s="71"/>
    </row>
    <row r="135" spans="1:18" s="22" customFormat="1" ht="12.75" customHeight="1">
      <c r="A135" s="51" t="s">
        <v>121</v>
      </c>
      <c r="B135" s="51">
        <v>144.2</v>
      </c>
      <c r="C135" s="51">
        <v>149.8</v>
      </c>
      <c r="D135" s="51">
        <v>141.4</v>
      </c>
      <c r="E135" s="51">
        <v>43.2</v>
      </c>
      <c r="F135" s="51">
        <v>4.1</v>
      </c>
      <c r="G135" s="51">
        <v>1.8</v>
      </c>
      <c r="H135" s="51">
        <v>0.7</v>
      </c>
      <c r="I135" s="51"/>
      <c r="J135" s="51">
        <v>3.5</v>
      </c>
      <c r="K135" s="51">
        <v>50</v>
      </c>
      <c r="L135" s="51">
        <v>142.1</v>
      </c>
      <c r="M135" s="51">
        <v>183.4</v>
      </c>
      <c r="N135" s="51">
        <f t="shared" si="12"/>
        <v>864.2</v>
      </c>
      <c r="O135" s="71"/>
      <c r="P135" s="71"/>
      <c r="Q135" s="71"/>
      <c r="R135" s="71"/>
    </row>
    <row r="136" spans="1:18" s="22" customFormat="1" ht="12" customHeight="1">
      <c r="A136" s="51" t="s">
        <v>17</v>
      </c>
      <c r="B136" s="51">
        <v>179.6</v>
      </c>
      <c r="C136" s="51">
        <v>163.1</v>
      </c>
      <c r="D136" s="51">
        <v>119.4</v>
      </c>
      <c r="E136" s="51">
        <v>37</v>
      </c>
      <c r="F136" s="51">
        <v>4.9</v>
      </c>
      <c r="G136" s="51">
        <v>3</v>
      </c>
      <c r="H136" s="51"/>
      <c r="I136" s="51"/>
      <c r="J136" s="51">
        <v>3.9</v>
      </c>
      <c r="K136" s="51">
        <v>57.7</v>
      </c>
      <c r="L136" s="51">
        <v>137.6</v>
      </c>
      <c r="M136" s="51">
        <v>132.2</v>
      </c>
      <c r="N136" s="51">
        <f t="shared" si="12"/>
        <v>838.4000000000001</v>
      </c>
      <c r="O136" s="71"/>
      <c r="P136" s="71"/>
      <c r="Q136" s="71"/>
      <c r="R136" s="71"/>
    </row>
    <row r="137" spans="1:18" s="22" customFormat="1" ht="13.5" customHeight="1">
      <c r="A137" s="51" t="s">
        <v>19</v>
      </c>
      <c r="B137" s="51">
        <v>266.1</v>
      </c>
      <c r="C137" s="51">
        <v>207.1</v>
      </c>
      <c r="D137" s="51">
        <v>171.6</v>
      </c>
      <c r="E137" s="51">
        <v>56.6</v>
      </c>
      <c r="F137" s="51">
        <v>2.9</v>
      </c>
      <c r="G137" s="51">
        <v>3.1</v>
      </c>
      <c r="H137" s="51">
        <v>2.6</v>
      </c>
      <c r="I137" s="51"/>
      <c r="J137" s="51">
        <v>5</v>
      </c>
      <c r="K137" s="51">
        <v>72.9</v>
      </c>
      <c r="L137" s="51">
        <v>179.9</v>
      </c>
      <c r="M137" s="51">
        <v>240.8</v>
      </c>
      <c r="N137" s="51">
        <f t="shared" si="12"/>
        <v>1208.6000000000001</v>
      </c>
      <c r="O137" s="71"/>
      <c r="P137" s="71"/>
      <c r="Q137" s="71"/>
      <c r="R137" s="71"/>
    </row>
    <row r="138" spans="1:18" s="22" customFormat="1" ht="12" customHeight="1">
      <c r="A138" s="51" t="s">
        <v>23</v>
      </c>
      <c r="B138" s="51">
        <v>74.1</v>
      </c>
      <c r="C138" s="51">
        <v>68.2</v>
      </c>
      <c r="D138" s="51">
        <v>50.3</v>
      </c>
      <c r="E138" s="51">
        <v>13.4</v>
      </c>
      <c r="F138" s="51">
        <v>3.2</v>
      </c>
      <c r="G138" s="51">
        <v>2.9</v>
      </c>
      <c r="H138" s="51">
        <v>0.3</v>
      </c>
      <c r="I138" s="51"/>
      <c r="J138" s="51">
        <v>3.6</v>
      </c>
      <c r="K138" s="51">
        <v>29.2</v>
      </c>
      <c r="L138" s="51">
        <v>42.9</v>
      </c>
      <c r="M138" s="51">
        <v>65.7</v>
      </c>
      <c r="N138" s="51">
        <f t="shared" si="12"/>
        <v>353.8</v>
      </c>
      <c r="O138" s="71"/>
      <c r="P138" s="71"/>
      <c r="Q138" s="71"/>
      <c r="R138" s="71"/>
    </row>
    <row r="139" spans="1:18" s="22" customFormat="1" ht="12.75" customHeight="1">
      <c r="A139" s="51" t="s">
        <v>88</v>
      </c>
      <c r="B139" s="51">
        <v>103.6</v>
      </c>
      <c r="C139" s="51">
        <v>91.2</v>
      </c>
      <c r="D139" s="51">
        <v>73.2</v>
      </c>
      <c r="E139" s="51">
        <v>31.2</v>
      </c>
      <c r="F139" s="51">
        <v>2.0999999999999996</v>
      </c>
      <c r="G139" s="51">
        <v>1.8</v>
      </c>
      <c r="H139" s="51">
        <v>0.6</v>
      </c>
      <c r="I139" s="51">
        <v>0.6</v>
      </c>
      <c r="J139" s="51">
        <v>3.1</v>
      </c>
      <c r="K139" s="51">
        <v>22.3</v>
      </c>
      <c r="L139" s="51">
        <v>74.7</v>
      </c>
      <c r="M139" s="51">
        <v>87.9</v>
      </c>
      <c r="N139" s="51">
        <v>492.30000000000007</v>
      </c>
      <c r="O139" s="71"/>
      <c r="P139" s="71"/>
      <c r="Q139" s="71"/>
      <c r="R139" s="71"/>
    </row>
    <row r="140" spans="1:18" s="22" customFormat="1" ht="12.75" customHeight="1">
      <c r="A140" s="51" t="s">
        <v>112</v>
      </c>
      <c r="B140" s="65">
        <v>76.7</v>
      </c>
      <c r="C140" s="65">
        <v>75.7</v>
      </c>
      <c r="D140" s="65">
        <v>52.9</v>
      </c>
      <c r="E140" s="65">
        <v>28.4</v>
      </c>
      <c r="F140" s="65">
        <v>1.4</v>
      </c>
      <c r="G140" s="65">
        <v>1.8</v>
      </c>
      <c r="H140" s="65">
        <v>0.6</v>
      </c>
      <c r="I140" s="65">
        <v>0.6</v>
      </c>
      <c r="J140" s="65">
        <v>2.5</v>
      </c>
      <c r="K140" s="65">
        <v>18.3</v>
      </c>
      <c r="L140" s="65">
        <v>67</v>
      </c>
      <c r="M140" s="65">
        <v>73</v>
      </c>
      <c r="N140" s="51">
        <f t="shared" si="12"/>
        <v>398.90000000000003</v>
      </c>
      <c r="O140" s="71"/>
      <c r="P140" s="71"/>
      <c r="Q140" s="71"/>
      <c r="R140" s="71"/>
    </row>
    <row r="141" spans="1:18" s="22" customFormat="1" ht="12" customHeight="1">
      <c r="A141" s="51" t="s">
        <v>111</v>
      </c>
      <c r="B141" s="65">
        <v>26.9</v>
      </c>
      <c r="C141" s="65">
        <v>15.5</v>
      </c>
      <c r="D141" s="65">
        <v>20.3</v>
      </c>
      <c r="E141" s="65">
        <v>2.8</v>
      </c>
      <c r="F141" s="65">
        <v>0.7</v>
      </c>
      <c r="G141" s="65"/>
      <c r="H141" s="65"/>
      <c r="I141" s="65"/>
      <c r="J141" s="65">
        <v>0.6</v>
      </c>
      <c r="K141" s="65">
        <v>4</v>
      </c>
      <c r="L141" s="65">
        <v>7.7</v>
      </c>
      <c r="M141" s="65">
        <v>14.9</v>
      </c>
      <c r="N141" s="51">
        <f t="shared" si="12"/>
        <v>93.4</v>
      </c>
      <c r="O141" s="71"/>
      <c r="P141" s="71"/>
      <c r="Q141" s="71"/>
      <c r="R141" s="71"/>
    </row>
    <row r="142" spans="1:18" s="22" customFormat="1" ht="12" customHeight="1">
      <c r="A142" s="51" t="s">
        <v>114</v>
      </c>
      <c r="B142" s="65">
        <v>0.3</v>
      </c>
      <c r="C142" s="65">
        <v>0.3</v>
      </c>
      <c r="D142" s="65">
        <v>0.3</v>
      </c>
      <c r="E142" s="65">
        <v>0.2</v>
      </c>
      <c r="F142" s="65"/>
      <c r="G142" s="65"/>
      <c r="H142" s="65"/>
      <c r="I142" s="65"/>
      <c r="J142" s="65"/>
      <c r="K142" s="65">
        <v>0.2</v>
      </c>
      <c r="L142" s="65">
        <v>0.3</v>
      </c>
      <c r="M142" s="65">
        <v>0.3</v>
      </c>
      <c r="N142" s="51">
        <f>B142+C142+D142+E142+F142+G142+H142+I142+J142+K142+L142+M142</f>
        <v>1.9</v>
      </c>
      <c r="O142" s="71"/>
      <c r="P142" s="71"/>
      <c r="Q142" s="71"/>
      <c r="R142" s="71"/>
    </row>
    <row r="143" spans="1:18" s="22" customFormat="1" ht="24" customHeight="1">
      <c r="A143" s="51" t="s">
        <v>139</v>
      </c>
      <c r="B143" s="65">
        <f>B141-B142</f>
        <v>26.599999999999998</v>
      </c>
      <c r="C143" s="65">
        <f aca="true" t="shared" si="13" ref="C143:N143">C141-C142</f>
        <v>15.2</v>
      </c>
      <c r="D143" s="65">
        <f t="shared" si="13"/>
        <v>20</v>
      </c>
      <c r="E143" s="65">
        <f t="shared" si="13"/>
        <v>2.5999999999999996</v>
      </c>
      <c r="F143" s="65">
        <f t="shared" si="13"/>
        <v>0.7</v>
      </c>
      <c r="G143" s="65">
        <f t="shared" si="13"/>
        <v>0</v>
      </c>
      <c r="H143" s="65">
        <f t="shared" si="13"/>
        <v>0</v>
      </c>
      <c r="I143" s="65">
        <f t="shared" si="13"/>
        <v>0</v>
      </c>
      <c r="J143" s="65">
        <f t="shared" si="13"/>
        <v>0.6</v>
      </c>
      <c r="K143" s="65">
        <f t="shared" si="13"/>
        <v>3.8</v>
      </c>
      <c r="L143" s="65">
        <f t="shared" si="13"/>
        <v>7.4</v>
      </c>
      <c r="M143" s="65">
        <f t="shared" si="13"/>
        <v>14.6</v>
      </c>
      <c r="N143" s="65">
        <f t="shared" si="13"/>
        <v>91.5</v>
      </c>
      <c r="O143" s="71"/>
      <c r="P143" s="71"/>
      <c r="Q143" s="71"/>
      <c r="R143" s="71"/>
    </row>
    <row r="144" spans="1:18" s="22" customFormat="1" ht="13.5" customHeight="1">
      <c r="A144" s="51" t="s">
        <v>32</v>
      </c>
      <c r="B144" s="65">
        <v>83</v>
      </c>
      <c r="C144" s="65">
        <v>87.7</v>
      </c>
      <c r="D144" s="65">
        <v>66.4</v>
      </c>
      <c r="E144" s="65">
        <v>41.1</v>
      </c>
      <c r="F144" s="65">
        <v>7.3</v>
      </c>
      <c r="G144" s="65">
        <v>3.7</v>
      </c>
      <c r="H144" s="65">
        <v>2.7</v>
      </c>
      <c r="I144" s="65">
        <v>1.6</v>
      </c>
      <c r="J144" s="65">
        <v>4.7</v>
      </c>
      <c r="K144" s="65">
        <v>44.7</v>
      </c>
      <c r="L144" s="65">
        <v>70.4</v>
      </c>
      <c r="M144" s="65">
        <v>98.1</v>
      </c>
      <c r="N144" s="51">
        <f t="shared" si="12"/>
        <v>511.4</v>
      </c>
      <c r="O144" s="71"/>
      <c r="P144" s="71"/>
      <c r="Q144" s="71"/>
      <c r="R144" s="71"/>
    </row>
    <row r="145" spans="1:18" s="22" customFormat="1" ht="13.5" customHeight="1">
      <c r="A145" s="51" t="s">
        <v>112</v>
      </c>
      <c r="B145" s="65">
        <v>33</v>
      </c>
      <c r="C145" s="65">
        <v>36.7</v>
      </c>
      <c r="D145" s="65">
        <v>30</v>
      </c>
      <c r="E145" s="65">
        <v>20</v>
      </c>
      <c r="F145" s="65">
        <v>2</v>
      </c>
      <c r="G145" s="65">
        <v>1.7</v>
      </c>
      <c r="H145" s="65">
        <v>2.7</v>
      </c>
      <c r="I145" s="65">
        <v>1.6</v>
      </c>
      <c r="J145" s="65">
        <v>2</v>
      </c>
      <c r="K145" s="65">
        <v>20</v>
      </c>
      <c r="L145" s="65">
        <v>30.4</v>
      </c>
      <c r="M145" s="65">
        <v>40</v>
      </c>
      <c r="N145" s="51">
        <f t="shared" si="12"/>
        <v>220.1</v>
      </c>
      <c r="O145" s="71"/>
      <c r="P145" s="71"/>
      <c r="Q145" s="71"/>
      <c r="R145" s="71"/>
    </row>
    <row r="146" spans="1:18" s="22" customFormat="1" ht="12.75" customHeight="1">
      <c r="A146" s="51" t="s">
        <v>111</v>
      </c>
      <c r="B146" s="65">
        <v>50</v>
      </c>
      <c r="C146" s="65">
        <v>51</v>
      </c>
      <c r="D146" s="65">
        <v>36.4</v>
      </c>
      <c r="E146" s="65">
        <v>21.1</v>
      </c>
      <c r="F146" s="65">
        <v>5.3</v>
      </c>
      <c r="G146" s="65">
        <v>2</v>
      </c>
      <c r="H146" s="65"/>
      <c r="I146" s="65"/>
      <c r="J146" s="65">
        <v>2.7</v>
      </c>
      <c r="K146" s="65">
        <v>24.7</v>
      </c>
      <c r="L146" s="65">
        <v>40</v>
      </c>
      <c r="M146" s="65">
        <v>58.1</v>
      </c>
      <c r="N146" s="51">
        <f t="shared" si="12"/>
        <v>291.3</v>
      </c>
      <c r="O146" s="71"/>
      <c r="P146" s="71"/>
      <c r="Q146" s="71"/>
      <c r="R146" s="71"/>
    </row>
    <row r="147" spans="1:18" s="22" customFormat="1" ht="12.75" customHeight="1">
      <c r="A147" s="51" t="s">
        <v>33</v>
      </c>
      <c r="B147" s="51">
        <v>121.1</v>
      </c>
      <c r="C147" s="51">
        <v>113.3</v>
      </c>
      <c r="D147" s="51">
        <v>88.1</v>
      </c>
      <c r="E147" s="51">
        <v>52</v>
      </c>
      <c r="F147" s="51">
        <v>12.2</v>
      </c>
      <c r="G147" s="51">
        <v>3.8</v>
      </c>
      <c r="H147" s="51">
        <v>2</v>
      </c>
      <c r="I147" s="51">
        <v>1.3</v>
      </c>
      <c r="J147" s="51">
        <v>4.6</v>
      </c>
      <c r="K147" s="51">
        <v>60</v>
      </c>
      <c r="L147" s="51">
        <v>88.3</v>
      </c>
      <c r="M147" s="51">
        <v>130.4</v>
      </c>
      <c r="N147" s="51">
        <f t="shared" si="12"/>
        <v>677.1</v>
      </c>
      <c r="O147" s="71"/>
      <c r="P147" s="71"/>
      <c r="Q147" s="71"/>
      <c r="R147" s="71"/>
    </row>
    <row r="148" spans="1:18" s="22" customFormat="1" ht="15" customHeight="1">
      <c r="A148" s="51" t="s">
        <v>112</v>
      </c>
      <c r="B148" s="51">
        <v>87.4</v>
      </c>
      <c r="C148" s="51">
        <v>80.9</v>
      </c>
      <c r="D148" s="51">
        <v>65.6</v>
      </c>
      <c r="E148" s="51">
        <v>24.9</v>
      </c>
      <c r="F148" s="51">
        <v>10.2</v>
      </c>
      <c r="G148" s="51">
        <v>2.6</v>
      </c>
      <c r="H148" s="51">
        <v>1.3</v>
      </c>
      <c r="I148" s="51">
        <v>1.3</v>
      </c>
      <c r="J148" s="51">
        <v>3.2</v>
      </c>
      <c r="K148" s="51">
        <v>32.9</v>
      </c>
      <c r="L148" s="51">
        <v>54.9</v>
      </c>
      <c r="M148" s="51">
        <v>68.8</v>
      </c>
      <c r="N148" s="51">
        <f t="shared" si="12"/>
        <v>434</v>
      </c>
      <c r="O148" s="71"/>
      <c r="P148" s="71"/>
      <c r="Q148" s="71"/>
      <c r="R148" s="71"/>
    </row>
    <row r="149" spans="1:18" s="22" customFormat="1" ht="12" customHeight="1">
      <c r="A149" s="51" t="s">
        <v>111</v>
      </c>
      <c r="B149" s="51">
        <v>33.7</v>
      </c>
      <c r="C149" s="51">
        <v>32.4</v>
      </c>
      <c r="D149" s="51">
        <v>22.5</v>
      </c>
      <c r="E149" s="51">
        <v>27.1</v>
      </c>
      <c r="F149" s="51">
        <v>2</v>
      </c>
      <c r="G149" s="51">
        <v>1.2</v>
      </c>
      <c r="H149" s="51">
        <v>0.7</v>
      </c>
      <c r="I149" s="51"/>
      <c r="J149" s="51">
        <v>1.4</v>
      </c>
      <c r="K149" s="51">
        <v>27.1</v>
      </c>
      <c r="L149" s="51">
        <v>33.4</v>
      </c>
      <c r="M149" s="51">
        <v>61.6</v>
      </c>
      <c r="N149" s="51">
        <f t="shared" si="12"/>
        <v>243.1</v>
      </c>
      <c r="O149" s="71"/>
      <c r="P149" s="71"/>
      <c r="Q149" s="71"/>
      <c r="R149" s="71"/>
    </row>
    <row r="150" spans="1:18" s="22" customFormat="1" ht="12.75" customHeight="1">
      <c r="A150" s="51" t="s">
        <v>89</v>
      </c>
      <c r="B150" s="51">
        <v>55.5</v>
      </c>
      <c r="C150" s="51">
        <v>51.1</v>
      </c>
      <c r="D150" s="51">
        <v>39.3</v>
      </c>
      <c r="E150" s="51">
        <v>28.3</v>
      </c>
      <c r="F150" s="51">
        <v>3.8</v>
      </c>
      <c r="G150" s="51">
        <v>1.2</v>
      </c>
      <c r="H150" s="51">
        <v>3.4</v>
      </c>
      <c r="I150" s="51">
        <v>0.8</v>
      </c>
      <c r="J150" s="51">
        <v>5.3</v>
      </c>
      <c r="K150" s="51">
        <v>25.6</v>
      </c>
      <c r="L150" s="51">
        <v>42</v>
      </c>
      <c r="M150" s="51">
        <v>58.5</v>
      </c>
      <c r="N150" s="51">
        <v>314.8</v>
      </c>
      <c r="O150" s="71"/>
      <c r="P150" s="71"/>
      <c r="Q150" s="71"/>
      <c r="R150" s="71"/>
    </row>
    <row r="151" spans="1:18" s="22" customFormat="1" ht="12" customHeight="1">
      <c r="A151" s="51" t="s">
        <v>112</v>
      </c>
      <c r="B151" s="51">
        <v>24.9</v>
      </c>
      <c r="C151" s="51">
        <v>23.6</v>
      </c>
      <c r="D151" s="51">
        <v>19.5</v>
      </c>
      <c r="E151" s="51">
        <v>13.3</v>
      </c>
      <c r="F151" s="51">
        <v>3.8</v>
      </c>
      <c r="G151" s="51">
        <v>1.2</v>
      </c>
      <c r="H151" s="51">
        <v>3.4</v>
      </c>
      <c r="I151" s="51">
        <v>0.8</v>
      </c>
      <c r="J151" s="51">
        <v>3.5</v>
      </c>
      <c r="K151" s="51">
        <v>13.5</v>
      </c>
      <c r="L151" s="51">
        <v>20.8</v>
      </c>
      <c r="M151" s="51">
        <v>31.5</v>
      </c>
      <c r="N151" s="51">
        <f t="shared" si="12"/>
        <v>159.8</v>
      </c>
      <c r="O151" s="71"/>
      <c r="P151" s="71"/>
      <c r="Q151" s="71"/>
      <c r="R151" s="71"/>
    </row>
    <row r="152" spans="1:18" s="22" customFormat="1" ht="12" customHeight="1">
      <c r="A152" s="51" t="s">
        <v>111</v>
      </c>
      <c r="B152" s="51">
        <v>30.6</v>
      </c>
      <c r="C152" s="51">
        <v>27.5</v>
      </c>
      <c r="D152" s="51">
        <v>19.8</v>
      </c>
      <c r="E152" s="51">
        <v>15</v>
      </c>
      <c r="F152" s="51"/>
      <c r="G152" s="51"/>
      <c r="H152" s="51"/>
      <c r="I152" s="51"/>
      <c r="J152" s="51">
        <v>1.8</v>
      </c>
      <c r="K152" s="51">
        <v>12.1</v>
      </c>
      <c r="L152" s="51">
        <v>21.2</v>
      </c>
      <c r="M152" s="51">
        <v>27</v>
      </c>
      <c r="N152" s="51">
        <f t="shared" si="12"/>
        <v>155</v>
      </c>
      <c r="O152" s="71"/>
      <c r="P152" s="71"/>
      <c r="Q152" s="71"/>
      <c r="R152" s="71"/>
    </row>
    <row r="153" spans="1:18" s="22" customFormat="1" ht="11.25" customHeight="1">
      <c r="A153" s="51" t="s">
        <v>114</v>
      </c>
      <c r="B153" s="51">
        <v>0.6</v>
      </c>
      <c r="C153" s="51">
        <v>0.4</v>
      </c>
      <c r="D153" s="51">
        <v>0.3</v>
      </c>
      <c r="E153" s="51">
        <v>0.1</v>
      </c>
      <c r="F153" s="51"/>
      <c r="G153" s="51"/>
      <c r="H153" s="51"/>
      <c r="I153" s="51"/>
      <c r="J153" s="51"/>
      <c r="K153" s="51">
        <v>0.1</v>
      </c>
      <c r="L153" s="51">
        <v>0.5</v>
      </c>
      <c r="M153" s="51">
        <v>0.5</v>
      </c>
      <c r="N153" s="51">
        <f>B153+C153+D153+E153+F153+G153+H153+I153+J153+K153+L153+M153</f>
        <v>2.5</v>
      </c>
      <c r="O153" s="71"/>
      <c r="P153" s="71"/>
      <c r="Q153" s="71"/>
      <c r="R153" s="71"/>
    </row>
    <row r="154" spans="1:18" s="22" customFormat="1" ht="27" customHeight="1">
      <c r="A154" s="51" t="s">
        <v>139</v>
      </c>
      <c r="B154" s="51">
        <f>B152-B153</f>
        <v>30</v>
      </c>
      <c r="C154" s="51">
        <f>C152-C153</f>
        <v>27.1</v>
      </c>
      <c r="D154" s="51">
        <f aca="true" t="shared" si="14" ref="D154:N154">D152-D153</f>
        <v>19.5</v>
      </c>
      <c r="E154" s="51">
        <f t="shared" si="14"/>
        <v>14.9</v>
      </c>
      <c r="F154" s="51">
        <f t="shared" si="14"/>
        <v>0</v>
      </c>
      <c r="G154" s="51">
        <f t="shared" si="14"/>
        <v>0</v>
      </c>
      <c r="H154" s="51">
        <f t="shared" si="14"/>
        <v>0</v>
      </c>
      <c r="I154" s="51">
        <f t="shared" si="14"/>
        <v>0</v>
      </c>
      <c r="J154" s="51">
        <f t="shared" si="14"/>
        <v>1.8</v>
      </c>
      <c r="K154" s="51">
        <f t="shared" si="14"/>
        <v>12</v>
      </c>
      <c r="L154" s="51">
        <f t="shared" si="14"/>
        <v>20.7</v>
      </c>
      <c r="M154" s="51">
        <f t="shared" si="14"/>
        <v>26.5</v>
      </c>
      <c r="N154" s="51">
        <f t="shared" si="14"/>
        <v>152.5</v>
      </c>
      <c r="O154" s="71"/>
      <c r="P154" s="71"/>
      <c r="Q154" s="71"/>
      <c r="R154" s="71"/>
    </row>
    <row r="155" spans="1:18" s="16" customFormat="1" ht="11.25" customHeight="1">
      <c r="A155" s="51" t="s">
        <v>90</v>
      </c>
      <c r="B155" s="51">
        <f aca="true" t="shared" si="15" ref="B155:N155">B132+B133+B134+B135+B136+B137+B138+B139+B144+B147+B150</f>
        <v>1467.5999999999997</v>
      </c>
      <c r="C155" s="51">
        <f t="shared" si="15"/>
        <v>1275</v>
      </c>
      <c r="D155" s="51">
        <f t="shared" si="15"/>
        <v>1103.3</v>
      </c>
      <c r="E155" s="51">
        <f t="shared" si="15"/>
        <v>427.70000000000005</v>
      </c>
      <c r="F155" s="51">
        <f t="shared" si="15"/>
        <v>55.89999999999999</v>
      </c>
      <c r="G155" s="51">
        <f t="shared" si="15"/>
        <v>33.800000000000004</v>
      </c>
      <c r="H155" s="51">
        <f t="shared" si="15"/>
        <v>17.8</v>
      </c>
      <c r="I155" s="51">
        <f t="shared" si="15"/>
        <v>4.8</v>
      </c>
      <c r="J155" s="51">
        <f t="shared" si="15"/>
        <v>66.7</v>
      </c>
      <c r="K155" s="51">
        <f t="shared" si="15"/>
        <v>499.7</v>
      </c>
      <c r="L155" s="51">
        <f t="shared" si="15"/>
        <v>1024.8</v>
      </c>
      <c r="M155" s="51">
        <f t="shared" si="15"/>
        <v>1318.4</v>
      </c>
      <c r="N155" s="51">
        <f t="shared" si="15"/>
        <v>7295.500000000001</v>
      </c>
      <c r="O155" s="71"/>
      <c r="P155" s="71"/>
      <c r="Q155" s="71"/>
      <c r="R155" s="71"/>
    </row>
    <row r="156" spans="1:35" s="16" customFormat="1" ht="11.25" customHeight="1">
      <c r="A156" s="72" t="s">
        <v>115</v>
      </c>
      <c r="B156" s="51">
        <f aca="true" t="shared" si="16" ref="B156:N156">B142+B153</f>
        <v>0.8999999999999999</v>
      </c>
      <c r="C156" s="51">
        <f t="shared" si="16"/>
        <v>0.7</v>
      </c>
      <c r="D156" s="51">
        <f t="shared" si="16"/>
        <v>0.6</v>
      </c>
      <c r="E156" s="51">
        <f t="shared" si="16"/>
        <v>0.30000000000000004</v>
      </c>
      <c r="F156" s="51">
        <f t="shared" si="16"/>
        <v>0</v>
      </c>
      <c r="G156" s="51">
        <f t="shared" si="16"/>
        <v>0</v>
      </c>
      <c r="H156" s="51">
        <f t="shared" si="16"/>
        <v>0</v>
      </c>
      <c r="I156" s="51">
        <f t="shared" si="16"/>
        <v>0</v>
      </c>
      <c r="J156" s="51">
        <f t="shared" si="16"/>
        <v>0</v>
      </c>
      <c r="K156" s="51">
        <f t="shared" si="16"/>
        <v>0.30000000000000004</v>
      </c>
      <c r="L156" s="51">
        <f t="shared" si="16"/>
        <v>0.8</v>
      </c>
      <c r="M156" s="51">
        <f t="shared" si="16"/>
        <v>0.8</v>
      </c>
      <c r="N156" s="51">
        <f t="shared" si="16"/>
        <v>4.4</v>
      </c>
      <c r="O156" s="55" t="e">
        <f>#REF!+#REF!</f>
        <v>#REF!</v>
      </c>
      <c r="P156" s="55" t="e">
        <f>#REF!+#REF!</f>
        <v>#REF!</v>
      </c>
      <c r="Q156" s="55" t="e">
        <f>#REF!+#REF!</f>
        <v>#REF!</v>
      </c>
      <c r="R156" s="55" t="e">
        <f>#REF!+#REF!</f>
        <v>#REF!</v>
      </c>
      <c r="S156" s="3" t="e">
        <f>#REF!+#REF!</f>
        <v>#REF!</v>
      </c>
      <c r="T156" s="3" t="e">
        <f>#REF!+#REF!</f>
        <v>#REF!</v>
      </c>
      <c r="U156" s="3" t="e">
        <f>#REF!+#REF!</f>
        <v>#REF!</v>
      </c>
      <c r="V156" s="3" t="e">
        <f>#REF!+#REF!</f>
        <v>#REF!</v>
      </c>
      <c r="W156" s="3" t="e">
        <f>#REF!+#REF!</f>
        <v>#REF!</v>
      </c>
      <c r="X156" s="3" t="e">
        <f>#REF!+#REF!</f>
        <v>#REF!</v>
      </c>
      <c r="Y156" s="3" t="e">
        <f>#REF!+#REF!</f>
        <v>#REF!</v>
      </c>
      <c r="Z156" s="3" t="e">
        <f>#REF!+#REF!</f>
        <v>#REF!</v>
      </c>
      <c r="AA156" s="3" t="e">
        <f>#REF!+#REF!</f>
        <v>#REF!</v>
      </c>
      <c r="AB156" s="3" t="e">
        <f>#REF!+#REF!</f>
        <v>#REF!</v>
      </c>
      <c r="AC156" s="3" t="e">
        <f>#REF!+#REF!</f>
        <v>#REF!</v>
      </c>
      <c r="AD156" s="3" t="e">
        <f>#REF!+#REF!</f>
        <v>#REF!</v>
      </c>
      <c r="AE156" s="3" t="e">
        <f>#REF!+#REF!</f>
        <v>#REF!</v>
      </c>
      <c r="AF156" s="3" t="e">
        <f>#REF!+#REF!</f>
        <v>#REF!</v>
      </c>
      <c r="AG156" s="3" t="e">
        <f>#REF!+#REF!</f>
        <v>#REF!</v>
      </c>
      <c r="AH156" s="3" t="e">
        <f>#REF!+#REF!</f>
        <v>#REF!</v>
      </c>
      <c r="AI156" s="3" t="e">
        <f>#REF!+#REF!</f>
        <v>#REF!</v>
      </c>
    </row>
    <row r="157" spans="1:35" s="16" customFormat="1" ht="17.25" customHeight="1">
      <c r="A157" s="51" t="s">
        <v>142</v>
      </c>
      <c r="B157" s="51">
        <f>B155-B156</f>
        <v>1466.6999999999996</v>
      </c>
      <c r="C157" s="51">
        <f aca="true" t="shared" si="17" ref="C157:N157">C155-C156</f>
        <v>1274.3</v>
      </c>
      <c r="D157" s="51">
        <f t="shared" si="17"/>
        <v>1102.7</v>
      </c>
      <c r="E157" s="51">
        <f t="shared" si="17"/>
        <v>427.40000000000003</v>
      </c>
      <c r="F157" s="51">
        <f t="shared" si="17"/>
        <v>55.89999999999999</v>
      </c>
      <c r="G157" s="51">
        <f t="shared" si="17"/>
        <v>33.800000000000004</v>
      </c>
      <c r="H157" s="51">
        <f t="shared" si="17"/>
        <v>17.8</v>
      </c>
      <c r="I157" s="51">
        <f t="shared" si="17"/>
        <v>4.8</v>
      </c>
      <c r="J157" s="51">
        <f t="shared" si="17"/>
        <v>66.7</v>
      </c>
      <c r="K157" s="51">
        <f t="shared" si="17"/>
        <v>499.4</v>
      </c>
      <c r="L157" s="51">
        <f t="shared" si="17"/>
        <v>1024</v>
      </c>
      <c r="M157" s="51">
        <f t="shared" si="17"/>
        <v>1317.6000000000001</v>
      </c>
      <c r="N157" s="51">
        <f t="shared" si="17"/>
        <v>7291.100000000001</v>
      </c>
      <c r="O157" s="55"/>
      <c r="P157" s="55"/>
      <c r="Q157" s="55"/>
      <c r="R157" s="5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16" customFormat="1" ht="17.25" customHeight="1">
      <c r="A158" s="51" t="s">
        <v>141</v>
      </c>
      <c r="B158" s="55">
        <f aca="true" t="shared" si="18" ref="B158:N158">B123+B155</f>
        <v>4239.999999999999</v>
      </c>
      <c r="C158" s="55">
        <f t="shared" si="18"/>
        <v>3993.1</v>
      </c>
      <c r="D158" s="55">
        <f t="shared" si="18"/>
        <v>3005.8</v>
      </c>
      <c r="E158" s="55">
        <f t="shared" si="18"/>
        <v>1509.2</v>
      </c>
      <c r="F158" s="55">
        <f t="shared" si="18"/>
        <v>83.5</v>
      </c>
      <c r="G158" s="55">
        <f t="shared" si="18"/>
        <v>51.60000000000001</v>
      </c>
      <c r="H158" s="55">
        <f t="shared" si="18"/>
        <v>21.8</v>
      </c>
      <c r="I158" s="55">
        <f t="shared" si="18"/>
        <v>6.4</v>
      </c>
      <c r="J158" s="55">
        <f t="shared" si="18"/>
        <v>83.2</v>
      </c>
      <c r="K158" s="55">
        <f t="shared" si="18"/>
        <v>1358.6</v>
      </c>
      <c r="L158" s="55">
        <f t="shared" si="18"/>
        <v>2891.4</v>
      </c>
      <c r="M158" s="55">
        <f t="shared" si="18"/>
        <v>3822.7</v>
      </c>
      <c r="N158" s="55">
        <f t="shared" si="18"/>
        <v>21067.3</v>
      </c>
      <c r="O158" s="55">
        <f aca="true" t="shared" si="19" ref="O158:AI158">O126+O157</f>
        <v>0</v>
      </c>
      <c r="P158" s="55">
        <f t="shared" si="19"/>
        <v>0</v>
      </c>
      <c r="Q158" s="55">
        <f t="shared" si="19"/>
        <v>0</v>
      </c>
      <c r="R158" s="55">
        <f t="shared" si="19"/>
        <v>0</v>
      </c>
      <c r="S158" s="43">
        <f t="shared" si="19"/>
        <v>0</v>
      </c>
      <c r="T158" s="43">
        <f t="shared" si="19"/>
        <v>0</v>
      </c>
      <c r="U158" s="43">
        <f t="shared" si="19"/>
        <v>0</v>
      </c>
      <c r="V158" s="43">
        <f t="shared" si="19"/>
        <v>0</v>
      </c>
      <c r="W158" s="43">
        <f t="shared" si="19"/>
        <v>0</v>
      </c>
      <c r="X158" s="43">
        <f t="shared" si="19"/>
        <v>0</v>
      </c>
      <c r="Y158" s="43">
        <f t="shared" si="19"/>
        <v>0</v>
      </c>
      <c r="Z158" s="43">
        <f t="shared" si="19"/>
        <v>0</v>
      </c>
      <c r="AA158" s="43">
        <f t="shared" si="19"/>
        <v>0</v>
      </c>
      <c r="AB158" s="43">
        <f t="shared" si="19"/>
        <v>0</v>
      </c>
      <c r="AC158" s="43">
        <f t="shared" si="19"/>
        <v>0</v>
      </c>
      <c r="AD158" s="43">
        <f t="shared" si="19"/>
        <v>0</v>
      </c>
      <c r="AE158" s="43">
        <f t="shared" si="19"/>
        <v>0</v>
      </c>
      <c r="AF158" s="43">
        <f t="shared" si="19"/>
        <v>0</v>
      </c>
      <c r="AG158" s="43">
        <f t="shared" si="19"/>
        <v>0</v>
      </c>
      <c r="AH158" s="43">
        <f t="shared" si="19"/>
        <v>0</v>
      </c>
      <c r="AI158" s="43">
        <f t="shared" si="19"/>
        <v>0</v>
      </c>
    </row>
    <row r="159" spans="1:35" s="16" customFormat="1" ht="12" customHeight="1">
      <c r="A159" s="51" t="s">
        <v>114</v>
      </c>
      <c r="B159" s="51">
        <f>B156</f>
        <v>0.8999999999999999</v>
      </c>
      <c r="C159" s="51">
        <f aca="true" t="shared" si="20" ref="C159:N159">C156</f>
        <v>0.7</v>
      </c>
      <c r="D159" s="51">
        <f t="shared" si="20"/>
        <v>0.6</v>
      </c>
      <c r="E159" s="51">
        <f t="shared" si="20"/>
        <v>0.30000000000000004</v>
      </c>
      <c r="F159" s="51">
        <f t="shared" si="20"/>
        <v>0</v>
      </c>
      <c r="G159" s="51">
        <f t="shared" si="20"/>
        <v>0</v>
      </c>
      <c r="H159" s="51">
        <f t="shared" si="20"/>
        <v>0</v>
      </c>
      <c r="I159" s="51">
        <f t="shared" si="20"/>
        <v>0</v>
      </c>
      <c r="J159" s="51">
        <f t="shared" si="20"/>
        <v>0</v>
      </c>
      <c r="K159" s="51">
        <f t="shared" si="20"/>
        <v>0.30000000000000004</v>
      </c>
      <c r="L159" s="51">
        <f t="shared" si="20"/>
        <v>0.8</v>
      </c>
      <c r="M159" s="51">
        <f t="shared" si="20"/>
        <v>0.8</v>
      </c>
      <c r="N159" s="51">
        <f t="shared" si="20"/>
        <v>4.4</v>
      </c>
      <c r="O159" s="66"/>
      <c r="P159" s="66"/>
      <c r="Q159" s="66"/>
      <c r="R159" s="66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s="16" customFormat="1" ht="15" customHeight="1">
      <c r="A160" s="51" t="s">
        <v>118</v>
      </c>
      <c r="B160" s="51">
        <f>B125</f>
        <v>0.2</v>
      </c>
      <c r="C160" s="51">
        <f aca="true" t="shared" si="21" ref="C160:N160">C125</f>
        <v>0.2</v>
      </c>
      <c r="D160" s="51">
        <f t="shared" si="21"/>
        <v>0.1</v>
      </c>
      <c r="E160" s="51">
        <f t="shared" si="21"/>
        <v>0.1</v>
      </c>
      <c r="F160" s="51">
        <f t="shared" si="21"/>
        <v>0</v>
      </c>
      <c r="G160" s="51">
        <f t="shared" si="21"/>
        <v>0</v>
      </c>
      <c r="H160" s="51">
        <f t="shared" si="21"/>
        <v>0</v>
      </c>
      <c r="I160" s="51">
        <f t="shared" si="21"/>
        <v>0</v>
      </c>
      <c r="J160" s="51">
        <f t="shared" si="21"/>
        <v>0</v>
      </c>
      <c r="K160" s="51">
        <f t="shared" si="21"/>
        <v>0</v>
      </c>
      <c r="L160" s="51">
        <f t="shared" si="21"/>
        <v>0</v>
      </c>
      <c r="M160" s="51">
        <f t="shared" si="21"/>
        <v>0</v>
      </c>
      <c r="N160" s="51">
        <f t="shared" si="21"/>
        <v>0.6000000000000001</v>
      </c>
      <c r="O160" s="66"/>
      <c r="P160" s="66"/>
      <c r="Q160" s="66"/>
      <c r="R160" s="66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18" s="37" customFormat="1" ht="12.75" customHeight="1" hidden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73"/>
      <c r="P161" s="73"/>
      <c r="Q161" s="73"/>
      <c r="R161" s="73"/>
    </row>
    <row r="162" spans="1:18" s="37" customFormat="1" ht="12.75" customHeight="1" hidden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73"/>
      <c r="P162" s="73"/>
      <c r="Q162" s="73"/>
      <c r="R162" s="73"/>
    </row>
    <row r="163" spans="1:18" s="37" customFormat="1" ht="12.75" customHeight="1" hidden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73"/>
      <c r="P163" s="73"/>
      <c r="Q163" s="73"/>
      <c r="R163" s="73"/>
    </row>
    <row r="164" spans="1:18" s="37" customFormat="1" ht="12.75" customHeight="1" hidden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73"/>
      <c r="P164" s="73"/>
      <c r="Q164" s="73"/>
      <c r="R164" s="73"/>
    </row>
    <row r="165" spans="1:18" s="19" customFormat="1" ht="12.75" customHeight="1" hidden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7"/>
      <c r="P165" s="57"/>
      <c r="Q165" s="57"/>
      <c r="R165" s="57"/>
    </row>
    <row r="166" spans="1:18" s="19" customFormat="1" ht="12.75" customHeight="1" hidden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7"/>
      <c r="P166" s="57"/>
      <c r="Q166" s="57"/>
      <c r="R166" s="57"/>
    </row>
    <row r="167" spans="1:18" s="19" customFormat="1" ht="12.75" customHeight="1" hidden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7"/>
      <c r="P167" s="57"/>
      <c r="Q167" s="57"/>
      <c r="R167" s="57"/>
    </row>
    <row r="168" spans="1:18" s="19" customFormat="1" ht="12.75" customHeight="1" hidden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7"/>
      <c r="P168" s="57"/>
      <c r="Q168" s="57"/>
      <c r="R168" s="57"/>
    </row>
    <row r="169" spans="1:18" s="19" customFormat="1" ht="12.75" customHeight="1" hidden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7"/>
      <c r="P169" s="57"/>
      <c r="Q169" s="57"/>
      <c r="R169" s="57"/>
    </row>
    <row r="170" spans="1:18" s="19" customFormat="1" ht="12.75" customHeight="1" hidden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7"/>
      <c r="P170" s="57"/>
      <c r="Q170" s="57"/>
      <c r="R170" s="57"/>
    </row>
    <row r="171" spans="1:18" s="19" customFormat="1" ht="1.5" customHeight="1" hidden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7"/>
      <c r="P171" s="57"/>
      <c r="Q171" s="57"/>
      <c r="R171" s="57"/>
    </row>
    <row r="172" spans="1:18" s="19" customFormat="1" ht="56.25" customHeight="1" hidden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7"/>
      <c r="P172" s="57"/>
      <c r="Q172" s="57"/>
      <c r="R172" s="57"/>
    </row>
    <row r="173" spans="1:18" s="19" customFormat="1" ht="40.5" customHeight="1">
      <c r="A173" s="55" t="s">
        <v>140</v>
      </c>
      <c r="B173" s="55">
        <f>B158-B159-B160</f>
        <v>4238.9</v>
      </c>
      <c r="C173" s="55">
        <f>C158-C159-C160</f>
        <v>3992.2000000000003</v>
      </c>
      <c r="D173" s="55">
        <f aca="true" t="shared" si="22" ref="D173:N173">D158-D159-D160</f>
        <v>3005.1000000000004</v>
      </c>
      <c r="E173" s="55">
        <f t="shared" si="22"/>
        <v>1508.8000000000002</v>
      </c>
      <c r="F173" s="55">
        <f t="shared" si="22"/>
        <v>83.5</v>
      </c>
      <c r="G173" s="55">
        <f t="shared" si="22"/>
        <v>51.60000000000001</v>
      </c>
      <c r="H173" s="55">
        <f t="shared" si="22"/>
        <v>21.8</v>
      </c>
      <c r="I173" s="55">
        <f t="shared" si="22"/>
        <v>6.4</v>
      </c>
      <c r="J173" s="55">
        <f t="shared" si="22"/>
        <v>83.2</v>
      </c>
      <c r="K173" s="55">
        <f t="shared" si="22"/>
        <v>1358.3</v>
      </c>
      <c r="L173" s="55">
        <f t="shared" si="22"/>
        <v>2890.6</v>
      </c>
      <c r="M173" s="55">
        <f t="shared" si="22"/>
        <v>3821.8999999999996</v>
      </c>
      <c r="N173" s="55">
        <f t="shared" si="22"/>
        <v>21062.3</v>
      </c>
      <c r="O173" s="57"/>
      <c r="P173" s="57"/>
      <c r="Q173" s="57"/>
      <c r="R173" s="57"/>
    </row>
    <row r="174" spans="1:18" s="19" customFormat="1" ht="9.75" customHeight="1" hidden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6"/>
      <c r="P174" s="56"/>
      <c r="Q174" s="56"/>
      <c r="R174" s="56"/>
    </row>
    <row r="175" spans="1:18" s="19" customFormat="1" ht="24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6"/>
      <c r="P175" s="56"/>
      <c r="Q175" s="56"/>
      <c r="R175" s="56"/>
    </row>
    <row r="176" spans="1:18" s="16" customFormat="1" ht="17.25" customHeight="1">
      <c r="A176" s="88" t="s">
        <v>28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75"/>
      <c r="P176" s="75"/>
      <c r="Q176" s="75"/>
      <c r="R176" s="75"/>
    </row>
    <row r="177" spans="1:18" s="16" customFormat="1" ht="16.5" customHeight="1">
      <c r="A177" s="88" t="s">
        <v>125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75"/>
      <c r="P177" s="75"/>
      <c r="Q177" s="75"/>
      <c r="R177" s="75"/>
    </row>
    <row r="178" spans="1:18" s="16" customFormat="1" ht="16.5" customHeight="1">
      <c r="A178" s="74"/>
      <c r="B178" s="87" t="s">
        <v>38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74"/>
      <c r="N178" s="74"/>
      <c r="O178" s="75"/>
      <c r="P178" s="75"/>
      <c r="Q178" s="75"/>
      <c r="R178" s="75"/>
    </row>
    <row r="179" spans="1:18" s="16" customFormat="1" ht="14.25" customHeight="1">
      <c r="A179" s="43" t="s">
        <v>26</v>
      </c>
      <c r="B179" s="43" t="s">
        <v>0</v>
      </c>
      <c r="C179" s="43" t="s">
        <v>1</v>
      </c>
      <c r="D179" s="43" t="s">
        <v>2</v>
      </c>
      <c r="E179" s="43" t="s">
        <v>3</v>
      </c>
      <c r="F179" s="43" t="s">
        <v>4</v>
      </c>
      <c r="G179" s="43" t="s">
        <v>27</v>
      </c>
      <c r="H179" s="43" t="s">
        <v>5</v>
      </c>
      <c r="I179" s="43" t="s">
        <v>6</v>
      </c>
      <c r="J179" s="43" t="s">
        <v>7</v>
      </c>
      <c r="K179" s="43" t="s">
        <v>8</v>
      </c>
      <c r="L179" s="43" t="s">
        <v>9</v>
      </c>
      <c r="M179" s="43" t="s">
        <v>10</v>
      </c>
      <c r="N179" s="53" t="s">
        <v>25</v>
      </c>
      <c r="O179" s="75"/>
      <c r="P179" s="75"/>
      <c r="Q179" s="75"/>
      <c r="R179" s="75"/>
    </row>
    <row r="180" spans="1:18" s="23" customFormat="1" ht="24" customHeight="1">
      <c r="A180" s="51" t="s">
        <v>36</v>
      </c>
      <c r="B180" s="60">
        <v>137.4</v>
      </c>
      <c r="C180" s="60">
        <v>145</v>
      </c>
      <c r="D180" s="60">
        <v>97.5</v>
      </c>
      <c r="E180" s="60">
        <v>63.9</v>
      </c>
      <c r="F180" s="60"/>
      <c r="G180" s="60"/>
      <c r="H180" s="60"/>
      <c r="I180" s="60"/>
      <c r="J180" s="60"/>
      <c r="K180" s="60">
        <v>49.3</v>
      </c>
      <c r="L180" s="60">
        <v>78.1</v>
      </c>
      <c r="M180" s="60">
        <v>121.1</v>
      </c>
      <c r="N180" s="60">
        <f aca="true" t="shared" si="23" ref="N180:N191">B180+C180+D180+E180+F180+G180+H180+I180+J180+K180+L180+M180</f>
        <v>692.3</v>
      </c>
      <c r="O180" s="57"/>
      <c r="P180" s="57"/>
      <c r="Q180" s="57"/>
      <c r="R180" s="57"/>
    </row>
    <row r="181" spans="1:18" s="24" customFormat="1" ht="39" customHeight="1">
      <c r="A181" s="49" t="s">
        <v>37</v>
      </c>
      <c r="B181" s="42">
        <v>47.9</v>
      </c>
      <c r="C181" s="42">
        <v>55.4</v>
      </c>
      <c r="D181" s="42">
        <v>38.8</v>
      </c>
      <c r="E181" s="42">
        <v>18.9</v>
      </c>
      <c r="F181" s="42"/>
      <c r="G181" s="42"/>
      <c r="H181" s="42"/>
      <c r="I181" s="42"/>
      <c r="J181" s="42"/>
      <c r="K181" s="42">
        <v>12.4</v>
      </c>
      <c r="L181" s="42">
        <v>24.5</v>
      </c>
      <c r="M181" s="42">
        <v>42.5</v>
      </c>
      <c r="N181" s="60">
        <f t="shared" si="23"/>
        <v>240.4</v>
      </c>
      <c r="O181" s="56"/>
      <c r="P181" s="56"/>
      <c r="Q181" s="56"/>
      <c r="R181" s="56"/>
    </row>
    <row r="182" spans="1:18" s="24" customFormat="1" ht="14.25" customHeight="1">
      <c r="A182" s="49" t="s">
        <v>114</v>
      </c>
      <c r="B182" s="60">
        <v>0.2</v>
      </c>
      <c r="C182" s="60">
        <v>0.2</v>
      </c>
      <c r="D182" s="60">
        <v>0.2</v>
      </c>
      <c r="E182" s="60">
        <v>0.1</v>
      </c>
      <c r="F182" s="60"/>
      <c r="G182" s="60"/>
      <c r="H182" s="60"/>
      <c r="I182" s="60"/>
      <c r="J182" s="60"/>
      <c r="K182" s="60"/>
      <c r="L182" s="60"/>
      <c r="M182" s="60"/>
      <c r="N182" s="60">
        <f t="shared" si="23"/>
        <v>0.7000000000000001</v>
      </c>
      <c r="O182" s="56"/>
      <c r="P182" s="56"/>
      <c r="Q182" s="56"/>
      <c r="R182" s="56"/>
    </row>
    <row r="183" spans="1:35" s="24" customFormat="1" ht="23.25" customHeight="1">
      <c r="A183" s="49" t="s">
        <v>96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60">
        <f t="shared" si="23"/>
        <v>0</v>
      </c>
      <c r="O183" s="76"/>
      <c r="P183" s="76"/>
      <c r="Q183" s="76"/>
      <c r="R183" s="7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18" s="24" customFormat="1" ht="12.75" customHeight="1">
      <c r="A184" s="49" t="s">
        <v>101</v>
      </c>
      <c r="B184" s="42">
        <v>0.9</v>
      </c>
      <c r="C184" s="42">
        <v>0.6</v>
      </c>
      <c r="D184" s="42">
        <v>0.6</v>
      </c>
      <c r="E184" s="42">
        <v>0.3</v>
      </c>
      <c r="F184" s="42"/>
      <c r="G184" s="42"/>
      <c r="H184" s="42"/>
      <c r="I184" s="42"/>
      <c r="J184" s="42"/>
      <c r="K184" s="42">
        <v>0.3</v>
      </c>
      <c r="L184" s="42">
        <v>0.3</v>
      </c>
      <c r="M184" s="42">
        <v>0.4</v>
      </c>
      <c r="N184" s="60">
        <f t="shared" si="23"/>
        <v>3.3999999999999995</v>
      </c>
      <c r="O184" s="56"/>
      <c r="P184" s="56"/>
      <c r="Q184" s="56"/>
      <c r="R184" s="56"/>
    </row>
    <row r="185" spans="1:18" s="24" customFormat="1" ht="15" customHeight="1">
      <c r="A185" s="49" t="s">
        <v>102</v>
      </c>
      <c r="B185" s="42">
        <v>10.1</v>
      </c>
      <c r="C185" s="42">
        <v>6.6</v>
      </c>
      <c r="D185" s="42">
        <v>5.8</v>
      </c>
      <c r="E185" s="42">
        <v>3.4</v>
      </c>
      <c r="F185" s="42"/>
      <c r="G185" s="42"/>
      <c r="H185" s="42"/>
      <c r="I185" s="42"/>
      <c r="J185" s="42"/>
      <c r="K185" s="42">
        <v>4.5</v>
      </c>
      <c r="L185" s="42">
        <v>5.7</v>
      </c>
      <c r="M185" s="42">
        <v>5.8</v>
      </c>
      <c r="N185" s="60">
        <f t="shared" si="23"/>
        <v>41.9</v>
      </c>
      <c r="O185" s="56"/>
      <c r="P185" s="56"/>
      <c r="Q185" s="56"/>
      <c r="R185" s="56"/>
    </row>
    <row r="186" spans="1:18" s="24" customFormat="1" ht="14.25" customHeight="1">
      <c r="A186" s="49" t="s">
        <v>103</v>
      </c>
      <c r="B186" s="42">
        <v>1.4</v>
      </c>
      <c r="C186" s="42">
        <v>1.4</v>
      </c>
      <c r="D186" s="42">
        <v>1.2</v>
      </c>
      <c r="E186" s="42">
        <v>0.8</v>
      </c>
      <c r="F186" s="42"/>
      <c r="G186" s="42"/>
      <c r="H186" s="42"/>
      <c r="I186" s="42"/>
      <c r="J186" s="42"/>
      <c r="K186" s="42">
        <v>0.7</v>
      </c>
      <c r="L186" s="42">
        <v>1.3</v>
      </c>
      <c r="M186" s="42">
        <v>1.4</v>
      </c>
      <c r="N186" s="60">
        <f t="shared" si="23"/>
        <v>8.2</v>
      </c>
      <c r="O186" s="56"/>
      <c r="P186" s="56"/>
      <c r="Q186" s="56"/>
      <c r="R186" s="56"/>
    </row>
    <row r="187" spans="1:18" s="24" customFormat="1" ht="14.25" customHeight="1">
      <c r="A187" s="49" t="s">
        <v>104</v>
      </c>
      <c r="B187" s="42">
        <v>2.9</v>
      </c>
      <c r="C187" s="42">
        <v>1.6</v>
      </c>
      <c r="D187" s="42">
        <v>1.9</v>
      </c>
      <c r="E187" s="42">
        <v>0.8</v>
      </c>
      <c r="F187" s="42"/>
      <c r="G187" s="42"/>
      <c r="H187" s="42"/>
      <c r="I187" s="42"/>
      <c r="J187" s="42"/>
      <c r="K187" s="42">
        <v>1.1</v>
      </c>
      <c r="L187" s="42">
        <v>1.4</v>
      </c>
      <c r="M187" s="42">
        <v>1.6</v>
      </c>
      <c r="N187" s="60">
        <f t="shared" si="23"/>
        <v>11.3</v>
      </c>
      <c r="O187" s="56"/>
      <c r="P187" s="56"/>
      <c r="Q187" s="56"/>
      <c r="R187" s="56"/>
    </row>
    <row r="188" spans="1:18" s="24" customFormat="1" ht="14.25" customHeight="1">
      <c r="A188" s="49" t="s">
        <v>105</v>
      </c>
      <c r="B188" s="42">
        <v>3.3</v>
      </c>
      <c r="C188" s="42">
        <v>1.7</v>
      </c>
      <c r="D188" s="42">
        <v>1.6</v>
      </c>
      <c r="E188" s="42">
        <v>0.9</v>
      </c>
      <c r="F188" s="42"/>
      <c r="G188" s="42"/>
      <c r="H188" s="42"/>
      <c r="I188" s="42"/>
      <c r="J188" s="42"/>
      <c r="K188" s="42">
        <v>1.2</v>
      </c>
      <c r="L188" s="42">
        <v>1.4</v>
      </c>
      <c r="M188" s="42">
        <v>1.7</v>
      </c>
      <c r="N188" s="60">
        <v>11.8</v>
      </c>
      <c r="O188" s="56"/>
      <c r="P188" s="56"/>
      <c r="Q188" s="56"/>
      <c r="R188" s="56"/>
    </row>
    <row r="189" spans="1:18" s="24" customFormat="1" ht="12" customHeight="1">
      <c r="A189" s="49" t="s">
        <v>106</v>
      </c>
      <c r="B189" s="42">
        <v>4.6</v>
      </c>
      <c r="C189" s="42">
        <v>4.5</v>
      </c>
      <c r="D189" s="42">
        <v>3.8</v>
      </c>
      <c r="E189" s="42">
        <v>3.3</v>
      </c>
      <c r="F189" s="42"/>
      <c r="G189" s="42"/>
      <c r="H189" s="42"/>
      <c r="I189" s="42"/>
      <c r="J189" s="42"/>
      <c r="K189" s="42">
        <v>2.9</v>
      </c>
      <c r="L189" s="42">
        <v>4.4</v>
      </c>
      <c r="M189" s="42">
        <v>5</v>
      </c>
      <c r="N189" s="60">
        <f t="shared" si="23"/>
        <v>28.5</v>
      </c>
      <c r="O189" s="56"/>
      <c r="P189" s="56"/>
      <c r="Q189" s="56"/>
      <c r="R189" s="56"/>
    </row>
    <row r="190" spans="1:18" s="24" customFormat="1" ht="51.75" customHeight="1">
      <c r="A190" s="49" t="s">
        <v>116</v>
      </c>
      <c r="B190" s="42">
        <v>2.1</v>
      </c>
      <c r="C190" s="42">
        <v>1.1</v>
      </c>
      <c r="D190" s="42">
        <v>1.1</v>
      </c>
      <c r="E190" s="42">
        <v>0.5</v>
      </c>
      <c r="F190" s="42"/>
      <c r="G190" s="42"/>
      <c r="H190" s="42"/>
      <c r="I190" s="42"/>
      <c r="J190" s="42"/>
      <c r="K190" s="42">
        <v>0.7</v>
      </c>
      <c r="L190" s="42">
        <v>0.9</v>
      </c>
      <c r="M190" s="42">
        <v>1.2</v>
      </c>
      <c r="N190" s="60">
        <f t="shared" si="23"/>
        <v>7.600000000000001</v>
      </c>
      <c r="O190" s="56"/>
      <c r="P190" s="56"/>
      <c r="Q190" s="56"/>
      <c r="R190" s="56"/>
    </row>
    <row r="191" spans="1:18" s="24" customFormat="1" ht="54.75" customHeight="1">
      <c r="A191" s="49" t="s">
        <v>45</v>
      </c>
      <c r="B191" s="42">
        <v>48.79999999999999</v>
      </c>
      <c r="C191" s="42">
        <v>44</v>
      </c>
      <c r="D191" s="42">
        <v>30.2</v>
      </c>
      <c r="E191" s="42">
        <v>19.7</v>
      </c>
      <c r="F191" s="42"/>
      <c r="G191" s="42"/>
      <c r="H191" s="42"/>
      <c r="I191" s="42"/>
      <c r="J191" s="42"/>
      <c r="K191" s="42">
        <v>10.9</v>
      </c>
      <c r="L191" s="42">
        <v>19.2</v>
      </c>
      <c r="M191" s="42">
        <v>40.1</v>
      </c>
      <c r="N191" s="60">
        <f t="shared" si="23"/>
        <v>212.89999999999998</v>
      </c>
      <c r="O191" s="56"/>
      <c r="P191" s="56"/>
      <c r="Q191" s="56"/>
      <c r="R191" s="56"/>
    </row>
    <row r="192" spans="1:35" s="24" customFormat="1" ht="54.75" customHeight="1">
      <c r="A192" s="49" t="s">
        <v>100</v>
      </c>
      <c r="B192" s="51">
        <f>B180+B181+B184+B185+B186+B187+B188+B189+B190+B191</f>
        <v>259.40000000000003</v>
      </c>
      <c r="C192" s="49">
        <f aca="true" t="shared" si="24" ref="C192:N192">C180+C181+C184+C185+C186+C187+C188+C189+C190+C191</f>
        <v>261.9</v>
      </c>
      <c r="D192" s="49">
        <f t="shared" si="24"/>
        <v>182.5</v>
      </c>
      <c r="E192" s="49">
        <f t="shared" si="24"/>
        <v>112.5</v>
      </c>
      <c r="F192" s="49"/>
      <c r="G192" s="49"/>
      <c r="H192" s="49"/>
      <c r="I192" s="49"/>
      <c r="J192" s="49"/>
      <c r="K192" s="49">
        <f t="shared" si="24"/>
        <v>84.00000000000001</v>
      </c>
      <c r="L192" s="49">
        <f t="shared" si="24"/>
        <v>137.20000000000002</v>
      </c>
      <c r="M192" s="49">
        <f t="shared" si="24"/>
        <v>220.79999999999998</v>
      </c>
      <c r="N192" s="51">
        <f t="shared" si="24"/>
        <v>1258.2999999999997</v>
      </c>
      <c r="O192" s="46">
        <f aca="true" t="shared" si="25" ref="O192:AI192">O180+O181+O183+O191</f>
        <v>0</v>
      </c>
      <c r="P192" s="46">
        <f t="shared" si="25"/>
        <v>0</v>
      </c>
      <c r="Q192" s="46">
        <f t="shared" si="25"/>
        <v>0</v>
      </c>
      <c r="R192" s="46">
        <f t="shared" si="25"/>
        <v>0</v>
      </c>
      <c r="S192" s="29">
        <f t="shared" si="25"/>
        <v>0</v>
      </c>
      <c r="T192" s="29">
        <f t="shared" si="25"/>
        <v>0</v>
      </c>
      <c r="U192" s="29">
        <f t="shared" si="25"/>
        <v>0</v>
      </c>
      <c r="V192" s="29">
        <f t="shared" si="25"/>
        <v>0</v>
      </c>
      <c r="W192" s="29">
        <f t="shared" si="25"/>
        <v>0</v>
      </c>
      <c r="X192" s="29">
        <f t="shared" si="25"/>
        <v>0</v>
      </c>
      <c r="Y192" s="29">
        <f t="shared" si="25"/>
        <v>0</v>
      </c>
      <c r="Z192" s="29">
        <f t="shared" si="25"/>
        <v>0</v>
      </c>
      <c r="AA192" s="29">
        <f t="shared" si="25"/>
        <v>0</v>
      </c>
      <c r="AB192" s="29">
        <f t="shared" si="25"/>
        <v>0</v>
      </c>
      <c r="AC192" s="29">
        <f t="shared" si="25"/>
        <v>0</v>
      </c>
      <c r="AD192" s="29">
        <f t="shared" si="25"/>
        <v>0</v>
      </c>
      <c r="AE192" s="29">
        <f t="shared" si="25"/>
        <v>0</v>
      </c>
      <c r="AF192" s="29">
        <f t="shared" si="25"/>
        <v>0</v>
      </c>
      <c r="AG192" s="29">
        <f t="shared" si="25"/>
        <v>0</v>
      </c>
      <c r="AH192" s="29">
        <f t="shared" si="25"/>
        <v>0</v>
      </c>
      <c r="AI192" s="29">
        <f t="shared" si="25"/>
        <v>0</v>
      </c>
    </row>
    <row r="193" spans="1:18" s="24" customFormat="1" ht="158.25" customHeight="1" hidden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56"/>
      <c r="P193" s="56"/>
      <c r="Q193" s="56"/>
      <c r="R193" s="56"/>
    </row>
    <row r="194" spans="1:18" s="24" customFormat="1" ht="17.25" customHeight="1">
      <c r="A194" s="49" t="s">
        <v>114</v>
      </c>
      <c r="B194" s="42">
        <f>B182</f>
        <v>0.2</v>
      </c>
      <c r="C194" s="42">
        <f aca="true" t="shared" si="26" ref="C194:N194">C182</f>
        <v>0.2</v>
      </c>
      <c r="D194" s="42">
        <f t="shared" si="26"/>
        <v>0.2</v>
      </c>
      <c r="E194" s="42">
        <f t="shared" si="26"/>
        <v>0.1</v>
      </c>
      <c r="F194" s="42">
        <f t="shared" si="26"/>
        <v>0</v>
      </c>
      <c r="G194" s="42">
        <f t="shared" si="26"/>
        <v>0</v>
      </c>
      <c r="H194" s="42">
        <f t="shared" si="26"/>
        <v>0</v>
      </c>
      <c r="I194" s="42">
        <f t="shared" si="26"/>
        <v>0</v>
      </c>
      <c r="J194" s="42">
        <f t="shared" si="26"/>
        <v>0</v>
      </c>
      <c r="K194" s="42">
        <f t="shared" si="26"/>
        <v>0</v>
      </c>
      <c r="L194" s="42">
        <f t="shared" si="26"/>
        <v>0</v>
      </c>
      <c r="M194" s="42">
        <f t="shared" si="26"/>
        <v>0</v>
      </c>
      <c r="N194" s="42">
        <f t="shared" si="26"/>
        <v>0.7000000000000001</v>
      </c>
      <c r="O194" s="56"/>
      <c r="P194" s="56"/>
      <c r="Q194" s="56"/>
      <c r="R194" s="56"/>
    </row>
    <row r="195" spans="1:18" s="24" customFormat="1" ht="78.75" customHeight="1">
      <c r="A195" s="77" t="s">
        <v>136</v>
      </c>
      <c r="B195" s="49">
        <f>B192-B194</f>
        <v>259.20000000000005</v>
      </c>
      <c r="C195" s="49">
        <f aca="true" t="shared" si="27" ref="C195:N195">C192-C194</f>
        <v>261.7</v>
      </c>
      <c r="D195" s="49">
        <f t="shared" si="27"/>
        <v>182.3</v>
      </c>
      <c r="E195" s="49">
        <f t="shared" si="27"/>
        <v>112.4</v>
      </c>
      <c r="F195" s="49"/>
      <c r="G195" s="49"/>
      <c r="H195" s="49"/>
      <c r="I195" s="49"/>
      <c r="J195" s="49"/>
      <c r="K195" s="49">
        <f t="shared" si="27"/>
        <v>84.00000000000001</v>
      </c>
      <c r="L195" s="49">
        <f t="shared" si="27"/>
        <v>137.20000000000002</v>
      </c>
      <c r="M195" s="49">
        <f t="shared" si="27"/>
        <v>220.79999999999998</v>
      </c>
      <c r="N195" s="49">
        <f t="shared" si="27"/>
        <v>1257.5999999999997</v>
      </c>
      <c r="O195" s="56"/>
      <c r="P195" s="56"/>
      <c r="Q195" s="56"/>
      <c r="R195" s="56"/>
    </row>
    <row r="196" spans="1:18" s="24" customFormat="1" ht="17.25" customHeight="1">
      <c r="A196" s="93" t="s">
        <v>117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56"/>
      <c r="P196" s="56"/>
      <c r="Q196" s="56"/>
      <c r="R196" s="56"/>
    </row>
    <row r="197" spans="1:18" s="24" customFormat="1" ht="60" customHeight="1">
      <c r="A197" s="49" t="s">
        <v>116</v>
      </c>
      <c r="B197" s="62">
        <v>4.699999999999999</v>
      </c>
      <c r="C197" s="62">
        <v>5.5</v>
      </c>
      <c r="D197" s="62">
        <v>3.6</v>
      </c>
      <c r="E197" s="62">
        <v>2.4</v>
      </c>
      <c r="F197" s="62"/>
      <c r="G197" s="62"/>
      <c r="H197" s="62"/>
      <c r="I197" s="62"/>
      <c r="J197" s="62"/>
      <c r="K197" s="62">
        <v>2.4</v>
      </c>
      <c r="L197" s="62">
        <v>4.5</v>
      </c>
      <c r="M197" s="62">
        <v>6.3999999999999995</v>
      </c>
      <c r="N197" s="62">
        <f>B197+C197+D197+E197+F197+G197+H197+I197+J197+K197+L197+M197</f>
        <v>29.499999999999996</v>
      </c>
      <c r="O197" s="56"/>
      <c r="P197" s="56"/>
      <c r="Q197" s="56"/>
      <c r="R197" s="56"/>
    </row>
    <row r="198" spans="1:18" s="24" customFormat="1" ht="24.75" customHeight="1">
      <c r="A198" s="51" t="s">
        <v>49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60"/>
      <c r="O198" s="56"/>
      <c r="P198" s="56"/>
      <c r="Q198" s="56"/>
      <c r="R198" s="56"/>
    </row>
    <row r="199" spans="1:18" s="24" customFormat="1" ht="12.75" customHeight="1">
      <c r="A199" s="51" t="s">
        <v>107</v>
      </c>
      <c r="B199" s="42">
        <v>4.3999999999999995</v>
      </c>
      <c r="C199" s="42">
        <v>3.8</v>
      </c>
      <c r="D199" s="42">
        <v>2.9</v>
      </c>
      <c r="E199" s="42">
        <v>0.7</v>
      </c>
      <c r="F199" s="42"/>
      <c r="G199" s="42"/>
      <c r="H199" s="42"/>
      <c r="I199" s="42"/>
      <c r="J199" s="42"/>
      <c r="K199" s="42">
        <v>0.9</v>
      </c>
      <c r="L199" s="42">
        <v>2.5</v>
      </c>
      <c r="M199" s="42">
        <v>2.7</v>
      </c>
      <c r="N199" s="60">
        <f>B199+C199+D199+E199+F199+G199+H199+I199+J199+K199+L199+M199</f>
        <v>17.9</v>
      </c>
      <c r="O199" s="56"/>
      <c r="P199" s="56"/>
      <c r="Q199" s="56"/>
      <c r="R199" s="56"/>
    </row>
    <row r="200" spans="1:18" s="24" customFormat="1" ht="18" customHeight="1">
      <c r="A200" s="51" t="s">
        <v>108</v>
      </c>
      <c r="B200" s="42">
        <v>0.9</v>
      </c>
      <c r="C200" s="42">
        <v>0.7</v>
      </c>
      <c r="D200" s="42">
        <v>0.6</v>
      </c>
      <c r="E200" s="42">
        <v>0.3</v>
      </c>
      <c r="F200" s="42"/>
      <c r="G200" s="42"/>
      <c r="H200" s="42"/>
      <c r="I200" s="42"/>
      <c r="J200" s="42"/>
      <c r="K200" s="42">
        <v>0.3</v>
      </c>
      <c r="L200" s="42">
        <v>0.6</v>
      </c>
      <c r="M200" s="42">
        <v>0.7</v>
      </c>
      <c r="N200" s="60">
        <f>B200+C200+D200+E200+F200+G200+H200+I200+J200+K200+L200+M200</f>
        <v>4.1</v>
      </c>
      <c r="O200" s="56"/>
      <c r="P200" s="56"/>
      <c r="Q200" s="56"/>
      <c r="R200" s="56"/>
    </row>
    <row r="201" spans="1:18" s="24" customFormat="1" ht="15.75" customHeight="1">
      <c r="A201" s="51" t="s">
        <v>109</v>
      </c>
      <c r="B201" s="42">
        <v>10.5</v>
      </c>
      <c r="C201" s="42">
        <v>8.8</v>
      </c>
      <c r="D201" s="42">
        <v>7.1</v>
      </c>
      <c r="E201" s="42">
        <v>3.2</v>
      </c>
      <c r="F201" s="42"/>
      <c r="G201" s="42"/>
      <c r="H201" s="42"/>
      <c r="I201" s="42"/>
      <c r="J201" s="42"/>
      <c r="K201" s="42">
        <v>3.3</v>
      </c>
      <c r="L201" s="42">
        <v>7.8</v>
      </c>
      <c r="M201" s="42">
        <v>8</v>
      </c>
      <c r="N201" s="60">
        <f>B201+C201+D201+E201+F201+G201+H201+I201+J201+K201+L201+M201</f>
        <v>48.699999999999996</v>
      </c>
      <c r="O201" s="56"/>
      <c r="P201" s="56"/>
      <c r="Q201" s="56"/>
      <c r="R201" s="56"/>
    </row>
    <row r="202" spans="1:18" s="24" customFormat="1" ht="18.75" customHeight="1">
      <c r="A202" s="51" t="s">
        <v>110</v>
      </c>
      <c r="B202" s="42">
        <v>2.9</v>
      </c>
      <c r="C202" s="42">
        <v>2.4</v>
      </c>
      <c r="D202" s="42">
        <v>1.9</v>
      </c>
      <c r="E202" s="42">
        <v>0.8</v>
      </c>
      <c r="F202" s="42"/>
      <c r="G202" s="42"/>
      <c r="H202" s="42"/>
      <c r="I202" s="42"/>
      <c r="J202" s="42"/>
      <c r="K202" s="42">
        <v>0.8</v>
      </c>
      <c r="L202" s="42">
        <v>1.7</v>
      </c>
      <c r="M202" s="42">
        <v>1.9</v>
      </c>
      <c r="N202" s="60">
        <f>B202+C202+D202+E202+F202+G202+H202+I202+J202+K202+L202+M202</f>
        <v>12.399999999999999</v>
      </c>
      <c r="O202" s="56"/>
      <c r="P202" s="56"/>
      <c r="Q202" s="56"/>
      <c r="R202" s="56"/>
    </row>
    <row r="203" spans="1:35" s="24" customFormat="1" ht="54" customHeight="1">
      <c r="A203" s="49" t="s">
        <v>99</v>
      </c>
      <c r="B203" s="46">
        <f>B197+B199+B200+B201+B202</f>
        <v>23.4</v>
      </c>
      <c r="C203" s="46">
        <f aca="true" t="shared" si="28" ref="C203:N203">C197+C199+C200+C201+C202</f>
        <v>21.2</v>
      </c>
      <c r="D203" s="46">
        <f t="shared" si="28"/>
        <v>16.099999999999998</v>
      </c>
      <c r="E203" s="46">
        <f t="shared" si="28"/>
        <v>7.3999999999999995</v>
      </c>
      <c r="F203" s="46"/>
      <c r="G203" s="46"/>
      <c r="H203" s="46"/>
      <c r="I203" s="46"/>
      <c r="J203" s="46"/>
      <c r="K203" s="46">
        <f t="shared" si="28"/>
        <v>7.699999999999999</v>
      </c>
      <c r="L203" s="46">
        <f t="shared" si="28"/>
        <v>17.099999999999998</v>
      </c>
      <c r="M203" s="46">
        <f t="shared" si="28"/>
        <v>19.699999999999996</v>
      </c>
      <c r="N203" s="46">
        <f t="shared" si="28"/>
        <v>112.6</v>
      </c>
      <c r="O203" s="46" t="e">
        <f>O198+#REF!</f>
        <v>#REF!</v>
      </c>
      <c r="P203" s="46" t="e">
        <f>P198+#REF!</f>
        <v>#REF!</v>
      </c>
      <c r="Q203" s="46" t="e">
        <f>Q198+#REF!</f>
        <v>#REF!</v>
      </c>
      <c r="R203" s="46" t="e">
        <f>R198+#REF!</f>
        <v>#REF!</v>
      </c>
      <c r="S203" s="33" t="e">
        <f>S198+#REF!</f>
        <v>#REF!</v>
      </c>
      <c r="T203" s="33" t="e">
        <f>T198+#REF!</f>
        <v>#REF!</v>
      </c>
      <c r="U203" s="33" t="e">
        <f>U198+#REF!</f>
        <v>#REF!</v>
      </c>
      <c r="V203" s="33" t="e">
        <f>V198+#REF!</f>
        <v>#REF!</v>
      </c>
      <c r="W203" s="33" t="e">
        <f>W198+#REF!</f>
        <v>#REF!</v>
      </c>
      <c r="X203" s="33" t="e">
        <f>X198+#REF!</f>
        <v>#REF!</v>
      </c>
      <c r="Y203" s="33" t="e">
        <f>Y198+#REF!</f>
        <v>#REF!</v>
      </c>
      <c r="Z203" s="33" t="e">
        <f>Z198+#REF!</f>
        <v>#REF!</v>
      </c>
      <c r="AA203" s="33" t="e">
        <f>AA198+#REF!</f>
        <v>#REF!</v>
      </c>
      <c r="AB203" s="33" t="e">
        <f>AB198+#REF!</f>
        <v>#REF!</v>
      </c>
      <c r="AC203" s="33" t="e">
        <f>AC198+#REF!</f>
        <v>#REF!</v>
      </c>
      <c r="AD203" s="33" t="e">
        <f>AD198+#REF!</f>
        <v>#REF!</v>
      </c>
      <c r="AE203" s="33" t="e">
        <f>AE198+#REF!</f>
        <v>#REF!</v>
      </c>
      <c r="AF203" s="33" t="e">
        <f>AF198+#REF!</f>
        <v>#REF!</v>
      </c>
      <c r="AG203" s="33" t="e">
        <f>AG198+#REF!</f>
        <v>#REF!</v>
      </c>
      <c r="AH203" s="33" t="e">
        <f>AH198+#REF!</f>
        <v>#REF!</v>
      </c>
      <c r="AI203" s="33" t="e">
        <f>AI198+#REF!</f>
        <v>#REF!</v>
      </c>
    </row>
    <row r="204" spans="1:35" s="24" customFormat="1" ht="55.5" customHeight="1">
      <c r="A204" s="55" t="s">
        <v>92</v>
      </c>
      <c r="B204" s="43">
        <f>B192+B203</f>
        <v>282.8</v>
      </c>
      <c r="C204" s="43">
        <f aca="true" t="shared" si="29" ref="C204:N204">C192+C203</f>
        <v>283.09999999999997</v>
      </c>
      <c r="D204" s="43">
        <f t="shared" si="29"/>
        <v>198.6</v>
      </c>
      <c r="E204" s="43">
        <f t="shared" si="29"/>
        <v>119.9</v>
      </c>
      <c r="F204" s="43">
        <f t="shared" si="29"/>
        <v>0</v>
      </c>
      <c r="G204" s="43">
        <f t="shared" si="29"/>
        <v>0</v>
      </c>
      <c r="H204" s="43">
        <f t="shared" si="29"/>
        <v>0</v>
      </c>
      <c r="I204" s="43">
        <f t="shared" si="29"/>
        <v>0</v>
      </c>
      <c r="J204" s="43">
        <f t="shared" si="29"/>
        <v>0</v>
      </c>
      <c r="K204" s="43">
        <f t="shared" si="29"/>
        <v>91.70000000000002</v>
      </c>
      <c r="L204" s="43">
        <f t="shared" si="29"/>
        <v>154.3</v>
      </c>
      <c r="M204" s="43">
        <f t="shared" si="29"/>
        <v>240.49999999999997</v>
      </c>
      <c r="N204" s="55">
        <f t="shared" si="29"/>
        <v>1370.8999999999996</v>
      </c>
      <c r="O204" s="43" t="e">
        <f aca="true" t="shared" si="30" ref="O204:AI204">O192+O203</f>
        <v>#REF!</v>
      </c>
      <c r="P204" s="43" t="e">
        <f t="shared" si="30"/>
        <v>#REF!</v>
      </c>
      <c r="Q204" s="43" t="e">
        <f t="shared" si="30"/>
        <v>#REF!</v>
      </c>
      <c r="R204" s="43" t="e">
        <f t="shared" si="30"/>
        <v>#REF!</v>
      </c>
      <c r="S204" s="3" t="e">
        <f t="shared" si="30"/>
        <v>#REF!</v>
      </c>
      <c r="T204" s="3" t="e">
        <f t="shared" si="30"/>
        <v>#REF!</v>
      </c>
      <c r="U204" s="3" t="e">
        <f t="shared" si="30"/>
        <v>#REF!</v>
      </c>
      <c r="V204" s="3" t="e">
        <f t="shared" si="30"/>
        <v>#REF!</v>
      </c>
      <c r="W204" s="3" t="e">
        <f t="shared" si="30"/>
        <v>#REF!</v>
      </c>
      <c r="X204" s="3" t="e">
        <f t="shared" si="30"/>
        <v>#REF!</v>
      </c>
      <c r="Y204" s="3" t="e">
        <f t="shared" si="30"/>
        <v>#REF!</v>
      </c>
      <c r="Z204" s="3" t="e">
        <f t="shared" si="30"/>
        <v>#REF!</v>
      </c>
      <c r="AA204" s="3" t="e">
        <f t="shared" si="30"/>
        <v>#REF!</v>
      </c>
      <c r="AB204" s="3" t="e">
        <f t="shared" si="30"/>
        <v>#REF!</v>
      </c>
      <c r="AC204" s="3" t="e">
        <f t="shared" si="30"/>
        <v>#REF!</v>
      </c>
      <c r="AD204" s="3" t="e">
        <f t="shared" si="30"/>
        <v>#REF!</v>
      </c>
      <c r="AE204" s="3" t="e">
        <f t="shared" si="30"/>
        <v>#REF!</v>
      </c>
      <c r="AF204" s="3" t="e">
        <f t="shared" si="30"/>
        <v>#REF!</v>
      </c>
      <c r="AG204" s="3" t="e">
        <f t="shared" si="30"/>
        <v>#REF!</v>
      </c>
      <c r="AH204" s="3" t="e">
        <f t="shared" si="30"/>
        <v>#REF!</v>
      </c>
      <c r="AI204" s="3" t="e">
        <f t="shared" si="30"/>
        <v>#REF!</v>
      </c>
    </row>
    <row r="205" spans="1:35" s="24" customFormat="1" ht="59.25" customHeight="1" hidden="1">
      <c r="A205" s="54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63"/>
      <c r="O205" s="59"/>
      <c r="P205" s="59"/>
      <c r="Q205" s="59"/>
      <c r="R205" s="59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24" customFormat="1" ht="59.25" customHeight="1" hidden="1">
      <c r="A206" s="54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63"/>
      <c r="O206" s="59"/>
      <c r="P206" s="59"/>
      <c r="Q206" s="59"/>
      <c r="R206" s="5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24" customFormat="1" ht="59.25" customHeight="1" hidden="1">
      <c r="A207" s="54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63"/>
      <c r="O207" s="59"/>
      <c r="P207" s="59"/>
      <c r="Q207" s="59"/>
      <c r="R207" s="5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24" customFormat="1" ht="59.25" customHeight="1">
      <c r="A208" s="49" t="s">
        <v>114</v>
      </c>
      <c r="B208" s="43">
        <f>B182</f>
        <v>0.2</v>
      </c>
      <c r="C208" s="43">
        <f aca="true" t="shared" si="31" ref="C208:AI208">C182</f>
        <v>0.2</v>
      </c>
      <c r="D208" s="43">
        <f t="shared" si="31"/>
        <v>0.2</v>
      </c>
      <c r="E208" s="43">
        <f t="shared" si="31"/>
        <v>0.1</v>
      </c>
      <c r="F208" s="43">
        <f t="shared" si="31"/>
        <v>0</v>
      </c>
      <c r="G208" s="43">
        <f t="shared" si="31"/>
        <v>0</v>
      </c>
      <c r="H208" s="43">
        <f t="shared" si="31"/>
        <v>0</v>
      </c>
      <c r="I208" s="43">
        <f t="shared" si="31"/>
        <v>0</v>
      </c>
      <c r="J208" s="43">
        <f t="shared" si="31"/>
        <v>0</v>
      </c>
      <c r="K208" s="43">
        <f t="shared" si="31"/>
        <v>0</v>
      </c>
      <c r="L208" s="43">
        <f t="shared" si="31"/>
        <v>0</v>
      </c>
      <c r="M208" s="43">
        <f t="shared" si="31"/>
        <v>0</v>
      </c>
      <c r="N208" s="43">
        <f t="shared" si="31"/>
        <v>0.7000000000000001</v>
      </c>
      <c r="O208" s="59">
        <f t="shared" si="31"/>
        <v>0</v>
      </c>
      <c r="P208" s="59">
        <f t="shared" si="31"/>
        <v>0</v>
      </c>
      <c r="Q208" s="59">
        <f t="shared" si="31"/>
        <v>0</v>
      </c>
      <c r="R208" s="59">
        <f t="shared" si="31"/>
        <v>0</v>
      </c>
      <c r="S208" s="10">
        <f t="shared" si="31"/>
        <v>0</v>
      </c>
      <c r="T208" s="10">
        <f t="shared" si="31"/>
        <v>0</v>
      </c>
      <c r="U208" s="10">
        <f t="shared" si="31"/>
        <v>0</v>
      </c>
      <c r="V208" s="10">
        <f t="shared" si="31"/>
        <v>0</v>
      </c>
      <c r="W208" s="10">
        <f t="shared" si="31"/>
        <v>0</v>
      </c>
      <c r="X208" s="10">
        <f t="shared" si="31"/>
        <v>0</v>
      </c>
      <c r="Y208" s="10">
        <f t="shared" si="31"/>
        <v>0</v>
      </c>
      <c r="Z208" s="10">
        <f t="shared" si="31"/>
        <v>0</v>
      </c>
      <c r="AA208" s="10">
        <f t="shared" si="31"/>
        <v>0</v>
      </c>
      <c r="AB208" s="10">
        <f t="shared" si="31"/>
        <v>0</v>
      </c>
      <c r="AC208" s="10">
        <f t="shared" si="31"/>
        <v>0</v>
      </c>
      <c r="AD208" s="10">
        <f t="shared" si="31"/>
        <v>0</v>
      </c>
      <c r="AE208" s="10">
        <f t="shared" si="31"/>
        <v>0</v>
      </c>
      <c r="AF208" s="10">
        <f t="shared" si="31"/>
        <v>0</v>
      </c>
      <c r="AG208" s="10">
        <f t="shared" si="31"/>
        <v>0</v>
      </c>
      <c r="AH208" s="10">
        <f t="shared" si="31"/>
        <v>0</v>
      </c>
      <c r="AI208" s="10">
        <f t="shared" si="31"/>
        <v>0</v>
      </c>
    </row>
    <row r="209" spans="1:35" s="24" customFormat="1" ht="66" customHeight="1">
      <c r="A209" s="55" t="s">
        <v>137</v>
      </c>
      <c r="B209" s="43">
        <f>B195+B203</f>
        <v>282.6</v>
      </c>
      <c r="C209" s="43">
        <f aca="true" t="shared" si="32" ref="C209:N209">C195+C203</f>
        <v>282.9</v>
      </c>
      <c r="D209" s="43">
        <f t="shared" si="32"/>
        <v>198.4</v>
      </c>
      <c r="E209" s="43">
        <f t="shared" si="32"/>
        <v>119.80000000000001</v>
      </c>
      <c r="F209" s="43">
        <f t="shared" si="32"/>
        <v>0</v>
      </c>
      <c r="G209" s="43">
        <f t="shared" si="32"/>
        <v>0</v>
      </c>
      <c r="H209" s="43">
        <f t="shared" si="32"/>
        <v>0</v>
      </c>
      <c r="I209" s="43">
        <f t="shared" si="32"/>
        <v>0</v>
      </c>
      <c r="J209" s="43">
        <f t="shared" si="32"/>
        <v>0</v>
      </c>
      <c r="K209" s="43">
        <f t="shared" si="32"/>
        <v>91.70000000000002</v>
      </c>
      <c r="L209" s="43">
        <f t="shared" si="32"/>
        <v>154.3</v>
      </c>
      <c r="M209" s="43">
        <f t="shared" si="32"/>
        <v>240.49999999999997</v>
      </c>
      <c r="N209" s="55">
        <f t="shared" si="32"/>
        <v>1370.1999999999996</v>
      </c>
      <c r="O209" s="59"/>
      <c r="P209" s="59"/>
      <c r="Q209" s="59"/>
      <c r="R209" s="5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24" customFormat="1" ht="12.75" customHeight="1" hidden="1">
      <c r="A210" s="54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63"/>
      <c r="O210" s="59"/>
      <c r="P210" s="59"/>
      <c r="Q210" s="59"/>
      <c r="R210" s="5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18" s="24" customFormat="1" ht="14.25" customHeight="1" hidden="1">
      <c r="A211" s="54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6"/>
      <c r="P211" s="56"/>
      <c r="Q211" s="56"/>
      <c r="R211" s="56"/>
    </row>
    <row r="212" spans="1:18" s="24" customFormat="1" ht="59.25" customHeight="1" hidden="1">
      <c r="A212" s="54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6"/>
      <c r="P212" s="56"/>
      <c r="Q212" s="56"/>
      <c r="R212" s="56"/>
    </row>
    <row r="213" spans="1:18" s="24" customFormat="1" ht="59.25" customHeight="1" hidden="1">
      <c r="A213" s="54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6"/>
      <c r="P213" s="56"/>
      <c r="Q213" s="56"/>
      <c r="R213" s="56"/>
    </row>
    <row r="214" spans="1:18" s="24" customFormat="1" ht="0.75" customHeight="1">
      <c r="A214" s="54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6"/>
      <c r="P214" s="56"/>
      <c r="Q214" s="56"/>
      <c r="R214" s="56"/>
    </row>
    <row r="215" spans="1:18" s="24" customFormat="1" ht="59.25" customHeight="1" hidden="1">
      <c r="A215" s="54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6"/>
      <c r="P215" s="56"/>
      <c r="Q215" s="56"/>
      <c r="R215" s="56"/>
    </row>
    <row r="216" spans="1:18" s="24" customFormat="1" ht="5.25" customHeight="1" hidden="1">
      <c r="A216" s="54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6"/>
      <c r="P216" s="56"/>
      <c r="Q216" s="56"/>
      <c r="R216" s="56"/>
    </row>
    <row r="217" spans="1:18" s="24" customFormat="1" ht="63" customHeight="1" hidden="1">
      <c r="A217" s="54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6"/>
      <c r="P217" s="56"/>
      <c r="Q217" s="56"/>
      <c r="R217" s="56"/>
    </row>
    <row r="218" spans="1:18" s="24" customFormat="1" ht="59.25" customHeight="1" hidden="1">
      <c r="A218" s="54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6"/>
      <c r="P218" s="56"/>
      <c r="Q218" s="56"/>
      <c r="R218" s="56"/>
    </row>
    <row r="219" spans="1:18" s="24" customFormat="1" ht="24.75" customHeight="1">
      <c r="A219" s="72"/>
      <c r="B219" s="59"/>
      <c r="C219" s="59"/>
      <c r="D219" s="59"/>
      <c r="E219" s="91" t="s">
        <v>38</v>
      </c>
      <c r="F219" s="92"/>
      <c r="G219" s="92"/>
      <c r="H219" s="92"/>
      <c r="I219" s="92"/>
      <c r="J219" s="92"/>
      <c r="K219" s="92"/>
      <c r="L219" s="92"/>
      <c r="M219" s="92"/>
      <c r="N219" s="92"/>
      <c r="O219" s="56"/>
      <c r="P219" s="56"/>
      <c r="Q219" s="56"/>
      <c r="R219" s="56"/>
    </row>
    <row r="220" spans="1:18" s="24" customFormat="1" ht="19.5" customHeight="1">
      <c r="A220" s="43" t="s">
        <v>26</v>
      </c>
      <c r="B220" s="43" t="s">
        <v>0</v>
      </c>
      <c r="C220" s="43" t="s">
        <v>1</v>
      </c>
      <c r="D220" s="43" t="s">
        <v>2</v>
      </c>
      <c r="E220" s="43" t="s">
        <v>3</v>
      </c>
      <c r="F220" s="43" t="s">
        <v>4</v>
      </c>
      <c r="G220" s="43" t="s">
        <v>27</v>
      </c>
      <c r="H220" s="43" t="s">
        <v>5</v>
      </c>
      <c r="I220" s="43" t="s">
        <v>6</v>
      </c>
      <c r="J220" s="43" t="s">
        <v>7</v>
      </c>
      <c r="K220" s="43" t="s">
        <v>8</v>
      </c>
      <c r="L220" s="43" t="s">
        <v>9</v>
      </c>
      <c r="M220" s="43" t="s">
        <v>10</v>
      </c>
      <c r="N220" s="53" t="s">
        <v>25</v>
      </c>
      <c r="O220" s="56"/>
      <c r="P220" s="56"/>
      <c r="Q220" s="56"/>
      <c r="R220" s="56"/>
    </row>
    <row r="221" spans="1:18" s="24" customFormat="1" ht="22.5" customHeight="1">
      <c r="A221" s="49" t="s">
        <v>29</v>
      </c>
      <c r="B221" s="50">
        <v>66.7</v>
      </c>
      <c r="C221" s="50">
        <v>77.9</v>
      </c>
      <c r="D221" s="50">
        <v>50.5</v>
      </c>
      <c r="E221" s="50">
        <v>26.2</v>
      </c>
      <c r="F221" s="50"/>
      <c r="G221" s="50"/>
      <c r="H221" s="50"/>
      <c r="I221" s="50"/>
      <c r="J221" s="50"/>
      <c r="K221" s="50">
        <v>22.5</v>
      </c>
      <c r="L221" s="50">
        <v>39.8</v>
      </c>
      <c r="M221" s="50">
        <v>75.7</v>
      </c>
      <c r="N221" s="51">
        <f>B221+C221+D221+E221+K221+L221+M221</f>
        <v>359.3</v>
      </c>
      <c r="O221" s="56"/>
      <c r="P221" s="56"/>
      <c r="Q221" s="56"/>
      <c r="R221" s="56"/>
    </row>
    <row r="222" spans="1:18" s="24" customFormat="1" ht="42" customHeight="1">
      <c r="A222" s="49" t="s">
        <v>50</v>
      </c>
      <c r="B222" s="42">
        <v>10.7</v>
      </c>
      <c r="C222" s="51">
        <v>11.6</v>
      </c>
      <c r="D222" s="51">
        <v>9.8</v>
      </c>
      <c r="E222" s="51">
        <v>6.6</v>
      </c>
      <c r="F222" s="51"/>
      <c r="G222" s="51"/>
      <c r="H222" s="51"/>
      <c r="I222" s="51"/>
      <c r="J222" s="51"/>
      <c r="K222" s="51">
        <v>6.2</v>
      </c>
      <c r="L222" s="51">
        <v>7.6</v>
      </c>
      <c r="M222" s="51">
        <v>8.2</v>
      </c>
      <c r="N222" s="51">
        <f>B222+C222+D222+E222+K222+L222+M222</f>
        <v>60.7</v>
      </c>
      <c r="O222" s="56"/>
      <c r="P222" s="56"/>
      <c r="Q222" s="56"/>
      <c r="R222" s="56"/>
    </row>
    <row r="223" spans="1:18" s="24" customFormat="1" ht="28.5" customHeight="1">
      <c r="A223" s="49" t="s">
        <v>30</v>
      </c>
      <c r="B223" s="42">
        <v>7.98</v>
      </c>
      <c r="C223" s="42">
        <v>6.27</v>
      </c>
      <c r="D223" s="42">
        <v>3.42</v>
      </c>
      <c r="E223" s="42">
        <v>2.28</v>
      </c>
      <c r="F223" s="42"/>
      <c r="G223" s="42"/>
      <c r="H223" s="42"/>
      <c r="I223" s="42"/>
      <c r="J223" s="42"/>
      <c r="K223" s="42">
        <v>1.14</v>
      </c>
      <c r="L223" s="42">
        <v>6.27</v>
      </c>
      <c r="M223" s="42">
        <v>9.12</v>
      </c>
      <c r="N223" s="51">
        <f>B223+C223+D223+E223+K223+L223+M223</f>
        <v>36.480000000000004</v>
      </c>
      <c r="O223" s="56"/>
      <c r="P223" s="56"/>
      <c r="Q223" s="56"/>
      <c r="R223" s="56"/>
    </row>
    <row r="224" spans="1:18" s="24" customFormat="1" ht="135" customHeight="1">
      <c r="A224" s="49" t="s">
        <v>46</v>
      </c>
      <c r="B224" s="42">
        <v>0.259</v>
      </c>
      <c r="C224" s="42">
        <v>0.204</v>
      </c>
      <c r="D224" s="42">
        <v>0.111</v>
      </c>
      <c r="E224" s="42">
        <v>0.074</v>
      </c>
      <c r="F224" s="42"/>
      <c r="G224" s="42"/>
      <c r="H224" s="42"/>
      <c r="I224" s="42"/>
      <c r="J224" s="42"/>
      <c r="K224" s="42">
        <v>0.037</v>
      </c>
      <c r="L224" s="42">
        <v>0.204</v>
      </c>
      <c r="M224" s="42">
        <v>0.296</v>
      </c>
      <c r="N224" s="51">
        <f>B224+C224+D224+E224+K224+L224+M224</f>
        <v>1.1849999999999998</v>
      </c>
      <c r="O224" s="56"/>
      <c r="P224" s="56"/>
      <c r="Q224" s="56"/>
      <c r="R224" s="56"/>
    </row>
    <row r="225" spans="1:18" s="24" customFormat="1" ht="1.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59"/>
      <c r="O225" s="56"/>
      <c r="P225" s="56"/>
      <c r="Q225" s="56"/>
      <c r="R225" s="56"/>
    </row>
    <row r="226" spans="1:18" s="24" customFormat="1" ht="3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59"/>
      <c r="O226" s="56"/>
      <c r="P226" s="56"/>
      <c r="Q226" s="56"/>
      <c r="R226" s="56"/>
    </row>
    <row r="227" spans="1:18" s="24" customFormat="1" ht="35.25" customHeight="1" hidden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59"/>
      <c r="O227" s="56"/>
      <c r="P227" s="56"/>
      <c r="Q227" s="56"/>
      <c r="R227" s="56"/>
    </row>
    <row r="228" spans="1:18" s="24" customFormat="1" ht="35.25" customHeight="1" hidden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59"/>
      <c r="O228" s="56"/>
      <c r="P228" s="56"/>
      <c r="Q228" s="56"/>
      <c r="R228" s="56"/>
    </row>
    <row r="229" spans="1:18" s="24" customFormat="1" ht="1.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59"/>
      <c r="O229" s="56"/>
      <c r="P229" s="56"/>
      <c r="Q229" s="56"/>
      <c r="R229" s="56"/>
    </row>
    <row r="230" spans="1:18" s="41" customFormat="1" ht="7.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56"/>
      <c r="P230" s="56"/>
      <c r="Q230" s="56"/>
      <c r="R230" s="56"/>
    </row>
    <row r="231" spans="1:18" s="41" customFormat="1" ht="17.25" customHeight="1">
      <c r="A231" s="74"/>
      <c r="B231" s="87" t="s">
        <v>117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56"/>
      <c r="P231" s="56"/>
      <c r="Q231" s="56"/>
      <c r="R231" s="56"/>
    </row>
    <row r="232" spans="1:18" s="16" customFormat="1" ht="14.25" customHeight="1">
      <c r="A232" s="43" t="s">
        <v>26</v>
      </c>
      <c r="B232" s="43" t="s">
        <v>0</v>
      </c>
      <c r="C232" s="43" t="s">
        <v>1</v>
      </c>
      <c r="D232" s="43" t="s">
        <v>2</v>
      </c>
      <c r="E232" s="43" t="s">
        <v>3</v>
      </c>
      <c r="F232" s="43" t="s">
        <v>4</v>
      </c>
      <c r="G232" s="43" t="s">
        <v>27</v>
      </c>
      <c r="H232" s="43" t="s">
        <v>5</v>
      </c>
      <c r="I232" s="43" t="s">
        <v>6</v>
      </c>
      <c r="J232" s="43" t="s">
        <v>7</v>
      </c>
      <c r="K232" s="43" t="s">
        <v>8</v>
      </c>
      <c r="L232" s="43" t="s">
        <v>9</v>
      </c>
      <c r="M232" s="43" t="s">
        <v>10</v>
      </c>
      <c r="N232" s="53" t="s">
        <v>25</v>
      </c>
      <c r="O232" s="75"/>
      <c r="P232" s="75"/>
      <c r="Q232" s="75"/>
      <c r="R232" s="75"/>
    </row>
    <row r="233" spans="1:18" s="24" customFormat="1" ht="54.75" customHeight="1">
      <c r="A233" s="49" t="s">
        <v>34</v>
      </c>
      <c r="B233" s="42">
        <v>28.900000000000002</v>
      </c>
      <c r="C233" s="42">
        <v>26.5</v>
      </c>
      <c r="D233" s="42">
        <v>25.3</v>
      </c>
      <c r="E233" s="42">
        <v>14.3</v>
      </c>
      <c r="F233" s="42"/>
      <c r="G233" s="42"/>
      <c r="H233" s="42"/>
      <c r="I233" s="42"/>
      <c r="J233" s="42"/>
      <c r="K233" s="42">
        <v>16.3</v>
      </c>
      <c r="L233" s="42">
        <v>22.6</v>
      </c>
      <c r="M233" s="42">
        <v>31.1</v>
      </c>
      <c r="N233" s="51">
        <f>B233++C233+D233+E233+F233+G233+H233+I233+J233+K233+L233+M233</f>
        <v>165</v>
      </c>
      <c r="O233" s="42">
        <v>174.56666666666663</v>
      </c>
      <c r="P233" s="56"/>
      <c r="Q233" s="56"/>
      <c r="R233" s="56"/>
    </row>
    <row r="234" spans="1:35" s="25" customFormat="1" ht="39" customHeight="1">
      <c r="A234" s="44" t="s">
        <v>91</v>
      </c>
      <c r="B234" s="43">
        <f aca="true" t="shared" si="33" ref="B234:N234">B59+B123+B155+B192+B203+B221+B222+B223+B224+B233</f>
        <v>7072.938999999998</v>
      </c>
      <c r="C234" s="43">
        <f t="shared" si="33"/>
        <v>6710.873999999999</v>
      </c>
      <c r="D234" s="43">
        <f t="shared" si="33"/>
        <v>5006.131000000001</v>
      </c>
      <c r="E234" s="43">
        <f t="shared" si="33"/>
        <v>2654.4540000000006</v>
      </c>
      <c r="F234" s="43">
        <f t="shared" si="33"/>
        <v>152.2</v>
      </c>
      <c r="G234" s="43">
        <f t="shared" si="33"/>
        <v>103.5</v>
      </c>
      <c r="H234" s="43">
        <f t="shared" si="33"/>
        <v>64</v>
      </c>
      <c r="I234" s="43">
        <f t="shared" si="33"/>
        <v>46.6</v>
      </c>
      <c r="J234" s="43">
        <f t="shared" si="33"/>
        <v>172.3</v>
      </c>
      <c r="K234" s="43">
        <f t="shared" si="33"/>
        <v>2217.5769999999993</v>
      </c>
      <c r="L234" s="43">
        <f t="shared" si="33"/>
        <v>4747.574000000001</v>
      </c>
      <c r="M234" s="43">
        <f t="shared" si="33"/>
        <v>6280.5160000000005</v>
      </c>
      <c r="N234" s="43">
        <f t="shared" si="33"/>
        <v>35228.665</v>
      </c>
      <c r="O234" s="43" t="e">
        <f aca="true" t="shared" si="34" ref="O234:AI234">O59+O155+O204+O221+O222+O223+O224+O233</f>
        <v>#REF!</v>
      </c>
      <c r="P234" s="43" t="e">
        <f t="shared" si="34"/>
        <v>#REF!</v>
      </c>
      <c r="Q234" s="43" t="e">
        <f t="shared" si="34"/>
        <v>#REF!</v>
      </c>
      <c r="R234" s="43" t="e">
        <f t="shared" si="34"/>
        <v>#REF!</v>
      </c>
      <c r="S234" s="43" t="e">
        <f t="shared" si="34"/>
        <v>#REF!</v>
      </c>
      <c r="T234" s="43" t="e">
        <f t="shared" si="34"/>
        <v>#REF!</v>
      </c>
      <c r="U234" s="43" t="e">
        <f t="shared" si="34"/>
        <v>#REF!</v>
      </c>
      <c r="V234" s="43" t="e">
        <f t="shared" si="34"/>
        <v>#REF!</v>
      </c>
      <c r="W234" s="43" t="e">
        <f t="shared" si="34"/>
        <v>#REF!</v>
      </c>
      <c r="X234" s="43" t="e">
        <f t="shared" si="34"/>
        <v>#REF!</v>
      </c>
      <c r="Y234" s="43" t="e">
        <f t="shared" si="34"/>
        <v>#REF!</v>
      </c>
      <c r="Z234" s="43" t="e">
        <f t="shared" si="34"/>
        <v>#REF!</v>
      </c>
      <c r="AA234" s="43" t="e">
        <f t="shared" si="34"/>
        <v>#REF!</v>
      </c>
      <c r="AB234" s="43" t="e">
        <f t="shared" si="34"/>
        <v>#REF!</v>
      </c>
      <c r="AC234" s="43" t="e">
        <f t="shared" si="34"/>
        <v>#REF!</v>
      </c>
      <c r="AD234" s="43" t="e">
        <f t="shared" si="34"/>
        <v>#REF!</v>
      </c>
      <c r="AE234" s="43" t="e">
        <f t="shared" si="34"/>
        <v>#REF!</v>
      </c>
      <c r="AF234" s="43" t="e">
        <f t="shared" si="34"/>
        <v>#REF!</v>
      </c>
      <c r="AG234" s="43" t="e">
        <f t="shared" si="34"/>
        <v>#REF!</v>
      </c>
      <c r="AH234" s="43" t="e">
        <f t="shared" si="34"/>
        <v>#REF!</v>
      </c>
      <c r="AI234" s="43" t="e">
        <f t="shared" si="34"/>
        <v>#REF!</v>
      </c>
    </row>
    <row r="235" spans="1:18" s="25" customFormat="1" ht="12.75" customHeight="1" hidden="1">
      <c r="A235" s="5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79"/>
      <c r="P235" s="79"/>
      <c r="Q235" s="79"/>
      <c r="R235" s="79"/>
    </row>
    <row r="236" spans="1:18" s="25" customFormat="1" ht="248.25" customHeight="1" hidden="1">
      <c r="A236" s="5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79"/>
      <c r="P236" s="79"/>
      <c r="Q236" s="79"/>
      <c r="R236" s="79"/>
    </row>
    <row r="237" spans="1:35" s="25" customFormat="1" ht="24" customHeight="1">
      <c r="A237" s="55" t="s">
        <v>114</v>
      </c>
      <c r="B237" s="44">
        <f aca="true" t="shared" si="35" ref="B237:M237">B159+B182</f>
        <v>1.0999999999999999</v>
      </c>
      <c r="C237" s="44">
        <f t="shared" si="35"/>
        <v>0.8999999999999999</v>
      </c>
      <c r="D237" s="44">
        <f t="shared" si="35"/>
        <v>0.8</v>
      </c>
      <c r="E237" s="44">
        <f t="shared" si="35"/>
        <v>0.4</v>
      </c>
      <c r="F237" s="44">
        <f t="shared" si="35"/>
        <v>0</v>
      </c>
      <c r="G237" s="44">
        <f t="shared" si="35"/>
        <v>0</v>
      </c>
      <c r="H237" s="44">
        <f t="shared" si="35"/>
        <v>0</v>
      </c>
      <c r="I237" s="44">
        <f t="shared" si="35"/>
        <v>0</v>
      </c>
      <c r="J237" s="44">
        <f t="shared" si="35"/>
        <v>0</v>
      </c>
      <c r="K237" s="44">
        <f t="shared" si="35"/>
        <v>0.30000000000000004</v>
      </c>
      <c r="L237" s="44">
        <f t="shared" si="35"/>
        <v>0.8</v>
      </c>
      <c r="M237" s="44">
        <f t="shared" si="35"/>
        <v>0.8</v>
      </c>
      <c r="N237" s="44">
        <f>B237+C237+D237+E237+F237+G237+H237+I237+J237+K237+L237+M237</f>
        <v>5.1</v>
      </c>
      <c r="O237" s="44" t="e">
        <f>#REF!+O156+O182</f>
        <v>#REF!</v>
      </c>
      <c r="P237" s="44" t="e">
        <f>#REF!+P156+P182</f>
        <v>#REF!</v>
      </c>
      <c r="Q237" s="44" t="e">
        <f>#REF!+Q156+Q182</f>
        <v>#REF!</v>
      </c>
      <c r="R237" s="44" t="e">
        <f>#REF!+R156+R182</f>
        <v>#REF!</v>
      </c>
      <c r="S237" s="27" t="e">
        <f>#REF!+S156+S182</f>
        <v>#REF!</v>
      </c>
      <c r="T237" s="27" t="e">
        <f>#REF!+T156+T182</f>
        <v>#REF!</v>
      </c>
      <c r="U237" s="27" t="e">
        <f>#REF!+U156+U182</f>
        <v>#REF!</v>
      </c>
      <c r="V237" s="27" t="e">
        <f>#REF!+V156+V182</f>
        <v>#REF!</v>
      </c>
      <c r="W237" s="27" t="e">
        <f>#REF!+W156+W182</f>
        <v>#REF!</v>
      </c>
      <c r="X237" s="27" t="e">
        <f>#REF!+X156+X182</f>
        <v>#REF!</v>
      </c>
      <c r="Y237" s="27" t="e">
        <f>#REF!+Y156+Y182</f>
        <v>#REF!</v>
      </c>
      <c r="Z237" s="27" t="e">
        <f>#REF!+Z156+Z182</f>
        <v>#REF!</v>
      </c>
      <c r="AA237" s="27" t="e">
        <f>#REF!+AA156+AA182</f>
        <v>#REF!</v>
      </c>
      <c r="AB237" s="27" t="e">
        <f>#REF!+AB156+AB182</f>
        <v>#REF!</v>
      </c>
      <c r="AC237" s="27" t="e">
        <f>#REF!+AC156+AC182</f>
        <v>#REF!</v>
      </c>
      <c r="AD237" s="27" t="e">
        <f>#REF!+AD156+AD182</f>
        <v>#REF!</v>
      </c>
      <c r="AE237" s="27" t="e">
        <f>#REF!+AE156+AE182</f>
        <v>#REF!</v>
      </c>
      <c r="AF237" s="27" t="e">
        <f>#REF!+AF156+AF182</f>
        <v>#REF!</v>
      </c>
      <c r="AG237" s="27" t="e">
        <f>#REF!+AG156+AG182</f>
        <v>#REF!</v>
      </c>
      <c r="AH237" s="27" t="e">
        <f>#REF!+AH156+AH182</f>
        <v>#REF!</v>
      </c>
      <c r="AI237" s="27" t="e">
        <f>#REF!+AI156+AI182</f>
        <v>#REF!</v>
      </c>
    </row>
    <row r="238" spans="1:18" s="25" customFormat="1" ht="16.5" customHeight="1">
      <c r="A238" s="55" t="s">
        <v>118</v>
      </c>
      <c r="B238" s="44">
        <f>B125</f>
        <v>0.2</v>
      </c>
      <c r="C238" s="44">
        <f aca="true" t="shared" si="36" ref="C238:N238">C125</f>
        <v>0.2</v>
      </c>
      <c r="D238" s="44">
        <f t="shared" si="36"/>
        <v>0.1</v>
      </c>
      <c r="E238" s="44">
        <f t="shared" si="36"/>
        <v>0.1</v>
      </c>
      <c r="F238" s="44">
        <f t="shared" si="36"/>
        <v>0</v>
      </c>
      <c r="G238" s="44">
        <f t="shared" si="36"/>
        <v>0</v>
      </c>
      <c r="H238" s="44">
        <f t="shared" si="36"/>
        <v>0</v>
      </c>
      <c r="I238" s="44">
        <f t="shared" si="36"/>
        <v>0</v>
      </c>
      <c r="J238" s="44">
        <f t="shared" si="36"/>
        <v>0</v>
      </c>
      <c r="K238" s="44">
        <f t="shared" si="36"/>
        <v>0</v>
      </c>
      <c r="L238" s="44">
        <f t="shared" si="36"/>
        <v>0</v>
      </c>
      <c r="M238" s="44">
        <f t="shared" si="36"/>
        <v>0</v>
      </c>
      <c r="N238" s="44">
        <f t="shared" si="36"/>
        <v>0.6000000000000001</v>
      </c>
      <c r="O238" s="79"/>
      <c r="P238" s="79"/>
      <c r="Q238" s="79"/>
      <c r="R238" s="79"/>
    </row>
    <row r="239" spans="1:35" s="25" customFormat="1" ht="74.25" customHeight="1">
      <c r="A239" s="44" t="s">
        <v>119</v>
      </c>
      <c r="B239" s="44">
        <f>B234-B237-B238</f>
        <v>7071.638999999997</v>
      </c>
      <c r="C239" s="44">
        <f aca="true" t="shared" si="37" ref="C239:AI239">C234-C237-C238</f>
        <v>6709.773999999999</v>
      </c>
      <c r="D239" s="44">
        <f t="shared" si="37"/>
        <v>5005.231000000001</v>
      </c>
      <c r="E239" s="44">
        <f t="shared" si="37"/>
        <v>2653.9540000000006</v>
      </c>
      <c r="F239" s="44">
        <f t="shared" si="37"/>
        <v>152.2</v>
      </c>
      <c r="G239" s="44">
        <f t="shared" si="37"/>
        <v>103.5</v>
      </c>
      <c r="H239" s="44">
        <f t="shared" si="37"/>
        <v>64</v>
      </c>
      <c r="I239" s="44">
        <f t="shared" si="37"/>
        <v>46.6</v>
      </c>
      <c r="J239" s="44">
        <f t="shared" si="37"/>
        <v>172.3</v>
      </c>
      <c r="K239" s="44">
        <f t="shared" si="37"/>
        <v>2217.276999999999</v>
      </c>
      <c r="L239" s="44">
        <f t="shared" si="37"/>
        <v>4746.774000000001</v>
      </c>
      <c r="M239" s="44">
        <f t="shared" si="37"/>
        <v>6279.716</v>
      </c>
      <c r="N239" s="64">
        <f t="shared" si="37"/>
        <v>35222.965000000004</v>
      </c>
      <c r="O239" s="44" t="e">
        <f t="shared" si="37"/>
        <v>#REF!</v>
      </c>
      <c r="P239" s="44" t="e">
        <f t="shared" si="37"/>
        <v>#REF!</v>
      </c>
      <c r="Q239" s="44" t="e">
        <f t="shared" si="37"/>
        <v>#REF!</v>
      </c>
      <c r="R239" s="44" t="e">
        <f t="shared" si="37"/>
        <v>#REF!</v>
      </c>
      <c r="S239" s="44" t="e">
        <f t="shared" si="37"/>
        <v>#REF!</v>
      </c>
      <c r="T239" s="44" t="e">
        <f t="shared" si="37"/>
        <v>#REF!</v>
      </c>
      <c r="U239" s="44" t="e">
        <f t="shared" si="37"/>
        <v>#REF!</v>
      </c>
      <c r="V239" s="44" t="e">
        <f t="shared" si="37"/>
        <v>#REF!</v>
      </c>
      <c r="W239" s="44" t="e">
        <f t="shared" si="37"/>
        <v>#REF!</v>
      </c>
      <c r="X239" s="44" t="e">
        <f t="shared" si="37"/>
        <v>#REF!</v>
      </c>
      <c r="Y239" s="44" t="e">
        <f t="shared" si="37"/>
        <v>#REF!</v>
      </c>
      <c r="Z239" s="44" t="e">
        <f t="shared" si="37"/>
        <v>#REF!</v>
      </c>
      <c r="AA239" s="44" t="e">
        <f t="shared" si="37"/>
        <v>#REF!</v>
      </c>
      <c r="AB239" s="44" t="e">
        <f t="shared" si="37"/>
        <v>#REF!</v>
      </c>
      <c r="AC239" s="44" t="e">
        <f t="shared" si="37"/>
        <v>#REF!</v>
      </c>
      <c r="AD239" s="44" t="e">
        <f t="shared" si="37"/>
        <v>#REF!</v>
      </c>
      <c r="AE239" s="44" t="e">
        <f t="shared" si="37"/>
        <v>#REF!</v>
      </c>
      <c r="AF239" s="44" t="e">
        <f t="shared" si="37"/>
        <v>#REF!</v>
      </c>
      <c r="AG239" s="44" t="e">
        <f t="shared" si="37"/>
        <v>#REF!</v>
      </c>
      <c r="AH239" s="44" t="e">
        <f t="shared" si="37"/>
        <v>#REF!</v>
      </c>
      <c r="AI239" s="44" t="e">
        <f t="shared" si="37"/>
        <v>#REF!</v>
      </c>
    </row>
    <row r="240" spans="1:35" s="25" customFormat="1" ht="7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</row>
    <row r="241" spans="1:35" s="25" customFormat="1" ht="7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</row>
    <row r="242" spans="1:18" s="25" customFormat="1" ht="33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79"/>
      <c r="P242" s="79"/>
      <c r="Q242" s="79"/>
      <c r="R242" s="79"/>
    </row>
    <row r="243" spans="1:18" s="25" customFormat="1" ht="34.5" customHeight="1" hidden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79"/>
      <c r="P243" s="79"/>
      <c r="Q243" s="79"/>
      <c r="R243" s="79"/>
    </row>
    <row r="244" spans="1:18" s="25" customFormat="1" ht="34.5" customHeight="1" hidden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79"/>
      <c r="P244" s="79"/>
      <c r="Q244" s="79"/>
      <c r="R244" s="79"/>
    </row>
    <row r="245" spans="1:18" s="25" customFormat="1" ht="0" customHeight="1" hidden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79"/>
      <c r="P245" s="79"/>
      <c r="Q245" s="79"/>
      <c r="R245" s="79"/>
    </row>
    <row r="246" spans="1:18" s="25" customFormat="1" ht="0" customHeight="1" hidden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79"/>
      <c r="P246" s="79"/>
      <c r="Q246" s="79"/>
      <c r="R246" s="79"/>
    </row>
    <row r="247" spans="1:18" s="19" customFormat="1" ht="21.75" customHeight="1">
      <c r="A247" s="88" t="s">
        <v>28</v>
      </c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78"/>
      <c r="P247" s="56"/>
      <c r="Q247" s="56"/>
      <c r="R247" s="56"/>
    </row>
    <row r="248" spans="1:18" s="19" customFormat="1" ht="21" customHeight="1">
      <c r="A248" s="88" t="s">
        <v>123</v>
      </c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78"/>
      <c r="P248" s="56"/>
      <c r="Q248" s="56"/>
      <c r="R248" s="56"/>
    </row>
    <row r="249" spans="1:18" s="19" customFormat="1" ht="20.25" customHeight="1">
      <c r="A249" s="74"/>
      <c r="B249" s="87" t="s">
        <v>117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78"/>
      <c r="P249" s="56"/>
      <c r="Q249" s="56"/>
      <c r="R249" s="56"/>
    </row>
    <row r="250" spans="1:18" s="16" customFormat="1" ht="14.25" customHeight="1">
      <c r="A250" s="43" t="s">
        <v>26</v>
      </c>
      <c r="B250" s="43" t="s">
        <v>0</v>
      </c>
      <c r="C250" s="43" t="s">
        <v>1</v>
      </c>
      <c r="D250" s="43" t="s">
        <v>2</v>
      </c>
      <c r="E250" s="43" t="s">
        <v>3</v>
      </c>
      <c r="F250" s="43" t="s">
        <v>4</v>
      </c>
      <c r="G250" s="43" t="s">
        <v>27</v>
      </c>
      <c r="H250" s="43" t="s">
        <v>5</v>
      </c>
      <c r="I250" s="43" t="s">
        <v>6</v>
      </c>
      <c r="J250" s="43" t="s">
        <v>7</v>
      </c>
      <c r="K250" s="43" t="s">
        <v>8</v>
      </c>
      <c r="L250" s="43" t="s">
        <v>9</v>
      </c>
      <c r="M250" s="43" t="s">
        <v>10</v>
      </c>
      <c r="N250" s="53" t="s">
        <v>25</v>
      </c>
      <c r="O250" s="75"/>
      <c r="P250" s="75"/>
      <c r="Q250" s="75"/>
      <c r="R250" s="75"/>
    </row>
    <row r="251" spans="1:18" s="24" customFormat="1" ht="25.5" customHeight="1">
      <c r="A251" s="49" t="s">
        <v>24</v>
      </c>
      <c r="B251" s="50">
        <v>8.9</v>
      </c>
      <c r="C251" s="50">
        <v>10.9</v>
      </c>
      <c r="D251" s="50">
        <v>10.3</v>
      </c>
      <c r="E251" s="50">
        <v>6.3</v>
      </c>
      <c r="F251" s="50">
        <v>1</v>
      </c>
      <c r="G251" s="50">
        <v>1</v>
      </c>
      <c r="H251" s="50">
        <v>1</v>
      </c>
      <c r="I251" s="50">
        <v>0.3</v>
      </c>
      <c r="J251" s="50">
        <v>0.3</v>
      </c>
      <c r="K251" s="50">
        <v>5.3</v>
      </c>
      <c r="L251" s="50">
        <v>7.1</v>
      </c>
      <c r="M251" s="50">
        <v>10.6</v>
      </c>
      <c r="N251" s="50">
        <f>B251+C251+D251+E251+F251+G251+H251+I251+J251+K251+L251+M251</f>
        <v>62.99999999999999</v>
      </c>
      <c r="O251" s="56"/>
      <c r="P251" s="56"/>
      <c r="Q251" s="56"/>
      <c r="R251" s="56"/>
    </row>
    <row r="252" spans="1:18" s="24" customFormat="1" ht="23.25" customHeight="1">
      <c r="A252" s="88" t="s">
        <v>28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56"/>
      <c r="P252" s="56"/>
      <c r="Q252" s="56"/>
      <c r="R252" s="56"/>
    </row>
    <row r="253" spans="1:18" s="24" customFormat="1" ht="24" customHeight="1">
      <c r="A253" s="88" t="s">
        <v>124</v>
      </c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56"/>
      <c r="P253" s="56"/>
      <c r="Q253" s="56"/>
      <c r="R253" s="56"/>
    </row>
    <row r="254" spans="1:18" s="26" customFormat="1" ht="21" customHeight="1">
      <c r="A254" s="74"/>
      <c r="B254" s="87" t="s">
        <v>38</v>
      </c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74"/>
      <c r="N254" s="74"/>
      <c r="O254" s="56"/>
      <c r="P254" s="56"/>
      <c r="Q254" s="56"/>
      <c r="R254" s="56"/>
    </row>
    <row r="255" spans="1:18" s="16" customFormat="1" ht="14.25" customHeight="1">
      <c r="A255" s="43" t="s">
        <v>26</v>
      </c>
      <c r="B255" s="43" t="s">
        <v>0</v>
      </c>
      <c r="C255" s="43" t="s">
        <v>1</v>
      </c>
      <c r="D255" s="43" t="s">
        <v>2</v>
      </c>
      <c r="E255" s="43" t="s">
        <v>3</v>
      </c>
      <c r="F255" s="43" t="s">
        <v>4</v>
      </c>
      <c r="G255" s="43" t="s">
        <v>27</v>
      </c>
      <c r="H255" s="43" t="s">
        <v>5</v>
      </c>
      <c r="I255" s="43" t="s">
        <v>6</v>
      </c>
      <c r="J255" s="43" t="s">
        <v>7</v>
      </c>
      <c r="K255" s="43" t="s">
        <v>8</v>
      </c>
      <c r="L255" s="43" t="s">
        <v>9</v>
      </c>
      <c r="M255" s="43" t="s">
        <v>10</v>
      </c>
      <c r="N255" s="53" t="s">
        <v>25</v>
      </c>
      <c r="O255" s="75"/>
      <c r="P255" s="75"/>
      <c r="Q255" s="75"/>
      <c r="R255" s="75"/>
    </row>
    <row r="256" spans="1:18" s="16" customFormat="1" ht="17.25" customHeight="1">
      <c r="A256" s="49" t="s">
        <v>44</v>
      </c>
      <c r="B256" s="50">
        <v>2.8</v>
      </c>
      <c r="C256" s="50">
        <v>2.6</v>
      </c>
      <c r="D256" s="50">
        <v>2</v>
      </c>
      <c r="E256" s="50">
        <v>0.7</v>
      </c>
      <c r="F256" s="50"/>
      <c r="G256" s="50"/>
      <c r="H256" s="50"/>
      <c r="I256" s="50"/>
      <c r="J256" s="50"/>
      <c r="K256" s="50">
        <v>0.9</v>
      </c>
      <c r="L256" s="50">
        <v>1.9</v>
      </c>
      <c r="M256" s="50">
        <v>2.3</v>
      </c>
      <c r="N256" s="50">
        <f>B256+C256+D256+E256+F256+G256+H256+I256+J256+K256+L256+M256</f>
        <v>13.2</v>
      </c>
      <c r="O256" s="75"/>
      <c r="P256" s="75"/>
      <c r="Q256" s="75"/>
      <c r="R256" s="75"/>
    </row>
    <row r="257" spans="1:18" s="24" customFormat="1" ht="16.5" customHeight="1">
      <c r="A257" s="49" t="s">
        <v>24</v>
      </c>
      <c r="B257" s="50">
        <v>12.8</v>
      </c>
      <c r="C257" s="50">
        <v>9.8</v>
      </c>
      <c r="D257" s="50">
        <v>8.1</v>
      </c>
      <c r="E257" s="50">
        <v>4.1</v>
      </c>
      <c r="F257" s="50"/>
      <c r="G257" s="50"/>
      <c r="H257" s="50"/>
      <c r="I257" s="50"/>
      <c r="J257" s="50"/>
      <c r="K257" s="50">
        <v>4.3</v>
      </c>
      <c r="L257" s="50">
        <v>8.2</v>
      </c>
      <c r="M257" s="50">
        <v>12.7</v>
      </c>
      <c r="N257" s="50">
        <f>B257+C257+D257+E257+F257+G257+H257+I257+J257+K257+L257+M257</f>
        <v>60</v>
      </c>
      <c r="O257" s="56"/>
      <c r="P257" s="56"/>
      <c r="Q257" s="56"/>
      <c r="R257" s="56"/>
    </row>
    <row r="258" spans="1:35" s="24" customFormat="1" ht="41.25" customHeight="1">
      <c r="A258" s="49" t="s">
        <v>97</v>
      </c>
      <c r="B258" s="50">
        <f>B256+B257</f>
        <v>15.600000000000001</v>
      </c>
      <c r="C258" s="50">
        <f>C256+C257</f>
        <v>12.4</v>
      </c>
      <c r="D258" s="50">
        <f>D256+D257</f>
        <v>10.1</v>
      </c>
      <c r="E258" s="50">
        <f>E256+E257</f>
        <v>4.8</v>
      </c>
      <c r="F258" s="50"/>
      <c r="G258" s="50"/>
      <c r="H258" s="50"/>
      <c r="I258" s="50"/>
      <c r="J258" s="50"/>
      <c r="K258" s="50">
        <f>K256+K257</f>
        <v>5.2</v>
      </c>
      <c r="L258" s="50">
        <f>L256+L257</f>
        <v>10.1</v>
      </c>
      <c r="M258" s="50">
        <f>M256+M257</f>
        <v>15</v>
      </c>
      <c r="N258" s="50">
        <f>B258+C258+D258+E258+F258+G258+H258+I258+J258+K258+L258+M258</f>
        <v>73.2</v>
      </c>
      <c r="O258" s="49" t="e">
        <f>#REF!+#REF!+#REF!+#REF!+#REF!+#REF!+#REF!+#REF!+#REF!+#REF!+#REF!+#REF!</f>
        <v>#REF!</v>
      </c>
      <c r="P258" s="49" t="e">
        <f>#REF!+#REF!+#REF!+#REF!+#REF!+#REF!+#REF!+#REF!+#REF!+#REF!+#REF!+#REF!</f>
        <v>#REF!</v>
      </c>
      <c r="Q258" s="49">
        <f>C258+D258+E258+F258+G258+H258+I258+J258+K258+L258+M258+N258</f>
        <v>130.8</v>
      </c>
      <c r="R258" s="49" t="e">
        <f>#REF!+#REF!+#REF!+#REF!+#REF!+#REF!+#REF!+#REF!+#REF!+#REF!+#REF!+O258</f>
        <v>#REF!</v>
      </c>
      <c r="S258" s="1" t="e">
        <f>#REF!+#REF!+#REF!+#REF!+#REF!+#REF!+#REF!+#REF!+#REF!+#REF!+#REF!+P258</f>
        <v>#REF!</v>
      </c>
      <c r="T258" s="1">
        <f>D258+E258+F258+G258+H258+I258+J258+K258+L258+M258+N258+Q258</f>
        <v>249.20000000000002</v>
      </c>
      <c r="U258" s="1" t="e">
        <f>#REF!+#REF!+#REF!+#REF!+#REF!+#REF!+#REF!+#REF!+#REF!+#REF!+O258+R258</f>
        <v>#REF!</v>
      </c>
      <c r="V258" s="1" t="e">
        <f>#REF!+#REF!+#REF!+#REF!+#REF!+#REF!+#REF!+#REF!+#REF!+#REF!+P258+S258</f>
        <v>#REF!</v>
      </c>
      <c r="W258" s="1">
        <f>E258+F258+G258+H258+I258+J258+K258+L258+M258+N258+Q258+T258</f>
        <v>488.30000000000007</v>
      </c>
      <c r="X258" s="1" t="e">
        <f>#REF!+#REF!+#REF!+#REF!+#REF!+#REF!+#REF!+#REF!+#REF!+O258+R258+U258</f>
        <v>#REF!</v>
      </c>
      <c r="Y258" s="1" t="e">
        <f>#REF!+#REF!+#REF!+#REF!+#REF!+#REF!+#REF!+#REF!+#REF!+P258+S258+V258</f>
        <v>#REF!</v>
      </c>
      <c r="Z258" s="1">
        <f>F258+G258+H258+I258+J258+K258+L258+M258+N258+Q258+T258+W258</f>
        <v>971.8000000000001</v>
      </c>
      <c r="AA258" s="1" t="e">
        <f>#REF!+#REF!+#REF!+#REF!+#REF!+#REF!+#REF!+#REF!+O258+R258+U258+X258</f>
        <v>#REF!</v>
      </c>
      <c r="AB258" s="1" t="e">
        <f>#REF!+#REF!+#REF!+#REF!+#REF!+#REF!+#REF!+#REF!+P258+S258+V258+Y258</f>
        <v>#REF!</v>
      </c>
      <c r="AC258" s="1">
        <f>G258+H258+I258+J258+K258+L258+M258+N258+Q258+T258+W258+Z258</f>
        <v>1943.6000000000001</v>
      </c>
      <c r="AD258" s="1" t="e">
        <f>#REF!+#REF!+#REF!+#REF!+#REF!+#REF!+#REF!+O258+R258+U258+X258+AA258</f>
        <v>#REF!</v>
      </c>
      <c r="AE258" s="1" t="e">
        <f>#REF!+#REF!+#REF!+#REF!+#REF!+#REF!+#REF!+P258+S258+V258+Y258+AB258</f>
        <v>#REF!</v>
      </c>
      <c r="AF258" s="1">
        <f>H258+I258+J258+K258+L258+M258+N258+Q258+T258+W258+Z258+AC258</f>
        <v>3887.2000000000003</v>
      </c>
      <c r="AG258" s="1" t="e">
        <f>#REF!+#REF!+#REF!+#REF!+#REF!+#REF!+O258+R258+U258+X258+AA258+AD258</f>
        <v>#REF!</v>
      </c>
      <c r="AH258" s="1" t="e">
        <f>#REF!+#REF!+#REF!+#REF!+#REF!+#REF!+P258+S258+V258+Y258+AB258+AE258</f>
        <v>#REF!</v>
      </c>
      <c r="AI258" s="1">
        <f>I258+J258+K258+L258+M258+N258+Q258+T258+W258+Z258+AC258+AF258</f>
        <v>7774.400000000001</v>
      </c>
    </row>
    <row r="259" spans="1:35" s="25" customFormat="1" ht="58.5" customHeight="1">
      <c r="A259" s="44" t="s">
        <v>86</v>
      </c>
      <c r="B259" s="49">
        <f aca="true" t="shared" si="38" ref="B259:M259">B251+B258</f>
        <v>24.5</v>
      </c>
      <c r="C259" s="49">
        <f t="shared" si="38"/>
        <v>23.3</v>
      </c>
      <c r="D259" s="49">
        <f t="shared" si="38"/>
        <v>20.4</v>
      </c>
      <c r="E259" s="49">
        <f t="shared" si="38"/>
        <v>11.1</v>
      </c>
      <c r="F259" s="49">
        <f t="shared" si="38"/>
        <v>1</v>
      </c>
      <c r="G259" s="49">
        <f t="shared" si="38"/>
        <v>1</v>
      </c>
      <c r="H259" s="49">
        <f t="shared" si="38"/>
        <v>1</v>
      </c>
      <c r="I259" s="49">
        <f t="shared" si="38"/>
        <v>0.3</v>
      </c>
      <c r="J259" s="49">
        <f t="shared" si="38"/>
        <v>0.3</v>
      </c>
      <c r="K259" s="49">
        <f t="shared" si="38"/>
        <v>10.5</v>
      </c>
      <c r="L259" s="49">
        <f t="shared" si="38"/>
        <v>17.2</v>
      </c>
      <c r="M259" s="49">
        <f t="shared" si="38"/>
        <v>25.6</v>
      </c>
      <c r="N259" s="50">
        <f>B259+C259+D259+E259+F259+G259+H259+I259+J259+K259+L259+M259</f>
        <v>136.2</v>
      </c>
      <c r="O259" s="49" t="e">
        <f aca="true" t="shared" si="39" ref="O259:AI259">O251+O258</f>
        <v>#REF!</v>
      </c>
      <c r="P259" s="49" t="e">
        <f t="shared" si="39"/>
        <v>#REF!</v>
      </c>
      <c r="Q259" s="49">
        <f t="shared" si="39"/>
        <v>130.8</v>
      </c>
      <c r="R259" s="49" t="e">
        <f t="shared" si="39"/>
        <v>#REF!</v>
      </c>
      <c r="S259" s="1" t="e">
        <f t="shared" si="39"/>
        <v>#REF!</v>
      </c>
      <c r="T259" s="1">
        <f t="shared" si="39"/>
        <v>249.20000000000002</v>
      </c>
      <c r="U259" s="1" t="e">
        <f t="shared" si="39"/>
        <v>#REF!</v>
      </c>
      <c r="V259" s="1" t="e">
        <f t="shared" si="39"/>
        <v>#REF!</v>
      </c>
      <c r="W259" s="1">
        <f t="shared" si="39"/>
        <v>488.30000000000007</v>
      </c>
      <c r="X259" s="1" t="e">
        <f t="shared" si="39"/>
        <v>#REF!</v>
      </c>
      <c r="Y259" s="1" t="e">
        <f t="shared" si="39"/>
        <v>#REF!</v>
      </c>
      <c r="Z259" s="1">
        <f t="shared" si="39"/>
        <v>971.8000000000001</v>
      </c>
      <c r="AA259" s="1" t="e">
        <f t="shared" si="39"/>
        <v>#REF!</v>
      </c>
      <c r="AB259" s="1" t="e">
        <f t="shared" si="39"/>
        <v>#REF!</v>
      </c>
      <c r="AC259" s="1">
        <f t="shared" si="39"/>
        <v>1943.6000000000001</v>
      </c>
      <c r="AD259" s="1" t="e">
        <f t="shared" si="39"/>
        <v>#REF!</v>
      </c>
      <c r="AE259" s="1" t="e">
        <f t="shared" si="39"/>
        <v>#REF!</v>
      </c>
      <c r="AF259" s="1">
        <f t="shared" si="39"/>
        <v>3887.2000000000003</v>
      </c>
      <c r="AG259" s="1" t="e">
        <f t="shared" si="39"/>
        <v>#REF!</v>
      </c>
      <c r="AH259" s="1" t="e">
        <f t="shared" si="39"/>
        <v>#REF!</v>
      </c>
      <c r="AI259" s="1">
        <f t="shared" si="39"/>
        <v>7774.400000000001</v>
      </c>
    </row>
    <row r="260" spans="1:18" s="25" customFormat="1" ht="59.25" customHeight="1">
      <c r="A260" s="43" t="s">
        <v>48</v>
      </c>
      <c r="B260" s="51">
        <v>2.401</v>
      </c>
      <c r="C260" s="51">
        <v>1.886</v>
      </c>
      <c r="D260" s="51">
        <v>1.029</v>
      </c>
      <c r="E260" s="51">
        <v>0.686</v>
      </c>
      <c r="F260" s="49"/>
      <c r="G260" s="49"/>
      <c r="H260" s="49"/>
      <c r="I260" s="49"/>
      <c r="J260" s="49"/>
      <c r="K260" s="51">
        <v>0.343</v>
      </c>
      <c r="L260" s="51">
        <v>1.886</v>
      </c>
      <c r="M260" s="49">
        <v>2.744</v>
      </c>
      <c r="N260" s="50">
        <f>B260+C260+D260+E260+F260+G260+H260+I260+J260+K260+L260+M260</f>
        <v>10.975</v>
      </c>
      <c r="O260" s="79"/>
      <c r="P260" s="79"/>
      <c r="Q260" s="79"/>
      <c r="R260" s="79"/>
    </row>
    <row r="261" spans="1:18" s="25" customFormat="1" ht="27.75" customHeight="1">
      <c r="A261" s="10"/>
      <c r="B261" s="80"/>
      <c r="C261" s="80"/>
      <c r="D261" s="80"/>
      <c r="E261" s="80"/>
      <c r="F261" s="12"/>
      <c r="G261" s="12"/>
      <c r="H261" s="12"/>
      <c r="I261" s="12"/>
      <c r="J261" s="12"/>
      <c r="K261" s="80"/>
      <c r="L261" s="80"/>
      <c r="M261" s="12"/>
      <c r="N261" s="12"/>
      <c r="O261" s="81"/>
      <c r="P261" s="81"/>
      <c r="Q261" s="81"/>
      <c r="R261" s="81"/>
    </row>
    <row r="262" spans="1:18" s="25" customFormat="1" ht="27.75" customHeight="1">
      <c r="A262" s="10"/>
      <c r="B262" s="82"/>
      <c r="C262" s="82"/>
      <c r="D262" s="82"/>
      <c r="E262" s="82"/>
      <c r="F262" s="82"/>
      <c r="G262" s="83"/>
      <c r="H262" s="83"/>
      <c r="I262" s="82"/>
      <c r="J262" s="82"/>
      <c r="K262" s="82"/>
      <c r="L262" s="67"/>
      <c r="M262" s="67"/>
      <c r="N262" s="12"/>
      <c r="O262" s="81"/>
      <c r="P262" s="81"/>
      <c r="Q262" s="81"/>
      <c r="R262" s="81"/>
    </row>
    <row r="263" spans="1:18" s="25" customFormat="1" ht="27.75" customHeight="1">
      <c r="A263" s="10"/>
      <c r="B263" s="80"/>
      <c r="C263" s="80"/>
      <c r="D263" s="80"/>
      <c r="E263" s="80"/>
      <c r="F263" s="12"/>
      <c r="G263" s="12"/>
      <c r="H263" s="12"/>
      <c r="I263" s="12"/>
      <c r="J263" s="12"/>
      <c r="K263" s="80"/>
      <c r="L263" s="80"/>
      <c r="M263" s="12"/>
      <c r="N263" s="12"/>
      <c r="O263" s="81"/>
      <c r="P263" s="81"/>
      <c r="Q263" s="81"/>
      <c r="R263" s="81"/>
    </row>
    <row r="264" spans="1:18" s="25" customFormat="1" ht="27.75" customHeight="1">
      <c r="A264" s="10"/>
      <c r="B264" s="82" t="s">
        <v>95</v>
      </c>
      <c r="C264" s="82"/>
      <c r="D264" s="82"/>
      <c r="E264" s="82"/>
      <c r="F264" s="82"/>
      <c r="G264" s="83"/>
      <c r="H264" s="83"/>
      <c r="I264" s="82"/>
      <c r="J264" s="82"/>
      <c r="K264" s="82"/>
      <c r="L264" s="67"/>
      <c r="M264" s="67"/>
      <c r="N264" s="12"/>
      <c r="O264" s="81"/>
      <c r="P264" s="81"/>
      <c r="Q264" s="81"/>
      <c r="R264" s="81"/>
    </row>
    <row r="265" spans="1:18" s="25" customFormat="1" ht="27.75" customHeight="1" hidden="1">
      <c r="A265" s="10"/>
      <c r="B265" s="84"/>
      <c r="C265" s="84"/>
      <c r="D265" s="84"/>
      <c r="E265" s="84"/>
      <c r="F265" s="85"/>
      <c r="G265" s="85"/>
      <c r="H265" s="85"/>
      <c r="I265" s="85"/>
      <c r="J265" s="85"/>
      <c r="K265" s="84"/>
      <c r="L265" s="84"/>
      <c r="M265" s="85"/>
      <c r="N265" s="12"/>
      <c r="O265" s="81"/>
      <c r="P265" s="81"/>
      <c r="Q265" s="81"/>
      <c r="R265" s="81"/>
    </row>
    <row r="266" spans="1:18" s="25" customFormat="1" ht="27.75" customHeight="1" hidden="1">
      <c r="A266" s="10"/>
      <c r="B266" s="84"/>
      <c r="C266" s="84"/>
      <c r="D266" s="84"/>
      <c r="E266" s="84"/>
      <c r="F266" s="85"/>
      <c r="G266" s="85"/>
      <c r="H266" s="85"/>
      <c r="I266" s="85"/>
      <c r="J266" s="85"/>
      <c r="K266" s="84"/>
      <c r="L266" s="84"/>
      <c r="M266" s="85"/>
      <c r="N266" s="12"/>
      <c r="O266" s="81"/>
      <c r="P266" s="81"/>
      <c r="Q266" s="81"/>
      <c r="R266" s="81"/>
    </row>
    <row r="267" spans="1:18" ht="13.5" customHeight="1" hidden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8"/>
      <c r="O267" s="67"/>
      <c r="P267" s="67"/>
      <c r="Q267" s="67"/>
      <c r="R267" s="67"/>
    </row>
    <row r="268" spans="1:18" ht="13.5" customHeight="1" hidden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  <c r="O268" s="67"/>
      <c r="P268" s="67"/>
      <c r="Q268" s="67"/>
      <c r="R268" s="67"/>
    </row>
    <row r="269" spans="1:18" ht="13.5" customHeight="1" hidden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8"/>
      <c r="O269" s="67"/>
      <c r="P269" s="67"/>
      <c r="Q269" s="67"/>
      <c r="R269" s="67"/>
    </row>
    <row r="270" spans="1:18" ht="13.5" customHeight="1" hidden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8"/>
      <c r="O270" s="67"/>
      <c r="P270" s="67"/>
      <c r="Q270" s="67"/>
      <c r="R270" s="67"/>
    </row>
    <row r="271" spans="1:18" ht="13.5" customHeight="1" hidden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  <c r="O271" s="67"/>
      <c r="P271" s="67"/>
      <c r="Q271" s="67"/>
      <c r="R271" s="67"/>
    </row>
    <row r="272" spans="1:18" ht="12.75">
      <c r="A272" s="67"/>
      <c r="B272" s="82"/>
      <c r="C272" s="82"/>
      <c r="D272" s="82"/>
      <c r="E272" s="82"/>
      <c r="F272" s="82"/>
      <c r="G272" s="83"/>
      <c r="H272" s="83"/>
      <c r="I272" s="82"/>
      <c r="J272" s="82"/>
      <c r="K272" s="82"/>
      <c r="L272" s="67"/>
      <c r="M272" s="67"/>
      <c r="N272" s="68"/>
      <c r="O272" s="67"/>
      <c r="P272" s="67"/>
      <c r="Q272" s="67"/>
      <c r="R272" s="67"/>
    </row>
    <row r="273" ht="12">
      <c r="N273" s="2"/>
    </row>
    <row r="274" ht="12">
      <c r="N274" s="2"/>
    </row>
    <row r="275" ht="12">
      <c r="N275" s="2"/>
    </row>
    <row r="276" ht="12">
      <c r="N276" s="2"/>
    </row>
    <row r="277" ht="12">
      <c r="N277" s="2"/>
    </row>
    <row r="278" ht="12">
      <c r="N278" s="2"/>
    </row>
    <row r="279" ht="12">
      <c r="N279" s="2"/>
    </row>
    <row r="280" ht="12">
      <c r="N280" s="2"/>
    </row>
    <row r="281" ht="12">
      <c r="N281" s="2"/>
    </row>
    <row r="282" ht="12">
      <c r="N282" s="2"/>
    </row>
    <row r="283" ht="12">
      <c r="N283" s="2"/>
    </row>
    <row r="284" ht="12">
      <c r="N284" s="2"/>
    </row>
    <row r="285" ht="12">
      <c r="N285" s="2"/>
    </row>
    <row r="286" ht="12">
      <c r="N286" s="2"/>
    </row>
    <row r="287" ht="12">
      <c r="N287" s="2"/>
    </row>
    <row r="288" ht="12">
      <c r="N288" s="2"/>
    </row>
    <row r="289" ht="12">
      <c r="N289" s="2"/>
    </row>
    <row r="290" ht="12">
      <c r="N290" s="2"/>
    </row>
    <row r="291" ht="12">
      <c r="N291" s="2"/>
    </row>
    <row r="292" ht="12">
      <c r="N292" s="2"/>
    </row>
    <row r="293" ht="12">
      <c r="N293" s="2"/>
    </row>
    <row r="294" ht="12">
      <c r="N294" s="2"/>
    </row>
    <row r="295" ht="12">
      <c r="N295" s="2"/>
    </row>
    <row r="296" ht="12">
      <c r="N296" s="2"/>
    </row>
    <row r="297" ht="12">
      <c r="N297" s="2"/>
    </row>
    <row r="298" ht="12">
      <c r="N298" s="2"/>
    </row>
    <row r="299" ht="12">
      <c r="N299" s="2"/>
    </row>
    <row r="300" ht="12">
      <c r="N300" s="2"/>
    </row>
    <row r="301" ht="12">
      <c r="N301" s="2"/>
    </row>
    <row r="302" ht="12">
      <c r="N302" s="2"/>
    </row>
    <row r="303" ht="12">
      <c r="N303" s="2"/>
    </row>
    <row r="304" ht="12">
      <c r="N304" s="2"/>
    </row>
    <row r="305" ht="12">
      <c r="N305" s="2"/>
    </row>
    <row r="306" ht="12">
      <c r="N306" s="2"/>
    </row>
    <row r="307" ht="12">
      <c r="N307" s="2"/>
    </row>
    <row r="308" ht="12">
      <c r="N308" s="2"/>
    </row>
    <row r="309" ht="12">
      <c r="N309" s="2"/>
    </row>
    <row r="310" ht="12">
      <c r="N310" s="2"/>
    </row>
    <row r="311" ht="12">
      <c r="N311" s="2"/>
    </row>
    <row r="312" ht="12">
      <c r="N312" s="2"/>
    </row>
    <row r="313" ht="12">
      <c r="N313" s="2"/>
    </row>
    <row r="314" ht="12">
      <c r="N314" s="2"/>
    </row>
    <row r="315" ht="12">
      <c r="N315" s="2"/>
    </row>
    <row r="316" ht="12">
      <c r="N316" s="2"/>
    </row>
    <row r="317" ht="12">
      <c r="N317" s="2"/>
    </row>
    <row r="318" ht="12">
      <c r="N318" s="2"/>
    </row>
    <row r="319" ht="12">
      <c r="N319" s="2"/>
    </row>
    <row r="320" ht="12">
      <c r="N320" s="2"/>
    </row>
    <row r="321" ht="12">
      <c r="N321" s="2"/>
    </row>
    <row r="322" ht="12">
      <c r="N322" s="2"/>
    </row>
    <row r="323" ht="12">
      <c r="N323" s="2"/>
    </row>
    <row r="324" ht="12">
      <c r="N324" s="2"/>
    </row>
    <row r="325" ht="12">
      <c r="N325" s="2"/>
    </row>
    <row r="326" ht="12">
      <c r="N326" s="2"/>
    </row>
    <row r="327" ht="12">
      <c r="N327" s="2"/>
    </row>
    <row r="328" ht="12">
      <c r="N328" s="2"/>
    </row>
    <row r="329" ht="12">
      <c r="N329" s="2"/>
    </row>
    <row r="330" ht="12">
      <c r="N330" s="2"/>
    </row>
    <row r="331" ht="12">
      <c r="N331" s="2"/>
    </row>
    <row r="332" ht="12">
      <c r="N332" s="2"/>
    </row>
    <row r="333" ht="12">
      <c r="N333" s="2"/>
    </row>
    <row r="334" ht="12">
      <c r="N334" s="2"/>
    </row>
    <row r="335" ht="12">
      <c r="N335" s="2"/>
    </row>
    <row r="336" ht="12">
      <c r="N336" s="2"/>
    </row>
    <row r="337" ht="12">
      <c r="N337" s="2"/>
    </row>
    <row r="338" ht="12">
      <c r="N338" s="2"/>
    </row>
    <row r="339" ht="12">
      <c r="N339" s="2"/>
    </row>
    <row r="340" ht="12">
      <c r="N340" s="2"/>
    </row>
    <row r="341" ht="12">
      <c r="N341" s="2"/>
    </row>
    <row r="342" ht="12">
      <c r="N342" s="2"/>
    </row>
    <row r="343" ht="12">
      <c r="N343" s="2"/>
    </row>
    <row r="344" ht="12">
      <c r="N344" s="2"/>
    </row>
    <row r="345" ht="12">
      <c r="N345" s="2"/>
    </row>
    <row r="346" ht="12">
      <c r="N346" s="2"/>
    </row>
    <row r="347" ht="12">
      <c r="N347" s="2"/>
    </row>
    <row r="348" ht="12">
      <c r="N348" s="2"/>
    </row>
    <row r="349" ht="12">
      <c r="N349" s="2"/>
    </row>
    <row r="350" ht="12">
      <c r="N350" s="2"/>
    </row>
    <row r="351" ht="12">
      <c r="N351" s="2"/>
    </row>
    <row r="352" ht="12">
      <c r="N352" s="2"/>
    </row>
    <row r="353" ht="12">
      <c r="N353" s="2"/>
    </row>
    <row r="354" ht="12">
      <c r="N354" s="2"/>
    </row>
    <row r="355" ht="12">
      <c r="N355" s="2"/>
    </row>
    <row r="356" ht="12">
      <c r="N356" s="2"/>
    </row>
    <row r="357" ht="12">
      <c r="N357" s="2"/>
    </row>
    <row r="358" ht="12">
      <c r="N358" s="2"/>
    </row>
    <row r="359" ht="12">
      <c r="N359" s="2"/>
    </row>
    <row r="360" ht="12">
      <c r="N360" s="2"/>
    </row>
    <row r="361" ht="12">
      <c r="N361" s="2"/>
    </row>
    <row r="362" ht="12">
      <c r="N362" s="2"/>
    </row>
    <row r="363" ht="12">
      <c r="N363" s="2"/>
    </row>
    <row r="364" ht="12">
      <c r="N364" s="2"/>
    </row>
    <row r="365" ht="12">
      <c r="N365" s="2"/>
    </row>
    <row r="366" ht="12">
      <c r="N366" s="2"/>
    </row>
    <row r="367" ht="12">
      <c r="N367" s="2"/>
    </row>
    <row r="368" ht="12">
      <c r="N368" s="2"/>
    </row>
    <row r="369" ht="12">
      <c r="N369" s="2"/>
    </row>
    <row r="370" ht="12">
      <c r="N370" s="2"/>
    </row>
    <row r="371" ht="12">
      <c r="N371" s="2"/>
    </row>
    <row r="372" ht="12">
      <c r="N372" s="2"/>
    </row>
    <row r="373" ht="12">
      <c r="N373" s="2"/>
    </row>
    <row r="374" ht="12">
      <c r="N374" s="2"/>
    </row>
    <row r="375" ht="12">
      <c r="N375" s="2"/>
    </row>
    <row r="376" ht="12">
      <c r="N376" s="2"/>
    </row>
    <row r="377" ht="12">
      <c r="N377" s="2"/>
    </row>
    <row r="378" ht="12">
      <c r="N378" s="2"/>
    </row>
    <row r="379" ht="12">
      <c r="N379" s="2"/>
    </row>
    <row r="380" ht="12">
      <c r="N380" s="2"/>
    </row>
    <row r="381" ht="12">
      <c r="N381" s="2"/>
    </row>
    <row r="382" ht="12">
      <c r="N382" s="2"/>
    </row>
    <row r="383" ht="12">
      <c r="N383" s="2"/>
    </row>
    <row r="384" ht="12">
      <c r="N384" s="2"/>
    </row>
    <row r="385" ht="12">
      <c r="N385" s="2"/>
    </row>
    <row r="386" ht="12">
      <c r="N386" s="2"/>
    </row>
    <row r="387" ht="12">
      <c r="N387" s="2"/>
    </row>
    <row r="388" ht="12">
      <c r="N388" s="2"/>
    </row>
    <row r="389" ht="12">
      <c r="N389" s="2"/>
    </row>
    <row r="390" ht="12">
      <c r="N390" s="2"/>
    </row>
    <row r="391" ht="12">
      <c r="N391" s="2"/>
    </row>
    <row r="392" ht="12">
      <c r="N392" s="2"/>
    </row>
    <row r="393" ht="12">
      <c r="N393" s="2"/>
    </row>
    <row r="394" ht="12">
      <c r="N394" s="2"/>
    </row>
    <row r="395" ht="12">
      <c r="N395" s="2"/>
    </row>
    <row r="396" ht="12">
      <c r="N396" s="2"/>
    </row>
    <row r="397" ht="12">
      <c r="N397" s="2"/>
    </row>
    <row r="398" ht="12">
      <c r="N398" s="2"/>
    </row>
    <row r="399" ht="12">
      <c r="N399" s="2"/>
    </row>
    <row r="400" ht="12">
      <c r="N400" s="2"/>
    </row>
    <row r="401" ht="12">
      <c r="N401" s="2"/>
    </row>
    <row r="402" ht="12">
      <c r="N402" s="2"/>
    </row>
    <row r="403" ht="12">
      <c r="N403" s="2"/>
    </row>
    <row r="404" ht="12">
      <c r="N404" s="2"/>
    </row>
    <row r="405" ht="12">
      <c r="N405" s="2"/>
    </row>
    <row r="406" ht="12">
      <c r="N406" s="2"/>
    </row>
    <row r="407" ht="12">
      <c r="N407" s="2"/>
    </row>
    <row r="408" ht="12">
      <c r="N408" s="2"/>
    </row>
    <row r="409" ht="12">
      <c r="N409" s="2"/>
    </row>
    <row r="410" ht="12">
      <c r="N410" s="2"/>
    </row>
    <row r="411" ht="12">
      <c r="N411" s="2"/>
    </row>
    <row r="412" ht="12">
      <c r="N412" s="2"/>
    </row>
    <row r="413" ht="12">
      <c r="N413" s="2"/>
    </row>
    <row r="414" ht="12">
      <c r="N414" s="2"/>
    </row>
    <row r="415" ht="12">
      <c r="N415" s="2"/>
    </row>
    <row r="416" ht="12">
      <c r="N416" s="2"/>
    </row>
    <row r="417" ht="12">
      <c r="N417" s="2"/>
    </row>
    <row r="418" ht="12">
      <c r="N418" s="2"/>
    </row>
    <row r="419" ht="12">
      <c r="N419" s="2"/>
    </row>
    <row r="420" ht="12">
      <c r="N420" s="2"/>
    </row>
    <row r="421" ht="12">
      <c r="N421" s="2"/>
    </row>
    <row r="422" ht="12">
      <c r="N422" s="2"/>
    </row>
    <row r="423" ht="12">
      <c r="N423" s="2"/>
    </row>
    <row r="424" ht="12">
      <c r="N424" s="2"/>
    </row>
    <row r="425" ht="12">
      <c r="N425" s="2"/>
    </row>
    <row r="426" ht="12">
      <c r="N426" s="2"/>
    </row>
    <row r="427" ht="12">
      <c r="N427" s="2"/>
    </row>
    <row r="428" ht="12">
      <c r="N428" s="2"/>
    </row>
    <row r="429" ht="12">
      <c r="N429" s="2"/>
    </row>
    <row r="430" ht="12">
      <c r="N430" s="2"/>
    </row>
    <row r="431" ht="12">
      <c r="N431" s="2"/>
    </row>
    <row r="432" ht="12">
      <c r="N432" s="2"/>
    </row>
    <row r="433" ht="12">
      <c r="N433" s="2"/>
    </row>
    <row r="434" ht="12">
      <c r="N434" s="2"/>
    </row>
    <row r="435" ht="12">
      <c r="N435" s="2"/>
    </row>
    <row r="436" ht="12">
      <c r="N436" s="2"/>
    </row>
    <row r="437" ht="12">
      <c r="N437" s="2"/>
    </row>
    <row r="438" ht="12">
      <c r="N438" s="2"/>
    </row>
    <row r="439" ht="12">
      <c r="N439" s="2"/>
    </row>
    <row r="440" ht="12">
      <c r="N440" s="2"/>
    </row>
    <row r="441" ht="12">
      <c r="N441" s="2"/>
    </row>
    <row r="442" ht="12">
      <c r="N442" s="2"/>
    </row>
    <row r="443" ht="12">
      <c r="N443" s="2"/>
    </row>
    <row r="444" ht="12">
      <c r="N444" s="2"/>
    </row>
    <row r="445" ht="12">
      <c r="N445" s="2"/>
    </row>
    <row r="446" ht="12">
      <c r="N446" s="2"/>
    </row>
    <row r="447" ht="12">
      <c r="N447" s="2"/>
    </row>
    <row r="448" ht="12">
      <c r="N448" s="2"/>
    </row>
    <row r="449" ht="12">
      <c r="N449" s="2"/>
    </row>
    <row r="450" ht="12">
      <c r="N450" s="2"/>
    </row>
    <row r="451" ht="12">
      <c r="N451" s="2"/>
    </row>
    <row r="452" ht="12">
      <c r="N452" s="2"/>
    </row>
    <row r="453" ht="12">
      <c r="N453" s="2"/>
    </row>
    <row r="454" ht="12">
      <c r="N454" s="2"/>
    </row>
    <row r="455" ht="12">
      <c r="N455" s="2"/>
    </row>
    <row r="456" ht="12">
      <c r="N456" s="2"/>
    </row>
    <row r="457" ht="12">
      <c r="N457" s="2"/>
    </row>
    <row r="458" ht="12">
      <c r="N458" s="2"/>
    </row>
    <row r="459" ht="12">
      <c r="N459" s="2"/>
    </row>
    <row r="460" ht="12">
      <c r="N460" s="2"/>
    </row>
    <row r="461" ht="12">
      <c r="N461" s="2"/>
    </row>
    <row r="462" ht="12">
      <c r="N462" s="2"/>
    </row>
    <row r="463" ht="12">
      <c r="N463" s="2"/>
    </row>
    <row r="464" ht="12">
      <c r="N464" s="2"/>
    </row>
    <row r="465" ht="12">
      <c r="N465" s="2"/>
    </row>
    <row r="466" ht="12">
      <c r="N466" s="2"/>
    </row>
    <row r="467" ht="12">
      <c r="N467" s="2"/>
    </row>
    <row r="468" ht="12">
      <c r="N468" s="2"/>
    </row>
    <row r="469" ht="12">
      <c r="N469" s="2"/>
    </row>
    <row r="470" ht="12">
      <c r="N470" s="2"/>
    </row>
    <row r="471" ht="12">
      <c r="N471" s="2"/>
    </row>
    <row r="472" ht="12">
      <c r="N472" s="2"/>
    </row>
    <row r="473" ht="12">
      <c r="N473" s="2"/>
    </row>
    <row r="474" ht="12">
      <c r="N474" s="2"/>
    </row>
    <row r="475" ht="12">
      <c r="N475" s="2"/>
    </row>
    <row r="476" ht="12">
      <c r="N476" s="2"/>
    </row>
    <row r="477" ht="12">
      <c r="N477" s="2"/>
    </row>
    <row r="478" ht="12">
      <c r="N478" s="2"/>
    </row>
    <row r="479" ht="12">
      <c r="N479" s="2"/>
    </row>
    <row r="480" ht="12">
      <c r="N480" s="2"/>
    </row>
    <row r="481" ht="12">
      <c r="N481" s="2"/>
    </row>
    <row r="482" ht="12">
      <c r="N482" s="2"/>
    </row>
    <row r="483" ht="12">
      <c r="N483" s="2"/>
    </row>
    <row r="484" ht="12">
      <c r="N484" s="2"/>
    </row>
    <row r="485" ht="12">
      <c r="N485" s="2"/>
    </row>
    <row r="486" ht="12">
      <c r="N486" s="2"/>
    </row>
    <row r="487" ht="12">
      <c r="N487" s="2"/>
    </row>
    <row r="488" ht="12">
      <c r="N488" s="2"/>
    </row>
    <row r="489" ht="12">
      <c r="N489" s="2"/>
    </row>
    <row r="490" ht="12">
      <c r="N490" s="2"/>
    </row>
    <row r="491" ht="12">
      <c r="N491" s="2"/>
    </row>
    <row r="492" ht="12">
      <c r="N492" s="2"/>
    </row>
    <row r="493" ht="12">
      <c r="N493" s="2"/>
    </row>
    <row r="494" ht="12">
      <c r="N494" s="2"/>
    </row>
    <row r="495" ht="12">
      <c r="N495" s="2"/>
    </row>
    <row r="496" ht="12">
      <c r="N496" s="2"/>
    </row>
    <row r="497" ht="12">
      <c r="N497" s="2"/>
    </row>
    <row r="498" ht="12">
      <c r="N498" s="2"/>
    </row>
    <row r="499" ht="12">
      <c r="N499" s="2"/>
    </row>
    <row r="500" ht="12">
      <c r="N500" s="2"/>
    </row>
    <row r="501" ht="12">
      <c r="N501" s="2"/>
    </row>
    <row r="502" ht="12">
      <c r="N502" s="2"/>
    </row>
    <row r="503" ht="12">
      <c r="N503" s="2"/>
    </row>
    <row r="504" ht="12">
      <c r="N504" s="2"/>
    </row>
    <row r="505" ht="12">
      <c r="N505" s="2"/>
    </row>
    <row r="506" ht="12">
      <c r="N506" s="2"/>
    </row>
    <row r="507" ht="12">
      <c r="N507" s="2"/>
    </row>
    <row r="508" ht="12">
      <c r="N508" s="2"/>
    </row>
    <row r="509" ht="12">
      <c r="N509" s="2"/>
    </row>
    <row r="510" ht="12">
      <c r="N510" s="2"/>
    </row>
    <row r="511" ht="12">
      <c r="N511" s="2"/>
    </row>
    <row r="512" ht="12">
      <c r="N512" s="2"/>
    </row>
    <row r="513" ht="12">
      <c r="N513" s="2"/>
    </row>
    <row r="514" ht="12">
      <c r="N514" s="2"/>
    </row>
    <row r="515" ht="12">
      <c r="N515" s="2"/>
    </row>
    <row r="516" ht="12">
      <c r="N516" s="2"/>
    </row>
    <row r="517" ht="12">
      <c r="N517" s="2"/>
    </row>
    <row r="518" ht="12">
      <c r="N518" s="2"/>
    </row>
    <row r="519" ht="12">
      <c r="N519" s="2"/>
    </row>
    <row r="520" ht="12">
      <c r="N520" s="2"/>
    </row>
    <row r="521" ht="12">
      <c r="N521" s="2"/>
    </row>
    <row r="522" ht="12">
      <c r="N522" s="2"/>
    </row>
    <row r="523" ht="12">
      <c r="N523" s="2"/>
    </row>
    <row r="524" ht="12">
      <c r="N524" s="2"/>
    </row>
    <row r="525" ht="12">
      <c r="N525" s="2"/>
    </row>
    <row r="526" ht="12">
      <c r="N526" s="2"/>
    </row>
    <row r="527" ht="12">
      <c r="N527" s="2"/>
    </row>
    <row r="528" ht="12">
      <c r="N528" s="2"/>
    </row>
    <row r="529" ht="12">
      <c r="N529" s="2"/>
    </row>
    <row r="530" ht="12">
      <c r="N530" s="2"/>
    </row>
    <row r="531" ht="12">
      <c r="N531" s="2"/>
    </row>
    <row r="532" ht="12">
      <c r="N532" s="2"/>
    </row>
    <row r="533" ht="12">
      <c r="N533" s="2"/>
    </row>
    <row r="534" ht="12">
      <c r="N534" s="2"/>
    </row>
    <row r="535" ht="12">
      <c r="N535" s="2"/>
    </row>
    <row r="536" ht="12">
      <c r="N536" s="2"/>
    </row>
    <row r="537" ht="12">
      <c r="N537" s="2"/>
    </row>
    <row r="538" ht="12">
      <c r="N538" s="2"/>
    </row>
    <row r="539" ht="12">
      <c r="N539" s="2"/>
    </row>
    <row r="540" ht="12">
      <c r="N540" s="2"/>
    </row>
    <row r="541" ht="12">
      <c r="N541" s="2"/>
    </row>
    <row r="542" ht="12">
      <c r="N542" s="2"/>
    </row>
    <row r="543" ht="12">
      <c r="N543" s="2"/>
    </row>
    <row r="544" ht="12">
      <c r="N544" s="2"/>
    </row>
    <row r="545" ht="12">
      <c r="N545" s="2"/>
    </row>
    <row r="546" ht="12">
      <c r="N546" s="2"/>
    </row>
    <row r="547" ht="12">
      <c r="N547" s="2"/>
    </row>
    <row r="548" ht="12">
      <c r="N548" s="2"/>
    </row>
    <row r="549" ht="12">
      <c r="N549" s="2"/>
    </row>
    <row r="550" ht="12">
      <c r="N550" s="2"/>
    </row>
    <row r="551" ht="12">
      <c r="N551" s="2"/>
    </row>
    <row r="552" ht="12">
      <c r="N552" s="2"/>
    </row>
    <row r="553" ht="12">
      <c r="N553" s="2"/>
    </row>
    <row r="554" ht="12">
      <c r="N554" s="2"/>
    </row>
    <row r="555" ht="12">
      <c r="N555" s="2"/>
    </row>
    <row r="556" ht="12">
      <c r="N556" s="2"/>
    </row>
    <row r="557" ht="12">
      <c r="N557" s="2"/>
    </row>
    <row r="558" ht="12">
      <c r="N558" s="2"/>
    </row>
    <row r="559" ht="12">
      <c r="N559" s="2"/>
    </row>
    <row r="560" ht="12">
      <c r="N560" s="2"/>
    </row>
    <row r="561" ht="12">
      <c r="N561" s="2"/>
    </row>
    <row r="562" ht="12">
      <c r="N562" s="2"/>
    </row>
    <row r="563" ht="12">
      <c r="N563" s="2"/>
    </row>
    <row r="564" ht="12">
      <c r="N564" s="2"/>
    </row>
    <row r="565" ht="12">
      <c r="N565" s="2"/>
    </row>
    <row r="566" ht="12">
      <c r="N566" s="2"/>
    </row>
    <row r="567" ht="12">
      <c r="N567" s="2"/>
    </row>
    <row r="568" ht="12">
      <c r="N568" s="2"/>
    </row>
    <row r="569" ht="12">
      <c r="N569" s="2"/>
    </row>
    <row r="570" ht="12">
      <c r="N570" s="2"/>
    </row>
    <row r="571" ht="12">
      <c r="N571" s="2"/>
    </row>
    <row r="572" ht="12">
      <c r="N572" s="2"/>
    </row>
    <row r="573" ht="12">
      <c r="N573" s="2"/>
    </row>
    <row r="574" ht="12">
      <c r="N574" s="2"/>
    </row>
    <row r="575" ht="12">
      <c r="N575" s="2"/>
    </row>
    <row r="576" ht="12">
      <c r="N576" s="2"/>
    </row>
    <row r="577" ht="12">
      <c r="N577" s="2"/>
    </row>
    <row r="578" ht="12">
      <c r="N578" s="2"/>
    </row>
    <row r="579" ht="12">
      <c r="N579" s="2"/>
    </row>
    <row r="580" ht="12">
      <c r="N580" s="2"/>
    </row>
    <row r="581" ht="12">
      <c r="N581" s="2"/>
    </row>
    <row r="582" ht="12">
      <c r="N582" s="2"/>
    </row>
    <row r="583" ht="12">
      <c r="N583" s="2"/>
    </row>
    <row r="584" ht="12">
      <c r="N584" s="2"/>
    </row>
    <row r="585" ht="12">
      <c r="N585" s="2"/>
    </row>
    <row r="586" ht="12">
      <c r="N586" s="2"/>
    </row>
    <row r="587" ht="12">
      <c r="N587" s="2"/>
    </row>
    <row r="588" ht="12">
      <c r="N588" s="2"/>
    </row>
    <row r="589" ht="12">
      <c r="N589" s="2"/>
    </row>
    <row r="590" ht="12">
      <c r="N590" s="2"/>
    </row>
    <row r="591" ht="12">
      <c r="N591" s="2"/>
    </row>
    <row r="592" ht="12">
      <c r="N592" s="2"/>
    </row>
    <row r="593" ht="12">
      <c r="N593" s="2"/>
    </row>
    <row r="594" ht="12">
      <c r="N594" s="2"/>
    </row>
    <row r="595" ht="12">
      <c r="N595" s="2"/>
    </row>
    <row r="596" ht="12">
      <c r="N596" s="2"/>
    </row>
    <row r="597" ht="12">
      <c r="N597" s="2"/>
    </row>
    <row r="598" ht="12">
      <c r="N598" s="2"/>
    </row>
    <row r="599" ht="12">
      <c r="N599" s="2"/>
    </row>
    <row r="600" ht="12">
      <c r="N600" s="2"/>
    </row>
    <row r="601" ht="12">
      <c r="N601" s="2"/>
    </row>
    <row r="602" ht="12">
      <c r="N602" s="2"/>
    </row>
    <row r="603" ht="12">
      <c r="N603" s="2"/>
    </row>
    <row r="604" ht="12">
      <c r="N604" s="2"/>
    </row>
    <row r="605" ht="12">
      <c r="N605" s="2"/>
    </row>
    <row r="606" ht="12">
      <c r="N606" s="2"/>
    </row>
    <row r="607" ht="12">
      <c r="N607" s="2"/>
    </row>
    <row r="608" ht="12">
      <c r="N608" s="2"/>
    </row>
    <row r="609" ht="12">
      <c r="N609" s="2"/>
    </row>
    <row r="610" ht="12">
      <c r="N610" s="2"/>
    </row>
    <row r="611" ht="12">
      <c r="N611" s="2"/>
    </row>
    <row r="612" ht="12">
      <c r="N612" s="2"/>
    </row>
    <row r="613" ht="12">
      <c r="N613" s="2"/>
    </row>
    <row r="614" ht="12">
      <c r="N614" s="2"/>
    </row>
    <row r="615" ht="12">
      <c r="N615" s="2"/>
    </row>
    <row r="616" ht="12">
      <c r="N616" s="2"/>
    </row>
    <row r="617" ht="12">
      <c r="N617" s="2"/>
    </row>
    <row r="618" ht="12">
      <c r="N618" s="2"/>
    </row>
    <row r="619" ht="12">
      <c r="N619" s="2"/>
    </row>
    <row r="620" ht="12">
      <c r="N620" s="2"/>
    </row>
    <row r="621" ht="12">
      <c r="N621" s="2"/>
    </row>
    <row r="622" ht="12">
      <c r="N622" s="2"/>
    </row>
    <row r="623" ht="12">
      <c r="N623" s="2"/>
    </row>
    <row r="624" ht="12">
      <c r="N624" s="2"/>
    </row>
    <row r="625" ht="12">
      <c r="N625" s="2"/>
    </row>
    <row r="626" ht="12">
      <c r="N626" s="2"/>
    </row>
    <row r="627" ht="12">
      <c r="N627" s="2"/>
    </row>
    <row r="628" ht="12">
      <c r="N628" s="2"/>
    </row>
    <row r="629" ht="12">
      <c r="N629" s="2"/>
    </row>
    <row r="630" ht="12">
      <c r="N630" s="2"/>
    </row>
    <row r="631" ht="12">
      <c r="N631" s="2"/>
    </row>
    <row r="632" ht="12">
      <c r="N632" s="2"/>
    </row>
    <row r="633" ht="12">
      <c r="N633" s="2"/>
    </row>
    <row r="634" ht="12">
      <c r="N634" s="2"/>
    </row>
    <row r="635" ht="12">
      <c r="N635" s="2"/>
    </row>
    <row r="636" ht="12">
      <c r="N636" s="2"/>
    </row>
    <row r="637" ht="12">
      <c r="N637" s="2"/>
    </row>
    <row r="638" ht="12">
      <c r="N638" s="2"/>
    </row>
    <row r="639" ht="12">
      <c r="N639" s="2"/>
    </row>
    <row r="640" ht="12">
      <c r="N640" s="2"/>
    </row>
    <row r="641" ht="12">
      <c r="N641" s="2"/>
    </row>
    <row r="642" ht="12">
      <c r="N642" s="2"/>
    </row>
    <row r="643" ht="12">
      <c r="N643" s="2"/>
    </row>
    <row r="644" ht="12">
      <c r="N644" s="2"/>
    </row>
    <row r="645" ht="12">
      <c r="N645" s="2"/>
    </row>
    <row r="646" ht="12">
      <c r="N646" s="2"/>
    </row>
    <row r="647" ht="12">
      <c r="N647" s="2"/>
    </row>
    <row r="648" ht="12">
      <c r="N648" s="2"/>
    </row>
    <row r="649" ht="12">
      <c r="N649" s="2"/>
    </row>
    <row r="650" ht="12">
      <c r="N650" s="2"/>
    </row>
    <row r="651" ht="12">
      <c r="N651" s="2"/>
    </row>
    <row r="652" ht="12">
      <c r="N652" s="2"/>
    </row>
    <row r="653" ht="12">
      <c r="N653" s="2"/>
    </row>
    <row r="654" ht="12">
      <c r="N654" s="2"/>
    </row>
    <row r="655" ht="12">
      <c r="N655" s="2"/>
    </row>
    <row r="656" ht="12">
      <c r="N656" s="2"/>
    </row>
    <row r="657" ht="12">
      <c r="N657" s="2"/>
    </row>
    <row r="658" ht="12">
      <c r="N658" s="2"/>
    </row>
    <row r="659" ht="12">
      <c r="N659" s="2"/>
    </row>
    <row r="660" ht="12">
      <c r="N660" s="2"/>
    </row>
    <row r="661" ht="12">
      <c r="N661" s="2"/>
    </row>
    <row r="662" ht="12">
      <c r="N662" s="2"/>
    </row>
    <row r="663" ht="12">
      <c r="N663" s="2"/>
    </row>
    <row r="664" ht="12">
      <c r="N664" s="2"/>
    </row>
    <row r="665" ht="12">
      <c r="N665" s="2"/>
    </row>
    <row r="666" ht="12">
      <c r="N666" s="2"/>
    </row>
    <row r="667" ht="12">
      <c r="N667" s="2"/>
    </row>
    <row r="668" ht="12">
      <c r="N668" s="2"/>
    </row>
    <row r="669" ht="12">
      <c r="N669" s="2"/>
    </row>
    <row r="670" ht="12">
      <c r="N670" s="2"/>
    </row>
    <row r="671" ht="12">
      <c r="N671" s="2"/>
    </row>
    <row r="672" ht="12">
      <c r="N672" s="2"/>
    </row>
    <row r="673" ht="12">
      <c r="N673" s="2"/>
    </row>
    <row r="674" ht="12">
      <c r="N674" s="2"/>
    </row>
    <row r="675" ht="12">
      <c r="N675" s="2"/>
    </row>
    <row r="676" ht="12">
      <c r="N676" s="2"/>
    </row>
    <row r="677" ht="12">
      <c r="N677" s="2"/>
    </row>
    <row r="678" ht="12">
      <c r="N678" s="2"/>
    </row>
    <row r="679" ht="12">
      <c r="N679" s="2"/>
    </row>
    <row r="680" ht="12">
      <c r="N680" s="2"/>
    </row>
    <row r="681" ht="12">
      <c r="N681" s="2"/>
    </row>
    <row r="682" ht="12">
      <c r="N682" s="2"/>
    </row>
    <row r="683" ht="12">
      <c r="N683" s="2"/>
    </row>
    <row r="684" ht="12">
      <c r="N684" s="2"/>
    </row>
    <row r="685" ht="12">
      <c r="N685" s="2"/>
    </row>
    <row r="686" ht="12">
      <c r="N686" s="2"/>
    </row>
    <row r="687" ht="12">
      <c r="N687" s="2"/>
    </row>
    <row r="688" ht="12">
      <c r="N688" s="2"/>
    </row>
    <row r="689" ht="12">
      <c r="N689" s="2"/>
    </row>
    <row r="690" ht="12">
      <c r="N690" s="2"/>
    </row>
    <row r="691" ht="12">
      <c r="N691" s="2"/>
    </row>
    <row r="692" ht="12">
      <c r="N692" s="2"/>
    </row>
    <row r="693" ht="12">
      <c r="N693" s="2"/>
    </row>
    <row r="694" ht="12">
      <c r="N694" s="2"/>
    </row>
    <row r="695" ht="12">
      <c r="N695" s="2"/>
    </row>
    <row r="696" ht="12">
      <c r="N696" s="2"/>
    </row>
    <row r="697" ht="12">
      <c r="N697" s="2"/>
    </row>
    <row r="698" ht="12">
      <c r="N698" s="2"/>
    </row>
    <row r="699" ht="12">
      <c r="N699" s="2"/>
    </row>
    <row r="700" ht="12">
      <c r="N700" s="2"/>
    </row>
    <row r="701" ht="12">
      <c r="N701" s="2"/>
    </row>
    <row r="702" ht="12">
      <c r="N702" s="2"/>
    </row>
    <row r="703" ht="12">
      <c r="N703" s="2"/>
    </row>
    <row r="704" ht="12">
      <c r="N704" s="2"/>
    </row>
    <row r="705" ht="12">
      <c r="N705" s="2"/>
    </row>
    <row r="706" ht="12">
      <c r="N706" s="2"/>
    </row>
    <row r="707" ht="12">
      <c r="N707" s="2"/>
    </row>
    <row r="708" ht="12">
      <c r="N708" s="2"/>
    </row>
    <row r="709" ht="12">
      <c r="N709" s="2"/>
    </row>
    <row r="710" ht="12">
      <c r="N710" s="2"/>
    </row>
    <row r="711" ht="12">
      <c r="N711" s="2"/>
    </row>
    <row r="712" ht="12">
      <c r="N712" s="2"/>
    </row>
    <row r="713" ht="12">
      <c r="N713" s="2"/>
    </row>
    <row r="714" ht="12">
      <c r="N714" s="2"/>
    </row>
    <row r="715" ht="12">
      <c r="N715" s="2"/>
    </row>
    <row r="716" ht="12">
      <c r="N716" s="2"/>
    </row>
    <row r="717" ht="12">
      <c r="N717" s="2"/>
    </row>
    <row r="718" ht="12">
      <c r="N718" s="2"/>
    </row>
    <row r="719" ht="12">
      <c r="N719" s="2"/>
    </row>
    <row r="720" ht="12">
      <c r="N720" s="2"/>
    </row>
    <row r="721" ht="12">
      <c r="N721" s="2"/>
    </row>
    <row r="722" ht="12">
      <c r="N722" s="2"/>
    </row>
    <row r="723" ht="12">
      <c r="N723" s="2"/>
    </row>
    <row r="724" ht="12">
      <c r="N724" s="2"/>
    </row>
    <row r="725" ht="12">
      <c r="N725" s="2"/>
    </row>
    <row r="726" ht="12">
      <c r="N726" s="2"/>
    </row>
    <row r="727" ht="12">
      <c r="N727" s="2"/>
    </row>
    <row r="728" ht="12">
      <c r="N728" s="2"/>
    </row>
    <row r="729" ht="12">
      <c r="N729" s="2"/>
    </row>
    <row r="730" ht="12">
      <c r="N730" s="2"/>
    </row>
    <row r="731" ht="12">
      <c r="N731" s="2"/>
    </row>
    <row r="732" ht="12">
      <c r="N732" s="2"/>
    </row>
    <row r="733" ht="12">
      <c r="N733" s="2"/>
    </row>
    <row r="734" ht="12">
      <c r="N734" s="2"/>
    </row>
    <row r="735" ht="12">
      <c r="N735" s="2"/>
    </row>
    <row r="736" ht="12">
      <c r="N736" s="2"/>
    </row>
    <row r="737" ht="12">
      <c r="N737" s="2"/>
    </row>
    <row r="738" ht="12">
      <c r="N738" s="2"/>
    </row>
    <row r="739" ht="12">
      <c r="N739" s="2"/>
    </row>
    <row r="740" ht="12">
      <c r="N740" s="2"/>
    </row>
    <row r="741" ht="12">
      <c r="N741" s="2"/>
    </row>
    <row r="742" ht="12">
      <c r="N742" s="2"/>
    </row>
    <row r="743" ht="12">
      <c r="N743" s="2"/>
    </row>
    <row r="744" ht="12">
      <c r="N744" s="2"/>
    </row>
    <row r="745" ht="12">
      <c r="N745" s="2"/>
    </row>
    <row r="746" ht="12">
      <c r="N746" s="2"/>
    </row>
    <row r="747" ht="12">
      <c r="N747" s="2"/>
    </row>
    <row r="748" ht="12">
      <c r="N748" s="2"/>
    </row>
    <row r="749" ht="12">
      <c r="N749" s="2"/>
    </row>
    <row r="750" ht="12">
      <c r="N750" s="2"/>
    </row>
    <row r="751" ht="12">
      <c r="N751" s="2"/>
    </row>
    <row r="752" ht="12">
      <c r="N752" s="2"/>
    </row>
    <row r="753" ht="12">
      <c r="N753" s="2"/>
    </row>
    <row r="754" ht="12">
      <c r="N754" s="2"/>
    </row>
    <row r="755" ht="12">
      <c r="N755" s="2"/>
    </row>
    <row r="756" ht="12">
      <c r="N756" s="2"/>
    </row>
    <row r="757" ht="12">
      <c r="N757" s="2"/>
    </row>
    <row r="758" ht="12">
      <c r="N758" s="2"/>
    </row>
    <row r="759" ht="12">
      <c r="N759" s="2"/>
    </row>
    <row r="760" ht="12">
      <c r="N760" s="2"/>
    </row>
    <row r="761" ht="12">
      <c r="N761" s="2"/>
    </row>
    <row r="762" ht="12">
      <c r="N762" s="2"/>
    </row>
    <row r="763" ht="12">
      <c r="N763" s="2"/>
    </row>
    <row r="764" ht="12">
      <c r="N764" s="2"/>
    </row>
    <row r="765" ht="12">
      <c r="N765" s="2"/>
    </row>
    <row r="766" ht="12">
      <c r="N766" s="2"/>
    </row>
    <row r="767" ht="12">
      <c r="N767" s="2"/>
    </row>
    <row r="768" ht="12">
      <c r="N768" s="2"/>
    </row>
    <row r="769" ht="12">
      <c r="N769" s="2"/>
    </row>
    <row r="770" ht="12">
      <c r="N770" s="2"/>
    </row>
    <row r="771" ht="12">
      <c r="N771" s="2"/>
    </row>
    <row r="772" ht="12">
      <c r="N772" s="2"/>
    </row>
    <row r="773" ht="12">
      <c r="N773" s="2"/>
    </row>
    <row r="774" ht="12">
      <c r="N774" s="2"/>
    </row>
    <row r="775" ht="12">
      <c r="N775" s="2"/>
    </row>
    <row r="776" ht="12">
      <c r="N776" s="2"/>
    </row>
    <row r="777" ht="12">
      <c r="N777" s="2"/>
    </row>
    <row r="778" ht="12">
      <c r="N778" s="2"/>
    </row>
    <row r="779" ht="12">
      <c r="N779" s="2"/>
    </row>
    <row r="780" ht="12">
      <c r="N780" s="2"/>
    </row>
    <row r="781" ht="12">
      <c r="N781" s="2"/>
    </row>
    <row r="782" ht="12">
      <c r="N782" s="2"/>
    </row>
    <row r="783" ht="12">
      <c r="N783" s="2"/>
    </row>
    <row r="784" ht="12">
      <c r="N784" s="2"/>
    </row>
    <row r="785" ht="12">
      <c r="N785" s="2"/>
    </row>
    <row r="786" ht="12">
      <c r="N786" s="2"/>
    </row>
    <row r="787" ht="12">
      <c r="N787" s="2"/>
    </row>
    <row r="788" ht="12">
      <c r="N788" s="2"/>
    </row>
    <row r="789" ht="12">
      <c r="N789" s="2"/>
    </row>
    <row r="790" ht="12">
      <c r="N790" s="2"/>
    </row>
    <row r="791" ht="12">
      <c r="N791" s="2"/>
    </row>
    <row r="792" ht="12">
      <c r="N792" s="2"/>
    </row>
    <row r="793" ht="12">
      <c r="N793" s="2"/>
    </row>
    <row r="794" ht="12">
      <c r="N794" s="2"/>
    </row>
    <row r="795" ht="12">
      <c r="N795" s="2"/>
    </row>
    <row r="796" ht="12">
      <c r="N796" s="2"/>
    </row>
    <row r="797" ht="12">
      <c r="N797" s="2"/>
    </row>
    <row r="798" ht="12">
      <c r="N798" s="2"/>
    </row>
    <row r="799" ht="12">
      <c r="N799" s="2"/>
    </row>
    <row r="800" ht="12">
      <c r="N800" s="2"/>
    </row>
    <row r="801" ht="12">
      <c r="N801" s="2"/>
    </row>
    <row r="802" ht="12">
      <c r="N802" s="2"/>
    </row>
    <row r="803" ht="12">
      <c r="N803" s="2"/>
    </row>
    <row r="804" ht="12">
      <c r="N804" s="2"/>
    </row>
    <row r="805" ht="12">
      <c r="N805" s="2"/>
    </row>
    <row r="806" ht="12">
      <c r="N806" s="2"/>
    </row>
    <row r="807" ht="12">
      <c r="N807" s="2"/>
    </row>
    <row r="808" ht="12">
      <c r="N808" s="2"/>
    </row>
    <row r="809" ht="12">
      <c r="N809" s="2"/>
    </row>
    <row r="810" ht="12">
      <c r="N810" s="2"/>
    </row>
    <row r="811" ht="12">
      <c r="N811" s="2"/>
    </row>
    <row r="812" ht="12">
      <c r="N812" s="2"/>
    </row>
    <row r="813" ht="12">
      <c r="N813" s="2"/>
    </row>
    <row r="814" ht="12">
      <c r="N814" s="2"/>
    </row>
    <row r="815" ht="12">
      <c r="N815" s="2"/>
    </row>
    <row r="816" ht="12">
      <c r="N816" s="2"/>
    </row>
    <row r="817" ht="12">
      <c r="N817" s="2"/>
    </row>
    <row r="818" ht="12">
      <c r="N818" s="2"/>
    </row>
    <row r="819" ht="12">
      <c r="N819" s="2"/>
    </row>
    <row r="820" ht="12">
      <c r="N820" s="2"/>
    </row>
    <row r="821" ht="12">
      <c r="N821" s="2"/>
    </row>
    <row r="822" ht="12">
      <c r="N822" s="2"/>
    </row>
    <row r="823" ht="12">
      <c r="N823" s="2"/>
    </row>
    <row r="824" ht="12">
      <c r="N824" s="2"/>
    </row>
    <row r="825" ht="12">
      <c r="N825" s="2"/>
    </row>
    <row r="826" ht="12">
      <c r="N826" s="2"/>
    </row>
    <row r="827" ht="12">
      <c r="N827" s="2"/>
    </row>
    <row r="828" ht="12">
      <c r="N828" s="2"/>
    </row>
    <row r="829" ht="12">
      <c r="N829" s="2"/>
    </row>
    <row r="830" ht="12">
      <c r="N830" s="2"/>
    </row>
    <row r="831" ht="12">
      <c r="N831" s="2"/>
    </row>
    <row r="832" ht="12">
      <c r="N832" s="2"/>
    </row>
    <row r="833" ht="12">
      <c r="N833" s="2"/>
    </row>
    <row r="834" ht="12">
      <c r="N834" s="2"/>
    </row>
    <row r="835" ht="12">
      <c r="N835" s="2"/>
    </row>
    <row r="836" ht="12">
      <c r="N836" s="2"/>
    </row>
    <row r="837" ht="12">
      <c r="N837" s="2"/>
    </row>
    <row r="838" ht="12">
      <c r="N838" s="2"/>
    </row>
    <row r="839" ht="12">
      <c r="N839" s="2"/>
    </row>
    <row r="840" ht="12">
      <c r="N840" s="2"/>
    </row>
    <row r="841" ht="12">
      <c r="N841" s="2"/>
    </row>
    <row r="842" ht="12">
      <c r="N842" s="2"/>
    </row>
    <row r="843" ht="12">
      <c r="N843" s="2"/>
    </row>
    <row r="844" ht="12">
      <c r="N844" s="2"/>
    </row>
    <row r="845" ht="12">
      <c r="N845" s="2"/>
    </row>
    <row r="846" ht="12">
      <c r="N846" s="2"/>
    </row>
    <row r="847" ht="12">
      <c r="N847" s="2"/>
    </row>
    <row r="848" ht="12">
      <c r="N848" s="2"/>
    </row>
    <row r="849" ht="12">
      <c r="N849" s="2"/>
    </row>
    <row r="850" ht="12">
      <c r="N850" s="2"/>
    </row>
    <row r="851" ht="12">
      <c r="N851" s="2"/>
    </row>
    <row r="852" ht="12">
      <c r="N852" s="2"/>
    </row>
    <row r="853" ht="12">
      <c r="N853" s="2"/>
    </row>
    <row r="854" ht="12">
      <c r="N854" s="2"/>
    </row>
    <row r="855" ht="12">
      <c r="N855" s="2"/>
    </row>
    <row r="856" ht="12">
      <c r="N856" s="2"/>
    </row>
    <row r="857" ht="12">
      <c r="N857" s="2"/>
    </row>
    <row r="858" ht="12">
      <c r="N858" s="2"/>
    </row>
    <row r="859" ht="12">
      <c r="N859" s="2"/>
    </row>
    <row r="860" ht="12">
      <c r="N860" s="2"/>
    </row>
    <row r="861" ht="12">
      <c r="N861" s="2"/>
    </row>
    <row r="862" ht="12">
      <c r="N862" s="2"/>
    </row>
    <row r="863" ht="12">
      <c r="N863" s="2"/>
    </row>
    <row r="864" ht="12">
      <c r="N864" s="2"/>
    </row>
    <row r="865" ht="12">
      <c r="N865" s="2"/>
    </row>
    <row r="866" ht="12">
      <c r="N866" s="2"/>
    </row>
    <row r="867" ht="12">
      <c r="N867" s="2"/>
    </row>
    <row r="868" ht="12">
      <c r="N868" s="2"/>
    </row>
    <row r="869" ht="12">
      <c r="N869" s="2"/>
    </row>
    <row r="870" ht="12">
      <c r="N870" s="2"/>
    </row>
    <row r="871" ht="12">
      <c r="N871" s="2"/>
    </row>
    <row r="872" ht="12">
      <c r="N872" s="2"/>
    </row>
    <row r="873" ht="12">
      <c r="N873" s="2"/>
    </row>
    <row r="874" ht="12">
      <c r="N874" s="2"/>
    </row>
    <row r="875" ht="12">
      <c r="N875" s="2"/>
    </row>
    <row r="876" ht="12">
      <c r="N876" s="2"/>
    </row>
    <row r="877" ht="12">
      <c r="N877" s="2"/>
    </row>
    <row r="878" ht="12">
      <c r="N878" s="2"/>
    </row>
    <row r="879" ht="12">
      <c r="N879" s="2"/>
    </row>
    <row r="880" ht="12">
      <c r="N880" s="2"/>
    </row>
    <row r="881" ht="12">
      <c r="N881" s="2"/>
    </row>
    <row r="882" ht="12">
      <c r="N882" s="2"/>
    </row>
    <row r="883" ht="12">
      <c r="N883" s="2"/>
    </row>
    <row r="884" ht="12">
      <c r="N884" s="2"/>
    </row>
    <row r="885" ht="12">
      <c r="N885" s="2"/>
    </row>
    <row r="886" ht="12">
      <c r="N886" s="2"/>
    </row>
    <row r="887" ht="12">
      <c r="N887" s="2"/>
    </row>
    <row r="888" ht="12">
      <c r="N888" s="2"/>
    </row>
    <row r="889" ht="12">
      <c r="N889" s="2"/>
    </row>
    <row r="890" ht="12">
      <c r="N890" s="2"/>
    </row>
    <row r="891" ht="12">
      <c r="N891" s="2"/>
    </row>
    <row r="892" ht="12">
      <c r="N892" s="2"/>
    </row>
    <row r="893" ht="12">
      <c r="N893" s="2"/>
    </row>
    <row r="894" ht="12">
      <c r="N894" s="2"/>
    </row>
    <row r="895" ht="12">
      <c r="N895" s="2"/>
    </row>
    <row r="896" ht="12">
      <c r="N896" s="2"/>
    </row>
    <row r="897" ht="12">
      <c r="N897" s="2"/>
    </row>
    <row r="898" ht="12">
      <c r="N898" s="2"/>
    </row>
    <row r="899" ht="12">
      <c r="N899" s="2"/>
    </row>
    <row r="900" ht="12">
      <c r="N900" s="2"/>
    </row>
    <row r="901" ht="12">
      <c r="N901" s="2"/>
    </row>
    <row r="902" ht="12">
      <c r="N902" s="2"/>
    </row>
    <row r="903" ht="12">
      <c r="N903" s="2"/>
    </row>
    <row r="904" ht="12">
      <c r="N904" s="2"/>
    </row>
    <row r="905" ht="12">
      <c r="N905" s="2"/>
    </row>
    <row r="906" ht="12">
      <c r="N906" s="2"/>
    </row>
    <row r="907" ht="12">
      <c r="N907" s="2"/>
    </row>
    <row r="908" ht="12">
      <c r="N908" s="2"/>
    </row>
    <row r="909" ht="12">
      <c r="N909" s="2"/>
    </row>
    <row r="910" ht="12">
      <c r="N910" s="2"/>
    </row>
    <row r="911" ht="12">
      <c r="N911" s="2"/>
    </row>
    <row r="912" ht="12">
      <c r="N912" s="2"/>
    </row>
    <row r="913" ht="12">
      <c r="N913" s="2"/>
    </row>
    <row r="914" ht="12">
      <c r="N914" s="2"/>
    </row>
    <row r="915" ht="12">
      <c r="N915" s="2"/>
    </row>
    <row r="916" ht="12">
      <c r="N916" s="2"/>
    </row>
    <row r="917" ht="12">
      <c r="N917" s="2"/>
    </row>
    <row r="918" ht="12">
      <c r="N918" s="2"/>
    </row>
    <row r="919" ht="12">
      <c r="N919" s="2"/>
    </row>
    <row r="920" ht="12">
      <c r="N920" s="2"/>
    </row>
    <row r="921" ht="12">
      <c r="N921" s="2"/>
    </row>
    <row r="922" ht="12">
      <c r="N922" s="2"/>
    </row>
    <row r="923" ht="12">
      <c r="N923" s="2"/>
    </row>
    <row r="924" ht="12">
      <c r="N924" s="2"/>
    </row>
    <row r="925" ht="12">
      <c r="N925" s="2"/>
    </row>
    <row r="926" ht="12">
      <c r="N926" s="2"/>
    </row>
    <row r="927" ht="12">
      <c r="N927" s="2"/>
    </row>
    <row r="928" ht="12">
      <c r="N928" s="2"/>
    </row>
    <row r="929" ht="12">
      <c r="N929" s="2"/>
    </row>
    <row r="930" ht="12">
      <c r="N930" s="2"/>
    </row>
    <row r="931" ht="12">
      <c r="N931" s="2"/>
    </row>
    <row r="932" ht="12">
      <c r="N932" s="2"/>
    </row>
    <row r="933" ht="12">
      <c r="N933" s="2"/>
    </row>
    <row r="934" ht="12">
      <c r="N934" s="2"/>
    </row>
    <row r="935" ht="12">
      <c r="N935" s="2"/>
    </row>
    <row r="936" ht="12">
      <c r="N936" s="2"/>
    </row>
    <row r="937" ht="12">
      <c r="N937" s="2"/>
    </row>
    <row r="938" ht="12">
      <c r="N938" s="2"/>
    </row>
    <row r="939" ht="12">
      <c r="N939" s="2"/>
    </row>
    <row r="940" ht="12">
      <c r="N940" s="2"/>
    </row>
    <row r="941" ht="12">
      <c r="N941" s="2"/>
    </row>
    <row r="942" ht="12">
      <c r="N942" s="2"/>
    </row>
    <row r="943" ht="12">
      <c r="N943" s="2"/>
    </row>
    <row r="944" ht="12">
      <c r="N944" s="2"/>
    </row>
    <row r="945" ht="12">
      <c r="N945" s="2"/>
    </row>
    <row r="946" ht="12">
      <c r="N946" s="2"/>
    </row>
    <row r="947" ht="12">
      <c r="N947" s="2"/>
    </row>
    <row r="948" ht="12">
      <c r="N948" s="2"/>
    </row>
    <row r="949" ht="12">
      <c r="N949" s="2"/>
    </row>
    <row r="950" ht="12">
      <c r="N950" s="2"/>
    </row>
    <row r="951" ht="12">
      <c r="N951" s="2"/>
    </row>
    <row r="952" ht="12">
      <c r="N952" s="2"/>
    </row>
    <row r="953" ht="12">
      <c r="N953" s="2"/>
    </row>
    <row r="954" ht="12">
      <c r="N954" s="2"/>
    </row>
    <row r="955" ht="12">
      <c r="N955" s="2"/>
    </row>
    <row r="956" ht="12">
      <c r="N956" s="2"/>
    </row>
    <row r="957" ht="12">
      <c r="N957" s="2"/>
    </row>
    <row r="958" ht="12">
      <c r="N958" s="2"/>
    </row>
    <row r="959" ht="12">
      <c r="N959" s="2"/>
    </row>
    <row r="960" ht="12">
      <c r="N960" s="2"/>
    </row>
    <row r="961" ht="12">
      <c r="N961" s="2"/>
    </row>
    <row r="962" ht="12">
      <c r="N962" s="2"/>
    </row>
    <row r="963" ht="12">
      <c r="N963" s="2"/>
    </row>
    <row r="964" ht="12">
      <c r="N964" s="2"/>
    </row>
    <row r="965" ht="12">
      <c r="N965" s="2"/>
    </row>
    <row r="966" ht="12">
      <c r="N966" s="2"/>
    </row>
    <row r="967" ht="12">
      <c r="N967" s="2"/>
    </row>
    <row r="968" ht="12">
      <c r="N968" s="2"/>
    </row>
    <row r="969" ht="12">
      <c r="N969" s="2"/>
    </row>
    <row r="970" ht="12">
      <c r="N970" s="2"/>
    </row>
    <row r="971" ht="12">
      <c r="N971" s="2"/>
    </row>
    <row r="972" ht="12">
      <c r="N972" s="2"/>
    </row>
    <row r="973" ht="12">
      <c r="N973" s="2"/>
    </row>
    <row r="974" ht="12">
      <c r="N974" s="2"/>
    </row>
    <row r="975" ht="12">
      <c r="N975" s="2"/>
    </row>
    <row r="976" ht="12">
      <c r="N976" s="2"/>
    </row>
    <row r="977" ht="12">
      <c r="N977" s="2"/>
    </row>
    <row r="978" ht="12">
      <c r="N978" s="2"/>
    </row>
    <row r="979" ht="12">
      <c r="N979" s="2"/>
    </row>
    <row r="980" ht="12">
      <c r="N980" s="2"/>
    </row>
    <row r="981" ht="12">
      <c r="N981" s="2"/>
    </row>
    <row r="982" ht="12">
      <c r="N982" s="2"/>
    </row>
    <row r="983" ht="12">
      <c r="N983" s="2"/>
    </row>
    <row r="984" ht="12">
      <c r="N984" s="2"/>
    </row>
    <row r="985" ht="12">
      <c r="N985" s="2"/>
    </row>
    <row r="986" ht="12">
      <c r="N986" s="2"/>
    </row>
    <row r="987" ht="12">
      <c r="N987" s="2"/>
    </row>
    <row r="988" ht="12">
      <c r="N988" s="2"/>
    </row>
    <row r="989" ht="12">
      <c r="N989" s="2"/>
    </row>
    <row r="990" ht="12">
      <c r="N990" s="2"/>
    </row>
    <row r="991" ht="12">
      <c r="N991" s="2"/>
    </row>
    <row r="992" ht="12">
      <c r="N992" s="2"/>
    </row>
    <row r="993" ht="12">
      <c r="N993" s="2"/>
    </row>
    <row r="994" ht="12">
      <c r="N994" s="2"/>
    </row>
    <row r="995" ht="12">
      <c r="N995" s="2"/>
    </row>
    <row r="996" ht="12">
      <c r="N996" s="2"/>
    </row>
    <row r="997" ht="12">
      <c r="N997" s="2"/>
    </row>
    <row r="998" ht="12">
      <c r="N998" s="2"/>
    </row>
    <row r="999" ht="12">
      <c r="N999" s="2"/>
    </row>
    <row r="1000" ht="12">
      <c r="N1000" s="2"/>
    </row>
    <row r="1001" ht="12">
      <c r="N1001" s="2"/>
    </row>
    <row r="1002" ht="12">
      <c r="N1002" s="2"/>
    </row>
    <row r="1003" ht="12">
      <c r="N1003" s="2"/>
    </row>
    <row r="1004" ht="12">
      <c r="N1004" s="2"/>
    </row>
    <row r="1005" ht="12">
      <c r="N1005" s="2"/>
    </row>
    <row r="1006" ht="12">
      <c r="N1006" s="2"/>
    </row>
    <row r="1007" ht="12">
      <c r="N1007" s="2"/>
    </row>
    <row r="1008" ht="12">
      <c r="N1008" s="2"/>
    </row>
    <row r="1009" ht="12">
      <c r="N1009" s="2"/>
    </row>
    <row r="1010" ht="12">
      <c r="N1010" s="2"/>
    </row>
    <row r="1011" ht="12">
      <c r="N1011" s="2"/>
    </row>
    <row r="1012" ht="12">
      <c r="N1012" s="2"/>
    </row>
    <row r="1013" ht="12">
      <c r="N1013" s="2"/>
    </row>
    <row r="1014" ht="12">
      <c r="N1014" s="2"/>
    </row>
    <row r="1015" ht="12">
      <c r="N1015" s="2"/>
    </row>
    <row r="1016" ht="12">
      <c r="N1016" s="2"/>
    </row>
    <row r="1017" ht="12">
      <c r="N1017" s="2"/>
    </row>
    <row r="1018" ht="12">
      <c r="N1018" s="2"/>
    </row>
    <row r="1019" ht="12">
      <c r="N1019" s="2"/>
    </row>
    <row r="1020" ht="12">
      <c r="N1020" s="2"/>
    </row>
    <row r="1021" ht="12">
      <c r="N1021" s="2"/>
    </row>
    <row r="1022" ht="12">
      <c r="N1022" s="2"/>
    </row>
    <row r="1023" ht="12">
      <c r="N1023" s="2"/>
    </row>
    <row r="1024" ht="12">
      <c r="N1024" s="2"/>
    </row>
    <row r="1025" ht="12">
      <c r="N1025" s="2"/>
    </row>
    <row r="1026" ht="12">
      <c r="N1026" s="2"/>
    </row>
    <row r="1027" ht="12">
      <c r="N1027" s="2"/>
    </row>
    <row r="1028" ht="12">
      <c r="N1028" s="2"/>
    </row>
    <row r="1029" ht="12">
      <c r="N1029" s="2"/>
    </row>
    <row r="1030" ht="12">
      <c r="N1030" s="2"/>
    </row>
    <row r="1031" ht="12">
      <c r="N1031" s="2"/>
    </row>
    <row r="1032" ht="12">
      <c r="N1032" s="2"/>
    </row>
    <row r="1033" ht="12">
      <c r="N1033" s="2"/>
    </row>
    <row r="1034" ht="12">
      <c r="N1034" s="2"/>
    </row>
    <row r="1035" ht="12">
      <c r="N1035" s="2"/>
    </row>
    <row r="1036" ht="12">
      <c r="N1036" s="2"/>
    </row>
    <row r="1037" ht="12">
      <c r="N1037" s="2"/>
    </row>
    <row r="1038" ht="12">
      <c r="N1038" s="2"/>
    </row>
    <row r="1039" ht="12">
      <c r="N1039" s="2"/>
    </row>
    <row r="1040" ht="12">
      <c r="N1040" s="2"/>
    </row>
    <row r="1041" ht="12">
      <c r="N1041" s="2"/>
    </row>
    <row r="1042" ht="12">
      <c r="N1042" s="2"/>
    </row>
    <row r="1043" ht="12">
      <c r="N1043" s="2"/>
    </row>
    <row r="1044" ht="12">
      <c r="N1044" s="2"/>
    </row>
    <row r="1045" ht="12">
      <c r="N1045" s="2"/>
    </row>
    <row r="1046" ht="12">
      <c r="N1046" s="2"/>
    </row>
    <row r="1047" ht="12">
      <c r="N1047" s="2"/>
    </row>
    <row r="1048" ht="12">
      <c r="N1048" s="2"/>
    </row>
    <row r="1049" ht="12">
      <c r="N1049" s="2"/>
    </row>
    <row r="1050" ht="12">
      <c r="N1050" s="2"/>
    </row>
    <row r="1051" ht="12">
      <c r="N1051" s="2"/>
    </row>
    <row r="1052" ht="12">
      <c r="N1052" s="2"/>
    </row>
    <row r="1053" ht="12">
      <c r="N1053" s="2"/>
    </row>
    <row r="1054" ht="12">
      <c r="N1054" s="2"/>
    </row>
    <row r="1055" ht="12">
      <c r="N1055" s="2"/>
    </row>
    <row r="1056" ht="12">
      <c r="N1056" s="2"/>
    </row>
    <row r="1057" ht="12">
      <c r="N1057" s="2"/>
    </row>
    <row r="1058" ht="12">
      <c r="N1058" s="2"/>
    </row>
    <row r="1059" ht="12">
      <c r="N1059" s="2"/>
    </row>
    <row r="1060" ht="12">
      <c r="N1060" s="2"/>
    </row>
    <row r="1061" ht="12">
      <c r="N1061" s="2"/>
    </row>
    <row r="1062" ht="12">
      <c r="N1062" s="2"/>
    </row>
    <row r="1063" ht="12">
      <c r="N1063" s="2"/>
    </row>
    <row r="1064" ht="12">
      <c r="N1064" s="2"/>
    </row>
    <row r="1065" ht="12">
      <c r="N1065" s="2"/>
    </row>
    <row r="1066" ht="12">
      <c r="N1066" s="2"/>
    </row>
    <row r="1067" ht="12">
      <c r="N1067" s="2"/>
    </row>
    <row r="1068" ht="12">
      <c r="N1068" s="2"/>
    </row>
    <row r="1069" ht="12">
      <c r="N1069" s="2"/>
    </row>
    <row r="1070" ht="12">
      <c r="N1070" s="2"/>
    </row>
    <row r="1071" ht="12">
      <c r="N1071" s="2"/>
    </row>
    <row r="1072" ht="12">
      <c r="N1072" s="2"/>
    </row>
    <row r="1073" ht="12">
      <c r="N1073" s="2"/>
    </row>
    <row r="1074" ht="12">
      <c r="N1074" s="2"/>
    </row>
    <row r="1075" ht="12">
      <c r="N1075" s="2"/>
    </row>
    <row r="1076" ht="12">
      <c r="N1076" s="2"/>
    </row>
    <row r="1077" ht="12">
      <c r="N1077" s="2"/>
    </row>
    <row r="1078" ht="12">
      <c r="N1078" s="2"/>
    </row>
    <row r="1079" ht="12">
      <c r="N1079" s="2"/>
    </row>
    <row r="1080" ht="12">
      <c r="N1080" s="2"/>
    </row>
    <row r="1081" ht="12">
      <c r="N1081" s="2"/>
    </row>
    <row r="1082" ht="12">
      <c r="N1082" s="2"/>
    </row>
    <row r="1083" ht="12">
      <c r="N1083" s="2"/>
    </row>
    <row r="1084" ht="12">
      <c r="N1084" s="2"/>
    </row>
    <row r="1085" ht="12">
      <c r="N1085" s="2"/>
    </row>
    <row r="1086" ht="12">
      <c r="N1086" s="2"/>
    </row>
    <row r="1087" ht="12">
      <c r="N1087" s="2"/>
    </row>
    <row r="1088" ht="12">
      <c r="N1088" s="2"/>
    </row>
    <row r="1089" ht="12">
      <c r="N1089" s="2"/>
    </row>
    <row r="1090" ht="12">
      <c r="N1090" s="2"/>
    </row>
    <row r="1091" ht="12">
      <c r="N1091" s="2"/>
    </row>
    <row r="1092" ht="12">
      <c r="N1092" s="2"/>
    </row>
    <row r="1093" ht="12">
      <c r="N1093" s="2"/>
    </row>
    <row r="1094" ht="12">
      <c r="N1094" s="2"/>
    </row>
    <row r="1095" ht="12">
      <c r="N1095" s="2"/>
    </row>
    <row r="1096" ht="12">
      <c r="N1096" s="2"/>
    </row>
    <row r="1097" ht="12">
      <c r="N1097" s="2"/>
    </row>
    <row r="1098" ht="12">
      <c r="N1098" s="2"/>
    </row>
    <row r="1099" ht="12">
      <c r="N1099" s="2"/>
    </row>
    <row r="1100" ht="12">
      <c r="N1100" s="2"/>
    </row>
    <row r="1101" ht="12">
      <c r="N1101" s="2"/>
    </row>
    <row r="1102" ht="12">
      <c r="N1102" s="2"/>
    </row>
    <row r="1103" ht="12">
      <c r="N1103" s="2"/>
    </row>
    <row r="1104" ht="12">
      <c r="N1104" s="2"/>
    </row>
    <row r="1105" ht="12">
      <c r="N1105" s="2"/>
    </row>
    <row r="1106" ht="12">
      <c r="N1106" s="2"/>
    </row>
    <row r="1107" ht="12">
      <c r="N1107" s="2"/>
    </row>
    <row r="1108" ht="12">
      <c r="N1108" s="2"/>
    </row>
    <row r="1109" ht="12">
      <c r="N1109" s="2"/>
    </row>
    <row r="1110" ht="12">
      <c r="N1110" s="2"/>
    </row>
    <row r="1111" ht="12">
      <c r="N1111" s="2"/>
    </row>
    <row r="1112" ht="12">
      <c r="N1112" s="2"/>
    </row>
    <row r="1113" ht="12">
      <c r="N1113" s="2"/>
    </row>
    <row r="1114" ht="12">
      <c r="N1114" s="2"/>
    </row>
    <row r="1115" ht="12">
      <c r="N1115" s="2"/>
    </row>
    <row r="1116" ht="12">
      <c r="N1116" s="2"/>
    </row>
    <row r="1117" ht="12">
      <c r="N1117" s="2"/>
    </row>
    <row r="1118" ht="12">
      <c r="N1118" s="2"/>
    </row>
    <row r="1119" ht="12">
      <c r="N1119" s="2"/>
    </row>
    <row r="1120" ht="12">
      <c r="N1120" s="2"/>
    </row>
    <row r="1121" ht="12">
      <c r="N1121" s="2"/>
    </row>
    <row r="1122" ht="12">
      <c r="N1122" s="2"/>
    </row>
    <row r="1123" ht="12">
      <c r="N1123" s="2"/>
    </row>
    <row r="1124" ht="12">
      <c r="N1124" s="2"/>
    </row>
    <row r="1125" ht="12">
      <c r="N1125" s="2"/>
    </row>
    <row r="1126" ht="12">
      <c r="N1126" s="2"/>
    </row>
    <row r="1127" ht="12">
      <c r="N1127" s="2"/>
    </row>
    <row r="1128" ht="12">
      <c r="N1128" s="2"/>
    </row>
    <row r="1129" ht="12">
      <c r="N1129" s="2"/>
    </row>
    <row r="1130" ht="12">
      <c r="N1130" s="2"/>
    </row>
    <row r="1131" ht="12">
      <c r="N1131" s="2"/>
    </row>
    <row r="1132" ht="12">
      <c r="N1132" s="2"/>
    </row>
    <row r="1133" ht="12">
      <c r="N1133" s="2"/>
    </row>
    <row r="1134" ht="12">
      <c r="N1134" s="2"/>
    </row>
    <row r="1135" ht="12">
      <c r="N1135" s="2"/>
    </row>
    <row r="1136" ht="12">
      <c r="N1136" s="2"/>
    </row>
    <row r="1137" ht="12">
      <c r="N1137" s="2"/>
    </row>
    <row r="1138" ht="12">
      <c r="N1138" s="2"/>
    </row>
    <row r="1139" ht="12">
      <c r="N1139" s="2"/>
    </row>
    <row r="1140" ht="12">
      <c r="N1140" s="2"/>
    </row>
    <row r="1141" ht="12">
      <c r="N1141" s="2"/>
    </row>
    <row r="1142" ht="12">
      <c r="N1142" s="2"/>
    </row>
    <row r="1143" ht="12">
      <c r="N1143" s="2"/>
    </row>
    <row r="1144" ht="12">
      <c r="N1144" s="2"/>
    </row>
    <row r="1145" ht="12">
      <c r="N1145" s="2"/>
    </row>
    <row r="1146" ht="12">
      <c r="N1146" s="2"/>
    </row>
    <row r="1147" ht="12">
      <c r="N1147" s="2"/>
    </row>
    <row r="1148" ht="12">
      <c r="N1148" s="2"/>
    </row>
    <row r="1149" ht="12">
      <c r="N1149" s="2"/>
    </row>
    <row r="1150" ht="12">
      <c r="N1150" s="2"/>
    </row>
    <row r="1151" ht="12">
      <c r="N1151" s="2"/>
    </row>
    <row r="1152" ht="12">
      <c r="N1152" s="2"/>
    </row>
    <row r="1153" ht="12">
      <c r="N1153" s="2"/>
    </row>
    <row r="1154" ht="12">
      <c r="N1154" s="2"/>
    </row>
    <row r="1155" ht="12">
      <c r="N1155" s="2"/>
    </row>
    <row r="1156" ht="12">
      <c r="N1156" s="2"/>
    </row>
    <row r="1157" ht="12">
      <c r="N1157" s="2"/>
    </row>
    <row r="1158" ht="12">
      <c r="N1158" s="2"/>
    </row>
    <row r="1159" ht="12">
      <c r="N1159" s="2"/>
    </row>
    <row r="1160" ht="12">
      <c r="N1160" s="2"/>
    </row>
    <row r="1161" ht="12">
      <c r="N1161" s="2"/>
    </row>
    <row r="1162" ht="12">
      <c r="N1162" s="2"/>
    </row>
    <row r="1163" ht="12">
      <c r="N1163" s="2"/>
    </row>
    <row r="1164" ht="12">
      <c r="N1164" s="2"/>
    </row>
    <row r="1165" ht="12">
      <c r="N1165" s="2"/>
    </row>
    <row r="1166" ht="12">
      <c r="N1166" s="2"/>
    </row>
    <row r="1167" ht="12">
      <c r="N1167" s="2"/>
    </row>
    <row r="1168" ht="12">
      <c r="N1168" s="2"/>
    </row>
    <row r="1169" ht="12">
      <c r="N1169" s="2"/>
    </row>
    <row r="1170" ht="12">
      <c r="N1170" s="2"/>
    </row>
    <row r="1171" ht="12">
      <c r="N1171" s="2"/>
    </row>
    <row r="1172" ht="12">
      <c r="N1172" s="2"/>
    </row>
    <row r="1173" ht="12">
      <c r="N1173" s="2"/>
    </row>
    <row r="1174" ht="12">
      <c r="N1174" s="2"/>
    </row>
    <row r="1175" ht="12">
      <c r="N1175" s="2"/>
    </row>
    <row r="1176" ht="12">
      <c r="N1176" s="2"/>
    </row>
    <row r="1177" ht="12">
      <c r="N1177" s="2"/>
    </row>
    <row r="1178" ht="12">
      <c r="N1178" s="2"/>
    </row>
    <row r="1179" ht="12">
      <c r="N1179" s="2"/>
    </row>
    <row r="1180" ht="12">
      <c r="N1180" s="2"/>
    </row>
    <row r="1181" ht="12">
      <c r="N1181" s="2"/>
    </row>
    <row r="1182" ht="12">
      <c r="N1182" s="2"/>
    </row>
    <row r="1183" ht="12">
      <c r="N1183" s="2"/>
    </row>
    <row r="1184" ht="12">
      <c r="N1184" s="2"/>
    </row>
    <row r="1185" ht="12">
      <c r="N1185" s="2"/>
    </row>
    <row r="1186" ht="12">
      <c r="N1186" s="2"/>
    </row>
    <row r="1187" ht="12">
      <c r="N1187" s="2"/>
    </row>
    <row r="1188" ht="12">
      <c r="N1188" s="2"/>
    </row>
    <row r="1189" ht="12">
      <c r="N1189" s="2"/>
    </row>
    <row r="1190" ht="12">
      <c r="N1190" s="2"/>
    </row>
    <row r="1191" ht="12">
      <c r="N1191" s="2"/>
    </row>
    <row r="1192" ht="12">
      <c r="N1192" s="2"/>
    </row>
    <row r="1193" ht="12">
      <c r="N1193" s="2"/>
    </row>
    <row r="1194" ht="12">
      <c r="N1194" s="2"/>
    </row>
    <row r="1195" ht="12">
      <c r="N1195" s="2"/>
    </row>
    <row r="1196" ht="12">
      <c r="N1196" s="2"/>
    </row>
    <row r="1197" ht="12">
      <c r="N1197" s="2"/>
    </row>
    <row r="1198" ht="12">
      <c r="N1198" s="2"/>
    </row>
    <row r="1199" ht="12">
      <c r="N1199" s="2"/>
    </row>
    <row r="1200" ht="12">
      <c r="N1200" s="2"/>
    </row>
    <row r="1201" ht="12">
      <c r="N1201" s="2"/>
    </row>
    <row r="1202" ht="12">
      <c r="N1202" s="2"/>
    </row>
    <row r="1203" ht="12">
      <c r="N1203" s="2"/>
    </row>
    <row r="1204" ht="12">
      <c r="N1204" s="2"/>
    </row>
    <row r="1205" ht="12">
      <c r="N1205" s="2"/>
    </row>
    <row r="1206" ht="12">
      <c r="N1206" s="2"/>
    </row>
    <row r="1207" ht="12">
      <c r="N1207" s="2"/>
    </row>
    <row r="1208" ht="12">
      <c r="N1208" s="2"/>
    </row>
    <row r="1209" ht="12">
      <c r="N1209" s="2"/>
    </row>
    <row r="1210" ht="12">
      <c r="N1210" s="2"/>
    </row>
    <row r="1211" ht="12">
      <c r="N1211" s="2"/>
    </row>
    <row r="1212" ht="12">
      <c r="N1212" s="2"/>
    </row>
    <row r="1213" ht="12">
      <c r="N1213" s="2"/>
    </row>
    <row r="1214" ht="12">
      <c r="N1214" s="2"/>
    </row>
    <row r="1215" ht="12">
      <c r="N1215" s="2"/>
    </row>
    <row r="1216" ht="12">
      <c r="N1216" s="2"/>
    </row>
    <row r="1217" ht="12">
      <c r="N1217" s="2"/>
    </row>
    <row r="1218" ht="12">
      <c r="N1218" s="2"/>
    </row>
    <row r="1219" ht="12">
      <c r="N1219" s="2"/>
    </row>
    <row r="1220" ht="12">
      <c r="N1220" s="2"/>
    </row>
    <row r="1221" ht="12">
      <c r="N1221" s="2"/>
    </row>
    <row r="1222" ht="12">
      <c r="N1222" s="2"/>
    </row>
    <row r="1223" ht="12">
      <c r="N1223" s="2"/>
    </row>
    <row r="1224" ht="12">
      <c r="N1224" s="2"/>
    </row>
    <row r="1225" ht="12">
      <c r="N1225" s="2"/>
    </row>
    <row r="1226" ht="12">
      <c r="N1226" s="2"/>
    </row>
    <row r="1227" ht="12">
      <c r="N1227" s="2"/>
    </row>
    <row r="1228" ht="12">
      <c r="N1228" s="2"/>
    </row>
    <row r="1229" ht="12">
      <c r="N1229" s="2"/>
    </row>
    <row r="1230" ht="12">
      <c r="N1230" s="2"/>
    </row>
    <row r="1231" ht="12">
      <c r="N1231" s="2"/>
    </row>
    <row r="1232" ht="12">
      <c r="N1232" s="2"/>
    </row>
    <row r="1233" ht="12">
      <c r="N1233" s="2"/>
    </row>
    <row r="1234" ht="12">
      <c r="N1234" s="2"/>
    </row>
    <row r="1235" ht="12">
      <c r="N1235" s="2"/>
    </row>
    <row r="1236" ht="12">
      <c r="N1236" s="2"/>
    </row>
    <row r="1237" ht="12">
      <c r="N1237" s="2"/>
    </row>
    <row r="1238" ht="12">
      <c r="N1238" s="2"/>
    </row>
    <row r="1239" ht="12">
      <c r="N1239" s="2"/>
    </row>
    <row r="1240" ht="12">
      <c r="N1240" s="2"/>
    </row>
    <row r="1241" ht="12">
      <c r="N1241" s="2"/>
    </row>
    <row r="1242" ht="12">
      <c r="N1242" s="2"/>
    </row>
    <row r="1243" ht="12">
      <c r="N1243" s="2"/>
    </row>
    <row r="1244" ht="12">
      <c r="N1244" s="2"/>
    </row>
    <row r="1245" ht="12">
      <c r="N1245" s="2"/>
    </row>
    <row r="1246" ht="12">
      <c r="N1246" s="2"/>
    </row>
    <row r="1247" ht="12">
      <c r="N1247" s="2"/>
    </row>
    <row r="1248" ht="12">
      <c r="N1248" s="2"/>
    </row>
    <row r="1249" ht="12">
      <c r="N1249" s="2"/>
    </row>
    <row r="1250" ht="12">
      <c r="N1250" s="2"/>
    </row>
    <row r="1251" ht="12">
      <c r="N1251" s="2"/>
    </row>
    <row r="1252" ht="12">
      <c r="N1252" s="2"/>
    </row>
    <row r="1253" ht="12">
      <c r="N1253" s="2"/>
    </row>
    <row r="1254" ht="12">
      <c r="N1254" s="2"/>
    </row>
    <row r="1255" ht="12">
      <c r="N1255" s="2"/>
    </row>
    <row r="1256" ht="12">
      <c r="N1256" s="2"/>
    </row>
    <row r="1257" ht="12">
      <c r="N1257" s="2"/>
    </row>
    <row r="1258" ht="12">
      <c r="N1258" s="2"/>
    </row>
    <row r="1259" ht="12">
      <c r="N1259" s="2"/>
    </row>
    <row r="1260" ht="12">
      <c r="N1260" s="2"/>
    </row>
    <row r="1261" ht="12">
      <c r="N1261" s="2"/>
    </row>
    <row r="1262" ht="12">
      <c r="N1262" s="2"/>
    </row>
    <row r="1263" ht="12">
      <c r="N1263" s="2"/>
    </row>
    <row r="1264" ht="12">
      <c r="N1264" s="2"/>
    </row>
    <row r="1265" ht="12">
      <c r="N1265" s="2"/>
    </row>
    <row r="1266" ht="12">
      <c r="N1266" s="2"/>
    </row>
    <row r="1267" ht="12">
      <c r="N1267" s="2"/>
    </row>
    <row r="1268" ht="12">
      <c r="N1268" s="2"/>
    </row>
    <row r="1269" ht="12">
      <c r="N1269" s="2"/>
    </row>
    <row r="1270" ht="12">
      <c r="N1270" s="2"/>
    </row>
    <row r="1271" ht="12">
      <c r="N1271" s="2"/>
    </row>
    <row r="1272" ht="12">
      <c r="N1272" s="2"/>
    </row>
    <row r="1273" ht="12">
      <c r="N1273" s="2"/>
    </row>
    <row r="1274" ht="12">
      <c r="N1274" s="2"/>
    </row>
    <row r="1275" ht="12">
      <c r="N1275" s="2"/>
    </row>
    <row r="1276" ht="12">
      <c r="N1276" s="2"/>
    </row>
    <row r="1277" ht="12">
      <c r="N1277" s="2"/>
    </row>
    <row r="1278" ht="12">
      <c r="N1278" s="2"/>
    </row>
    <row r="1279" ht="12">
      <c r="N1279" s="2"/>
    </row>
    <row r="1280" ht="12">
      <c r="N1280" s="2"/>
    </row>
    <row r="1281" ht="12">
      <c r="N1281" s="2"/>
    </row>
    <row r="1282" ht="12">
      <c r="N1282" s="2"/>
    </row>
    <row r="1283" ht="12">
      <c r="N1283" s="2"/>
    </row>
    <row r="1284" ht="12">
      <c r="N1284" s="2"/>
    </row>
    <row r="1285" ht="12">
      <c r="N1285" s="2"/>
    </row>
    <row r="1286" ht="12">
      <c r="N1286" s="2"/>
    </row>
    <row r="1287" ht="12">
      <c r="N1287" s="2"/>
    </row>
    <row r="1288" ht="12">
      <c r="N1288" s="2"/>
    </row>
    <row r="1289" ht="12">
      <c r="N1289" s="2"/>
    </row>
    <row r="1290" ht="12">
      <c r="N1290" s="2"/>
    </row>
    <row r="1291" ht="12">
      <c r="N1291" s="2"/>
    </row>
    <row r="1292" ht="12">
      <c r="N1292" s="2"/>
    </row>
    <row r="1293" ht="12">
      <c r="N1293" s="2"/>
    </row>
    <row r="1294" ht="12">
      <c r="N1294" s="2"/>
    </row>
    <row r="1295" ht="12">
      <c r="N1295" s="2"/>
    </row>
    <row r="1296" ht="12">
      <c r="N1296" s="2"/>
    </row>
    <row r="1297" ht="12">
      <c r="N1297" s="2"/>
    </row>
    <row r="1298" ht="12">
      <c r="N1298" s="2"/>
    </row>
    <row r="1299" ht="12">
      <c r="N1299" s="2"/>
    </row>
    <row r="1300" ht="12">
      <c r="N1300" s="2"/>
    </row>
    <row r="1301" ht="12">
      <c r="N1301" s="2"/>
    </row>
    <row r="1302" ht="12">
      <c r="N1302" s="2"/>
    </row>
    <row r="1303" ht="12">
      <c r="N1303" s="2"/>
    </row>
    <row r="1304" ht="12">
      <c r="N1304" s="2"/>
    </row>
    <row r="1305" ht="12">
      <c r="N1305" s="2"/>
    </row>
    <row r="1306" ht="12">
      <c r="N1306" s="2"/>
    </row>
    <row r="1307" ht="12">
      <c r="N1307" s="2"/>
    </row>
    <row r="1308" ht="12">
      <c r="N1308" s="2"/>
    </row>
    <row r="1309" ht="12">
      <c r="N1309" s="2"/>
    </row>
    <row r="1310" ht="12">
      <c r="N1310" s="2"/>
    </row>
    <row r="1311" ht="12">
      <c r="N1311" s="2"/>
    </row>
    <row r="1312" ht="12">
      <c r="N1312" s="2"/>
    </row>
    <row r="1313" ht="12">
      <c r="N1313" s="2"/>
    </row>
    <row r="1314" ht="12">
      <c r="N1314" s="2"/>
    </row>
    <row r="1315" ht="12">
      <c r="N1315" s="2"/>
    </row>
    <row r="1316" ht="12">
      <c r="N1316" s="2"/>
    </row>
    <row r="1317" ht="12">
      <c r="N1317" s="2"/>
    </row>
    <row r="1318" ht="12">
      <c r="N1318" s="2"/>
    </row>
    <row r="1319" ht="12">
      <c r="N1319" s="2"/>
    </row>
    <row r="1320" ht="12">
      <c r="N1320" s="2"/>
    </row>
    <row r="1321" ht="12">
      <c r="N1321" s="2"/>
    </row>
    <row r="1322" ht="12">
      <c r="N1322" s="2"/>
    </row>
    <row r="1323" ht="12">
      <c r="N1323" s="2"/>
    </row>
    <row r="1324" ht="12">
      <c r="N1324" s="2"/>
    </row>
    <row r="1325" ht="12">
      <c r="N1325" s="2"/>
    </row>
    <row r="1326" ht="12">
      <c r="N1326" s="2"/>
    </row>
    <row r="1327" ht="12">
      <c r="N1327" s="2"/>
    </row>
    <row r="1328" ht="12">
      <c r="N1328" s="2"/>
    </row>
    <row r="1329" ht="12">
      <c r="N1329" s="2"/>
    </row>
    <row r="1330" ht="12">
      <c r="N1330" s="2"/>
    </row>
    <row r="1331" ht="12">
      <c r="N1331" s="2"/>
    </row>
    <row r="1332" ht="12">
      <c r="N1332" s="2"/>
    </row>
    <row r="1333" ht="12">
      <c r="N1333" s="2"/>
    </row>
    <row r="1334" ht="12">
      <c r="N1334" s="2"/>
    </row>
    <row r="1335" ht="12">
      <c r="N1335" s="2"/>
    </row>
    <row r="1336" ht="12">
      <c r="N1336" s="2"/>
    </row>
    <row r="1337" ht="12">
      <c r="N1337" s="2"/>
    </row>
    <row r="1338" ht="12">
      <c r="N1338" s="2"/>
    </row>
    <row r="1339" ht="12">
      <c r="N1339" s="2"/>
    </row>
    <row r="1340" ht="12">
      <c r="N1340" s="2"/>
    </row>
    <row r="1341" ht="12">
      <c r="N1341" s="2"/>
    </row>
    <row r="1342" ht="12">
      <c r="N1342" s="2"/>
    </row>
    <row r="1343" ht="12">
      <c r="N1343" s="2"/>
    </row>
    <row r="1344" ht="12">
      <c r="N1344" s="2"/>
    </row>
    <row r="1345" ht="12">
      <c r="N1345" s="2"/>
    </row>
    <row r="1346" ht="12">
      <c r="N1346" s="2"/>
    </row>
    <row r="1347" ht="12">
      <c r="N1347" s="2"/>
    </row>
    <row r="1348" ht="12">
      <c r="N1348" s="2"/>
    </row>
    <row r="1349" ht="12">
      <c r="N1349" s="2"/>
    </row>
    <row r="1350" ht="12">
      <c r="N1350" s="2"/>
    </row>
    <row r="1351" ht="12">
      <c r="N1351" s="2"/>
    </row>
    <row r="1352" ht="12">
      <c r="N1352" s="2"/>
    </row>
    <row r="1353" ht="12">
      <c r="N1353" s="2"/>
    </row>
    <row r="1354" ht="12">
      <c r="N1354" s="2"/>
    </row>
    <row r="1355" ht="12">
      <c r="N1355" s="2"/>
    </row>
    <row r="1356" ht="12">
      <c r="N1356" s="2"/>
    </row>
    <row r="1357" ht="12">
      <c r="N1357" s="2"/>
    </row>
    <row r="1358" ht="12">
      <c r="N1358" s="2"/>
    </row>
    <row r="1359" ht="12">
      <c r="N1359" s="2"/>
    </row>
    <row r="1360" ht="12">
      <c r="N1360" s="2"/>
    </row>
    <row r="1361" ht="12">
      <c r="N1361" s="2"/>
    </row>
    <row r="1362" ht="12">
      <c r="N1362" s="2"/>
    </row>
    <row r="1363" ht="12">
      <c r="N1363" s="2"/>
    </row>
    <row r="1364" ht="12">
      <c r="N1364" s="2"/>
    </row>
    <row r="1365" ht="12">
      <c r="N1365" s="2"/>
    </row>
    <row r="1366" ht="12">
      <c r="N1366" s="2"/>
    </row>
    <row r="1367" ht="12">
      <c r="N1367" s="2"/>
    </row>
    <row r="1368" ht="12">
      <c r="N1368" s="2"/>
    </row>
    <row r="1369" ht="12">
      <c r="N1369" s="2"/>
    </row>
    <row r="1370" ht="12">
      <c r="N1370" s="2"/>
    </row>
    <row r="1371" ht="12">
      <c r="N1371" s="2"/>
    </row>
    <row r="1372" ht="12">
      <c r="N1372" s="2"/>
    </row>
    <row r="1373" ht="12">
      <c r="N1373" s="2"/>
    </row>
    <row r="1374" ht="12">
      <c r="N1374" s="2"/>
    </row>
    <row r="1375" ht="12">
      <c r="N1375" s="2"/>
    </row>
    <row r="1376" ht="12">
      <c r="N1376" s="2"/>
    </row>
    <row r="1377" ht="12">
      <c r="N1377" s="2"/>
    </row>
    <row r="1378" ht="12">
      <c r="N1378" s="2"/>
    </row>
    <row r="1379" ht="12">
      <c r="N1379" s="2"/>
    </row>
    <row r="1380" ht="12">
      <c r="N1380" s="2"/>
    </row>
    <row r="1381" ht="12">
      <c r="N1381" s="2"/>
    </row>
    <row r="1382" ht="12">
      <c r="N1382" s="2"/>
    </row>
    <row r="1383" ht="12">
      <c r="N1383" s="2"/>
    </row>
    <row r="1384" ht="12">
      <c r="N1384" s="2"/>
    </row>
    <row r="1385" ht="12">
      <c r="N1385" s="2"/>
    </row>
    <row r="1386" ht="12">
      <c r="N1386" s="2"/>
    </row>
    <row r="1387" ht="12">
      <c r="N1387" s="2"/>
    </row>
    <row r="1388" ht="12">
      <c r="N1388" s="2"/>
    </row>
    <row r="1389" ht="12">
      <c r="N1389" s="2"/>
    </row>
    <row r="1390" ht="12">
      <c r="N1390" s="2"/>
    </row>
    <row r="1391" ht="12">
      <c r="N1391" s="2"/>
    </row>
    <row r="1392" ht="12">
      <c r="N1392" s="2"/>
    </row>
    <row r="1393" ht="12">
      <c r="N1393" s="2"/>
    </row>
    <row r="1394" ht="12">
      <c r="N1394" s="2"/>
    </row>
    <row r="1395" ht="12">
      <c r="N1395" s="2"/>
    </row>
    <row r="1396" ht="12">
      <c r="N1396" s="2"/>
    </row>
    <row r="1397" ht="12">
      <c r="N1397" s="2"/>
    </row>
    <row r="1398" ht="12">
      <c r="N1398" s="2"/>
    </row>
    <row r="1399" ht="12">
      <c r="N1399" s="2"/>
    </row>
    <row r="1400" ht="12">
      <c r="N1400" s="2"/>
    </row>
    <row r="1401" ht="12">
      <c r="N1401" s="2"/>
    </row>
    <row r="1402" ht="12">
      <c r="N1402" s="2"/>
    </row>
    <row r="1403" ht="12">
      <c r="N1403" s="2"/>
    </row>
    <row r="1404" ht="12">
      <c r="N1404" s="2"/>
    </row>
    <row r="1405" ht="12">
      <c r="N1405" s="2"/>
    </row>
    <row r="1406" ht="12">
      <c r="N1406" s="2"/>
    </row>
    <row r="1407" ht="12">
      <c r="N1407" s="2"/>
    </row>
    <row r="1408" ht="12">
      <c r="N1408" s="2"/>
    </row>
    <row r="1409" ht="12">
      <c r="N1409" s="2"/>
    </row>
    <row r="1410" ht="12">
      <c r="N1410" s="2"/>
    </row>
    <row r="1411" ht="12">
      <c r="N1411" s="2"/>
    </row>
    <row r="1412" ht="12">
      <c r="N1412" s="2"/>
    </row>
    <row r="1413" ht="12">
      <c r="N1413" s="2"/>
    </row>
    <row r="1414" ht="12">
      <c r="N1414" s="2"/>
    </row>
    <row r="1415" ht="12">
      <c r="N1415" s="2"/>
    </row>
    <row r="1416" ht="12">
      <c r="N1416" s="2"/>
    </row>
    <row r="1417" ht="12">
      <c r="N1417" s="2"/>
    </row>
    <row r="1418" ht="12">
      <c r="N1418" s="2"/>
    </row>
    <row r="1419" ht="12">
      <c r="N1419" s="2"/>
    </row>
    <row r="1420" ht="12">
      <c r="N1420" s="2"/>
    </row>
    <row r="1421" ht="12">
      <c r="N1421" s="2"/>
    </row>
    <row r="1422" ht="12">
      <c r="N1422" s="2"/>
    </row>
    <row r="1423" ht="12">
      <c r="N1423" s="2"/>
    </row>
    <row r="1424" ht="12">
      <c r="N1424" s="2"/>
    </row>
    <row r="1425" ht="12">
      <c r="N1425" s="2"/>
    </row>
    <row r="1426" ht="12">
      <c r="N1426" s="2"/>
    </row>
    <row r="1427" ht="12">
      <c r="N1427" s="2"/>
    </row>
    <row r="1428" ht="12">
      <c r="N1428" s="2"/>
    </row>
    <row r="1429" ht="12">
      <c r="N1429" s="2"/>
    </row>
    <row r="1430" ht="12">
      <c r="N1430" s="2"/>
    </row>
    <row r="1431" ht="12">
      <c r="N1431" s="2"/>
    </row>
    <row r="1432" ht="12">
      <c r="N1432" s="2"/>
    </row>
    <row r="1433" ht="12">
      <c r="N1433" s="2"/>
    </row>
    <row r="1434" ht="12">
      <c r="N1434" s="2"/>
    </row>
    <row r="1435" ht="12">
      <c r="N1435" s="2"/>
    </row>
    <row r="1436" ht="12">
      <c r="N1436" s="2"/>
    </row>
    <row r="1437" ht="12">
      <c r="N1437" s="2"/>
    </row>
    <row r="1438" ht="12">
      <c r="N1438" s="2"/>
    </row>
    <row r="1439" ht="12">
      <c r="N1439" s="2"/>
    </row>
    <row r="1440" ht="12">
      <c r="N1440" s="2"/>
    </row>
    <row r="1441" ht="12">
      <c r="N1441" s="2"/>
    </row>
    <row r="1442" ht="12">
      <c r="N1442" s="2"/>
    </row>
    <row r="1443" ht="12">
      <c r="N1443" s="2"/>
    </row>
    <row r="1444" ht="12">
      <c r="N1444" s="2"/>
    </row>
    <row r="1445" ht="12">
      <c r="N1445" s="2"/>
    </row>
    <row r="1446" ht="12">
      <c r="N1446" s="2"/>
    </row>
    <row r="1447" ht="12">
      <c r="N1447" s="2"/>
    </row>
    <row r="1448" ht="12">
      <c r="N1448" s="2"/>
    </row>
    <row r="1449" ht="12">
      <c r="N1449" s="2"/>
    </row>
    <row r="1450" ht="12">
      <c r="N1450" s="2"/>
    </row>
    <row r="1451" ht="12">
      <c r="N1451" s="2"/>
    </row>
    <row r="1452" ht="12">
      <c r="N1452" s="2"/>
    </row>
    <row r="1453" ht="12">
      <c r="N1453" s="2"/>
    </row>
    <row r="1454" ht="12">
      <c r="N1454" s="2"/>
    </row>
    <row r="1455" ht="12">
      <c r="N1455" s="2"/>
    </row>
    <row r="1456" ht="12">
      <c r="N1456" s="2"/>
    </row>
    <row r="1457" ht="12">
      <c r="N1457" s="2"/>
    </row>
    <row r="1458" ht="12">
      <c r="N1458" s="2"/>
    </row>
    <row r="1459" ht="12">
      <c r="N1459" s="2"/>
    </row>
    <row r="1460" ht="12">
      <c r="N1460" s="2"/>
    </row>
    <row r="1461" ht="12">
      <c r="N1461" s="2"/>
    </row>
    <row r="1462" ht="12">
      <c r="N1462" s="2"/>
    </row>
    <row r="1463" ht="12">
      <c r="N1463" s="2"/>
    </row>
    <row r="1464" ht="12">
      <c r="N1464" s="2"/>
    </row>
    <row r="1465" ht="12">
      <c r="N1465" s="2"/>
    </row>
    <row r="1466" ht="12">
      <c r="N1466" s="2"/>
    </row>
    <row r="1467" ht="12">
      <c r="N1467" s="2"/>
    </row>
    <row r="1468" ht="12">
      <c r="N1468" s="2"/>
    </row>
    <row r="1469" ht="12">
      <c r="N1469" s="2"/>
    </row>
    <row r="1470" ht="12">
      <c r="N1470" s="2"/>
    </row>
    <row r="1471" ht="12">
      <c r="N1471" s="2"/>
    </row>
    <row r="1472" ht="12">
      <c r="N1472" s="2"/>
    </row>
    <row r="1473" ht="12">
      <c r="N1473" s="2"/>
    </row>
    <row r="1474" ht="12">
      <c r="N1474" s="2"/>
    </row>
    <row r="1475" ht="12">
      <c r="N1475" s="2"/>
    </row>
    <row r="1476" ht="12">
      <c r="N1476" s="2"/>
    </row>
    <row r="1477" ht="12">
      <c r="N1477" s="2"/>
    </row>
    <row r="1478" ht="12">
      <c r="N1478" s="2"/>
    </row>
    <row r="1479" ht="12">
      <c r="N1479" s="2"/>
    </row>
    <row r="1480" ht="12">
      <c r="N1480" s="2"/>
    </row>
    <row r="1481" ht="12">
      <c r="N1481" s="2"/>
    </row>
    <row r="1482" ht="12">
      <c r="N1482" s="2"/>
    </row>
    <row r="1483" ht="12">
      <c r="N1483" s="2"/>
    </row>
    <row r="1484" ht="12">
      <c r="N1484" s="2"/>
    </row>
    <row r="1485" ht="12">
      <c r="N1485" s="2"/>
    </row>
    <row r="1486" ht="12">
      <c r="N1486" s="2"/>
    </row>
    <row r="1487" ht="12">
      <c r="N1487" s="2"/>
    </row>
    <row r="1488" ht="12">
      <c r="N1488" s="2"/>
    </row>
    <row r="1489" ht="12">
      <c r="N1489" s="2"/>
    </row>
    <row r="1490" ht="12">
      <c r="N1490" s="2"/>
    </row>
    <row r="1491" ht="12">
      <c r="N1491" s="2"/>
    </row>
    <row r="1492" ht="12">
      <c r="N1492" s="2"/>
    </row>
    <row r="1493" ht="12">
      <c r="N1493" s="2"/>
    </row>
    <row r="1494" ht="12">
      <c r="N1494" s="2"/>
    </row>
    <row r="1495" ht="12">
      <c r="N1495" s="2"/>
    </row>
    <row r="1496" ht="12">
      <c r="N1496" s="2"/>
    </row>
    <row r="1497" ht="12">
      <c r="N1497" s="2"/>
    </row>
    <row r="1498" ht="12">
      <c r="N1498" s="2"/>
    </row>
    <row r="1499" ht="12">
      <c r="N1499" s="2"/>
    </row>
    <row r="1500" ht="12">
      <c r="N1500" s="2"/>
    </row>
    <row r="1501" ht="12">
      <c r="N1501" s="2"/>
    </row>
    <row r="1502" ht="12">
      <c r="N1502" s="2"/>
    </row>
    <row r="1503" ht="12">
      <c r="N1503" s="2"/>
    </row>
    <row r="1504" ht="12">
      <c r="N1504" s="2"/>
    </row>
    <row r="1505" ht="12">
      <c r="N1505" s="2"/>
    </row>
    <row r="1506" ht="12">
      <c r="N1506" s="2"/>
    </row>
    <row r="1507" ht="12">
      <c r="N1507" s="2"/>
    </row>
    <row r="1508" ht="12">
      <c r="N1508" s="2"/>
    </row>
    <row r="1509" ht="12">
      <c r="N1509" s="2"/>
    </row>
    <row r="1510" ht="12">
      <c r="N1510" s="2"/>
    </row>
    <row r="1511" ht="12">
      <c r="N1511" s="2"/>
    </row>
    <row r="1512" ht="12">
      <c r="N1512" s="2"/>
    </row>
    <row r="1513" ht="12">
      <c r="N1513" s="2"/>
    </row>
    <row r="1514" ht="12">
      <c r="N1514" s="2"/>
    </row>
    <row r="1515" ht="12">
      <c r="N1515" s="2"/>
    </row>
    <row r="1516" ht="12">
      <c r="N1516" s="2"/>
    </row>
    <row r="1517" ht="12">
      <c r="N1517" s="2"/>
    </row>
    <row r="1518" ht="12">
      <c r="N1518" s="2"/>
    </row>
    <row r="1519" ht="12">
      <c r="N1519" s="2"/>
    </row>
    <row r="1520" ht="12">
      <c r="N1520" s="2"/>
    </row>
    <row r="1521" ht="12">
      <c r="N1521" s="2"/>
    </row>
    <row r="1522" ht="12">
      <c r="N1522" s="2"/>
    </row>
    <row r="1523" ht="12">
      <c r="N1523" s="2"/>
    </row>
    <row r="1524" ht="12">
      <c r="N1524" s="2"/>
    </row>
    <row r="1525" ht="12">
      <c r="N1525" s="2"/>
    </row>
    <row r="1526" ht="12">
      <c r="N1526" s="2"/>
    </row>
    <row r="1527" ht="12">
      <c r="N1527" s="2"/>
    </row>
    <row r="1528" ht="12">
      <c r="N1528" s="2"/>
    </row>
    <row r="1529" ht="12">
      <c r="N1529" s="2"/>
    </row>
    <row r="1530" ht="12">
      <c r="N1530" s="2"/>
    </row>
    <row r="1531" ht="12">
      <c r="N1531" s="2"/>
    </row>
    <row r="1532" ht="12">
      <c r="N1532" s="2"/>
    </row>
    <row r="1533" ht="12">
      <c r="N1533" s="2"/>
    </row>
    <row r="1534" ht="12">
      <c r="N1534" s="2"/>
    </row>
    <row r="1535" ht="12">
      <c r="N1535" s="2"/>
    </row>
    <row r="1536" ht="12">
      <c r="N1536" s="2"/>
    </row>
    <row r="1537" ht="12">
      <c r="N1537" s="2"/>
    </row>
    <row r="1538" ht="12">
      <c r="N1538" s="2"/>
    </row>
    <row r="1539" ht="12">
      <c r="N1539" s="2"/>
    </row>
    <row r="1540" ht="12">
      <c r="N1540" s="2"/>
    </row>
    <row r="1541" ht="12">
      <c r="N1541" s="2"/>
    </row>
    <row r="1542" ht="12">
      <c r="N1542" s="2"/>
    </row>
    <row r="1543" ht="12">
      <c r="N1543" s="2"/>
    </row>
    <row r="1544" ht="12">
      <c r="N1544" s="2"/>
    </row>
    <row r="1545" ht="12">
      <c r="N1545" s="2"/>
    </row>
    <row r="1546" ht="12">
      <c r="N1546" s="2"/>
    </row>
    <row r="1547" ht="12">
      <c r="N1547" s="2"/>
    </row>
    <row r="1548" ht="12">
      <c r="N1548" s="2"/>
    </row>
    <row r="1549" ht="12">
      <c r="N1549" s="2"/>
    </row>
    <row r="1550" ht="12">
      <c r="N1550" s="2"/>
    </row>
    <row r="1551" ht="12">
      <c r="N1551" s="2"/>
    </row>
    <row r="1552" ht="12">
      <c r="N1552" s="2"/>
    </row>
    <row r="1553" ht="12">
      <c r="N1553" s="2"/>
    </row>
    <row r="1554" ht="12">
      <c r="N1554" s="2"/>
    </row>
    <row r="1555" ht="12">
      <c r="N1555" s="2"/>
    </row>
    <row r="1556" ht="12">
      <c r="N1556" s="2"/>
    </row>
    <row r="1557" ht="12">
      <c r="N1557" s="2"/>
    </row>
    <row r="1558" ht="12">
      <c r="N1558" s="2"/>
    </row>
    <row r="1559" ht="12">
      <c r="N1559" s="2"/>
    </row>
    <row r="1560" ht="12">
      <c r="N1560" s="2"/>
    </row>
    <row r="1561" ht="12">
      <c r="N1561" s="2"/>
    </row>
    <row r="1562" ht="12">
      <c r="N1562" s="2"/>
    </row>
    <row r="1563" ht="12">
      <c r="N1563" s="2"/>
    </row>
    <row r="1564" ht="12">
      <c r="N1564" s="2"/>
    </row>
    <row r="1565" ht="12">
      <c r="N1565" s="2"/>
    </row>
    <row r="1566" ht="12">
      <c r="N1566" s="2"/>
    </row>
    <row r="1567" ht="12">
      <c r="N1567" s="2"/>
    </row>
    <row r="1568" ht="12">
      <c r="N1568" s="2"/>
    </row>
    <row r="1569" ht="12">
      <c r="N1569" s="2"/>
    </row>
    <row r="1570" ht="12">
      <c r="N1570" s="2"/>
    </row>
    <row r="1571" ht="12">
      <c r="N1571" s="2"/>
    </row>
    <row r="1572" ht="12">
      <c r="N1572" s="2"/>
    </row>
    <row r="1573" ht="12">
      <c r="N1573" s="2"/>
    </row>
    <row r="1574" ht="12">
      <c r="N1574" s="2"/>
    </row>
    <row r="1575" ht="12">
      <c r="N1575" s="2"/>
    </row>
    <row r="1576" ht="12">
      <c r="N1576" s="2"/>
    </row>
    <row r="1577" ht="12">
      <c r="N1577" s="2"/>
    </row>
    <row r="1578" ht="12">
      <c r="N1578" s="2"/>
    </row>
    <row r="1579" ht="12">
      <c r="N1579" s="2"/>
    </row>
    <row r="1580" ht="12">
      <c r="N1580" s="2"/>
    </row>
    <row r="1581" ht="12">
      <c r="N1581" s="2"/>
    </row>
    <row r="1582" ht="12">
      <c r="N1582" s="2"/>
    </row>
    <row r="1583" ht="12">
      <c r="N1583" s="2"/>
    </row>
    <row r="1584" ht="12">
      <c r="N1584" s="2"/>
    </row>
    <row r="1585" ht="12">
      <c r="N1585" s="2"/>
    </row>
    <row r="1586" ht="12">
      <c r="N1586" s="2"/>
    </row>
    <row r="1587" ht="12">
      <c r="N1587" s="2"/>
    </row>
    <row r="1588" ht="12">
      <c r="N1588" s="2"/>
    </row>
    <row r="1589" ht="12">
      <c r="N1589" s="2"/>
    </row>
    <row r="1590" ht="12">
      <c r="N1590" s="2"/>
    </row>
    <row r="1591" ht="12">
      <c r="N1591" s="2"/>
    </row>
    <row r="1592" ht="12">
      <c r="N1592" s="2"/>
    </row>
    <row r="1593" ht="12">
      <c r="N1593" s="2"/>
    </row>
    <row r="1594" ht="12">
      <c r="N1594" s="2"/>
    </row>
    <row r="1595" ht="12">
      <c r="N1595" s="2"/>
    </row>
    <row r="1596" ht="12">
      <c r="N1596" s="2"/>
    </row>
    <row r="1597" ht="12">
      <c r="N1597" s="2"/>
    </row>
    <row r="1598" ht="12">
      <c r="N1598" s="2"/>
    </row>
    <row r="1599" ht="12">
      <c r="N1599" s="2"/>
    </row>
    <row r="1600" ht="12">
      <c r="N1600" s="2"/>
    </row>
    <row r="1601" ht="12">
      <c r="N1601" s="2"/>
    </row>
    <row r="1602" ht="12">
      <c r="N1602" s="2"/>
    </row>
    <row r="1603" ht="12">
      <c r="N1603" s="2"/>
    </row>
    <row r="1604" ht="12">
      <c r="N1604" s="2"/>
    </row>
    <row r="1605" ht="12">
      <c r="N1605" s="2"/>
    </row>
    <row r="1606" ht="12">
      <c r="N1606" s="2"/>
    </row>
    <row r="1607" ht="12">
      <c r="N1607" s="2"/>
    </row>
    <row r="1608" ht="12">
      <c r="N1608" s="2"/>
    </row>
    <row r="1609" ht="12">
      <c r="N1609" s="2"/>
    </row>
    <row r="1610" ht="12">
      <c r="N1610" s="2"/>
    </row>
    <row r="1611" ht="12">
      <c r="N1611" s="2"/>
    </row>
    <row r="1612" ht="12">
      <c r="N1612" s="2"/>
    </row>
    <row r="1613" ht="12">
      <c r="N1613" s="2"/>
    </row>
    <row r="1614" ht="12">
      <c r="N1614" s="2"/>
    </row>
    <row r="1615" ht="12">
      <c r="N1615" s="2"/>
    </row>
    <row r="1616" ht="12">
      <c r="N1616" s="2"/>
    </row>
    <row r="1617" ht="12">
      <c r="N1617" s="2"/>
    </row>
    <row r="1618" ht="12">
      <c r="N1618" s="2"/>
    </row>
    <row r="1619" ht="12">
      <c r="N1619" s="2"/>
    </row>
    <row r="1620" ht="12">
      <c r="N1620" s="2"/>
    </row>
    <row r="1621" ht="12">
      <c r="N1621" s="2"/>
    </row>
    <row r="1622" ht="12">
      <c r="N1622" s="2"/>
    </row>
    <row r="1623" ht="12">
      <c r="N1623" s="2"/>
    </row>
    <row r="1624" ht="12">
      <c r="N1624" s="2"/>
    </row>
    <row r="1625" ht="12">
      <c r="N1625" s="2"/>
    </row>
    <row r="1626" ht="12">
      <c r="N1626" s="2"/>
    </row>
    <row r="1627" ht="12">
      <c r="N1627" s="2"/>
    </row>
    <row r="1628" ht="12">
      <c r="N1628" s="2"/>
    </row>
    <row r="1629" ht="12">
      <c r="N1629" s="2"/>
    </row>
    <row r="1630" ht="12">
      <c r="N1630" s="2"/>
    </row>
    <row r="1631" ht="12">
      <c r="N1631" s="2"/>
    </row>
    <row r="1632" ht="12">
      <c r="N1632" s="2"/>
    </row>
    <row r="1633" ht="12">
      <c r="N1633" s="2"/>
    </row>
    <row r="1634" ht="12">
      <c r="N1634" s="2"/>
    </row>
    <row r="1635" ht="12">
      <c r="N1635" s="2"/>
    </row>
    <row r="1636" ht="12">
      <c r="N1636" s="2"/>
    </row>
    <row r="1637" ht="12">
      <c r="N1637" s="2"/>
    </row>
    <row r="1638" ht="12">
      <c r="N1638" s="2"/>
    </row>
    <row r="1639" ht="12">
      <c r="N1639" s="2"/>
    </row>
    <row r="1640" ht="12">
      <c r="N1640" s="2"/>
    </row>
    <row r="1641" ht="12">
      <c r="N1641" s="2"/>
    </row>
    <row r="1642" ht="12">
      <c r="N1642" s="2"/>
    </row>
    <row r="1643" ht="12">
      <c r="N1643" s="2"/>
    </row>
    <row r="1644" ht="12">
      <c r="N1644" s="2"/>
    </row>
    <row r="1645" ht="12">
      <c r="N1645" s="2"/>
    </row>
    <row r="1646" ht="12">
      <c r="N1646" s="2"/>
    </row>
    <row r="1647" ht="12">
      <c r="N1647" s="2"/>
    </row>
    <row r="1648" ht="12">
      <c r="N1648" s="2"/>
    </row>
    <row r="1649" ht="12">
      <c r="N1649" s="2"/>
    </row>
    <row r="1650" ht="12">
      <c r="N1650" s="2"/>
    </row>
    <row r="1651" ht="12">
      <c r="N1651" s="2"/>
    </row>
    <row r="1652" ht="12">
      <c r="N1652" s="2"/>
    </row>
    <row r="1653" ht="12">
      <c r="N1653" s="2"/>
    </row>
    <row r="1654" ht="12">
      <c r="N1654" s="2"/>
    </row>
    <row r="1655" ht="12">
      <c r="N1655" s="2"/>
    </row>
    <row r="1656" ht="12">
      <c r="N1656" s="2"/>
    </row>
    <row r="1657" ht="12">
      <c r="N1657" s="2"/>
    </row>
    <row r="1658" ht="12">
      <c r="N1658" s="2"/>
    </row>
    <row r="1659" ht="12">
      <c r="N1659" s="2"/>
    </row>
    <row r="1660" ht="12">
      <c r="N1660" s="2"/>
    </row>
    <row r="1661" ht="12">
      <c r="N1661" s="2"/>
    </row>
    <row r="1662" ht="12">
      <c r="N1662" s="2"/>
    </row>
    <row r="1663" ht="12">
      <c r="N1663" s="2"/>
    </row>
    <row r="1664" ht="12">
      <c r="N1664" s="2"/>
    </row>
    <row r="1665" ht="12">
      <c r="N1665" s="2"/>
    </row>
    <row r="1666" ht="12">
      <c r="N1666" s="2"/>
    </row>
    <row r="1667" ht="12">
      <c r="N1667" s="2"/>
    </row>
    <row r="1668" ht="12">
      <c r="N1668" s="2"/>
    </row>
    <row r="1669" ht="12">
      <c r="N1669" s="2"/>
    </row>
    <row r="1670" ht="12">
      <c r="N1670" s="2"/>
    </row>
    <row r="1671" ht="12">
      <c r="N1671" s="2"/>
    </row>
    <row r="1672" ht="12">
      <c r="N1672" s="2"/>
    </row>
    <row r="1673" ht="12">
      <c r="N1673" s="2"/>
    </row>
    <row r="1674" ht="12">
      <c r="N1674" s="2"/>
    </row>
    <row r="1675" ht="12">
      <c r="N1675" s="2"/>
    </row>
    <row r="1676" ht="12">
      <c r="N1676" s="2"/>
    </row>
    <row r="1677" ht="12">
      <c r="N1677" s="2"/>
    </row>
    <row r="1678" ht="12">
      <c r="N1678" s="2"/>
    </row>
    <row r="1679" ht="12">
      <c r="N1679" s="2"/>
    </row>
    <row r="1680" ht="12">
      <c r="N1680" s="2"/>
    </row>
    <row r="1681" ht="12">
      <c r="N1681" s="2"/>
    </row>
    <row r="1682" ht="12">
      <c r="N1682" s="2"/>
    </row>
    <row r="1683" ht="12">
      <c r="N1683" s="2"/>
    </row>
    <row r="1684" ht="12">
      <c r="N1684" s="2"/>
    </row>
    <row r="1685" ht="12">
      <c r="N1685" s="2"/>
    </row>
    <row r="1686" ht="12">
      <c r="N1686" s="2"/>
    </row>
    <row r="1687" ht="12">
      <c r="N1687" s="2"/>
    </row>
    <row r="1688" ht="12">
      <c r="N1688" s="2"/>
    </row>
    <row r="1689" ht="12">
      <c r="N1689" s="2"/>
    </row>
    <row r="1690" ht="12">
      <c r="N1690" s="2"/>
    </row>
    <row r="1691" ht="12">
      <c r="N1691" s="2"/>
    </row>
    <row r="1692" ht="12">
      <c r="N1692" s="2"/>
    </row>
    <row r="1693" ht="12">
      <c r="N1693" s="2"/>
    </row>
    <row r="1694" ht="12">
      <c r="N1694" s="2"/>
    </row>
    <row r="1695" ht="12">
      <c r="N1695" s="2"/>
    </row>
    <row r="1696" ht="12">
      <c r="N1696" s="2"/>
    </row>
    <row r="1697" ht="12">
      <c r="N1697" s="2"/>
    </row>
    <row r="1698" ht="12">
      <c r="N1698" s="2"/>
    </row>
    <row r="1699" ht="12">
      <c r="N1699" s="2"/>
    </row>
    <row r="1700" ht="12">
      <c r="N1700" s="2"/>
    </row>
    <row r="1701" ht="12">
      <c r="N1701" s="2"/>
    </row>
    <row r="1702" ht="12">
      <c r="N1702" s="2"/>
    </row>
    <row r="1703" ht="12">
      <c r="N1703" s="2"/>
    </row>
    <row r="1704" ht="12">
      <c r="N1704" s="2"/>
    </row>
    <row r="1705" ht="12">
      <c r="N1705" s="2"/>
    </row>
    <row r="1706" ht="12">
      <c r="N1706" s="2"/>
    </row>
    <row r="1707" ht="12">
      <c r="N1707" s="2"/>
    </row>
    <row r="1708" ht="12">
      <c r="N1708" s="2"/>
    </row>
    <row r="1709" ht="12">
      <c r="N1709" s="2"/>
    </row>
    <row r="1710" ht="12">
      <c r="N1710" s="2"/>
    </row>
    <row r="1711" ht="12">
      <c r="N1711" s="2"/>
    </row>
    <row r="1712" ht="12">
      <c r="N1712" s="2"/>
    </row>
    <row r="1713" ht="12">
      <c r="N1713" s="2"/>
    </row>
    <row r="1714" ht="12">
      <c r="N1714" s="2"/>
    </row>
    <row r="1715" ht="12">
      <c r="N1715" s="2"/>
    </row>
    <row r="1716" ht="12">
      <c r="N1716" s="2"/>
    </row>
    <row r="1717" ht="12">
      <c r="N1717" s="2"/>
    </row>
    <row r="1718" ht="12">
      <c r="N1718" s="2"/>
    </row>
    <row r="1719" ht="12">
      <c r="N1719" s="2"/>
    </row>
    <row r="1720" ht="12">
      <c r="N1720" s="2"/>
    </row>
    <row r="1721" ht="12">
      <c r="N1721" s="2"/>
    </row>
    <row r="1722" ht="12">
      <c r="N1722" s="2"/>
    </row>
    <row r="1723" ht="12">
      <c r="N1723" s="2"/>
    </row>
    <row r="1724" ht="12">
      <c r="N1724" s="2"/>
    </row>
    <row r="1725" ht="12">
      <c r="N1725" s="2"/>
    </row>
    <row r="1726" ht="12">
      <c r="N1726" s="2"/>
    </row>
    <row r="1727" ht="12">
      <c r="N1727" s="2"/>
    </row>
    <row r="1728" ht="12">
      <c r="N1728" s="2"/>
    </row>
    <row r="1729" ht="12">
      <c r="N1729" s="2"/>
    </row>
    <row r="1730" ht="12">
      <c r="N1730" s="2"/>
    </row>
    <row r="1731" ht="12">
      <c r="N1731" s="2"/>
    </row>
    <row r="1732" ht="12">
      <c r="N1732" s="2"/>
    </row>
    <row r="1733" ht="12">
      <c r="N1733" s="2"/>
    </row>
    <row r="1734" ht="12">
      <c r="N1734" s="2"/>
    </row>
    <row r="1735" ht="12">
      <c r="N1735" s="2"/>
    </row>
    <row r="1736" ht="12">
      <c r="N1736" s="2"/>
    </row>
    <row r="1737" ht="12">
      <c r="N1737" s="2"/>
    </row>
    <row r="1738" ht="12">
      <c r="N1738" s="2"/>
    </row>
    <row r="1739" ht="12">
      <c r="N1739" s="2"/>
    </row>
    <row r="1740" ht="12">
      <c r="N1740" s="2"/>
    </row>
    <row r="1741" ht="12">
      <c r="N1741" s="2"/>
    </row>
    <row r="1742" ht="12">
      <c r="N1742" s="2"/>
    </row>
    <row r="1743" ht="12">
      <c r="N1743" s="2"/>
    </row>
    <row r="1744" ht="12">
      <c r="N1744" s="2"/>
    </row>
    <row r="1745" ht="12">
      <c r="N1745" s="2"/>
    </row>
    <row r="1746" ht="12">
      <c r="N1746" s="2"/>
    </row>
    <row r="1747" ht="12">
      <c r="N1747" s="2"/>
    </row>
    <row r="1748" ht="12">
      <c r="N1748" s="2"/>
    </row>
    <row r="1749" ht="12">
      <c r="N1749" s="2"/>
    </row>
    <row r="1750" ht="12">
      <c r="N1750" s="2"/>
    </row>
    <row r="1751" ht="12">
      <c r="N1751" s="2"/>
    </row>
    <row r="1752" ht="12">
      <c r="N1752" s="2"/>
    </row>
    <row r="1753" ht="12">
      <c r="N1753" s="2"/>
    </row>
    <row r="1754" ht="12">
      <c r="N1754" s="2"/>
    </row>
    <row r="1755" ht="12">
      <c r="N1755" s="2"/>
    </row>
    <row r="1756" ht="12">
      <c r="N1756" s="2"/>
    </row>
    <row r="1757" ht="12">
      <c r="N1757" s="2"/>
    </row>
    <row r="1758" ht="12">
      <c r="N1758" s="2"/>
    </row>
    <row r="1759" ht="12">
      <c r="N1759" s="2"/>
    </row>
    <row r="1760" ht="12">
      <c r="N1760" s="2"/>
    </row>
    <row r="1761" ht="12">
      <c r="N1761" s="2"/>
    </row>
    <row r="1762" ht="12">
      <c r="N1762" s="2"/>
    </row>
    <row r="1763" ht="12">
      <c r="N1763" s="2"/>
    </row>
    <row r="1764" ht="12">
      <c r="N1764" s="2"/>
    </row>
    <row r="1765" ht="12">
      <c r="N1765" s="2"/>
    </row>
    <row r="1766" ht="12">
      <c r="N1766" s="2"/>
    </row>
    <row r="1767" ht="12">
      <c r="N1767" s="2"/>
    </row>
    <row r="1768" ht="12">
      <c r="N1768" s="2"/>
    </row>
    <row r="1769" ht="12">
      <c r="N1769" s="2"/>
    </row>
    <row r="1770" ht="12">
      <c r="N1770" s="2"/>
    </row>
    <row r="1771" ht="12">
      <c r="N1771" s="2"/>
    </row>
    <row r="1772" ht="12">
      <c r="N1772" s="2"/>
    </row>
    <row r="1773" ht="12">
      <c r="N1773" s="2"/>
    </row>
    <row r="1774" ht="12">
      <c r="N1774" s="2"/>
    </row>
    <row r="1775" ht="12">
      <c r="N1775" s="2"/>
    </row>
    <row r="1776" ht="12">
      <c r="N1776" s="2"/>
    </row>
    <row r="1777" ht="12">
      <c r="N1777" s="2"/>
    </row>
    <row r="1778" ht="12">
      <c r="N1778" s="2"/>
    </row>
    <row r="1779" ht="12">
      <c r="N1779" s="2"/>
    </row>
    <row r="1780" ht="12">
      <c r="N1780" s="2"/>
    </row>
    <row r="1781" ht="12">
      <c r="N1781" s="2"/>
    </row>
    <row r="1782" ht="12">
      <c r="N1782" s="2"/>
    </row>
    <row r="1783" ht="12">
      <c r="N1783" s="2"/>
    </row>
    <row r="1784" ht="12">
      <c r="N1784" s="2"/>
    </row>
    <row r="1785" ht="12">
      <c r="N1785" s="2"/>
    </row>
    <row r="1786" ht="12">
      <c r="N1786" s="2"/>
    </row>
    <row r="1787" ht="12">
      <c r="N1787" s="2"/>
    </row>
    <row r="1788" ht="12">
      <c r="N1788" s="2"/>
    </row>
    <row r="1789" ht="12">
      <c r="N1789" s="2"/>
    </row>
    <row r="1790" ht="12">
      <c r="N1790" s="2"/>
    </row>
    <row r="1791" ht="12">
      <c r="N1791" s="2"/>
    </row>
    <row r="1792" ht="12">
      <c r="N1792" s="2"/>
    </row>
    <row r="1793" ht="12">
      <c r="N1793" s="2"/>
    </row>
    <row r="1794" ht="12">
      <c r="N1794" s="2"/>
    </row>
    <row r="1795" ht="12">
      <c r="N1795" s="2"/>
    </row>
    <row r="1796" ht="12">
      <c r="N1796" s="2"/>
    </row>
    <row r="1797" ht="12">
      <c r="N1797" s="2"/>
    </row>
    <row r="1798" ht="12">
      <c r="N1798" s="2"/>
    </row>
    <row r="1799" ht="12">
      <c r="N1799" s="2"/>
    </row>
    <row r="1800" ht="12">
      <c r="N1800" s="2"/>
    </row>
    <row r="1801" ht="12">
      <c r="N1801" s="2"/>
    </row>
    <row r="1802" ht="12">
      <c r="N1802" s="2"/>
    </row>
    <row r="1803" ht="12">
      <c r="N1803" s="2"/>
    </row>
    <row r="1804" ht="12">
      <c r="N1804" s="2"/>
    </row>
    <row r="1805" ht="12">
      <c r="N1805" s="2"/>
    </row>
    <row r="1806" ht="12">
      <c r="N1806" s="2"/>
    </row>
    <row r="1807" ht="12">
      <c r="N1807" s="2"/>
    </row>
    <row r="1808" ht="12">
      <c r="N1808" s="2"/>
    </row>
    <row r="1809" ht="12">
      <c r="N1809" s="2"/>
    </row>
    <row r="1810" ht="12">
      <c r="N1810" s="2"/>
    </row>
    <row r="1811" ht="12">
      <c r="N1811" s="2"/>
    </row>
    <row r="1812" ht="12">
      <c r="N1812" s="2"/>
    </row>
    <row r="1813" ht="12">
      <c r="N1813" s="2"/>
    </row>
    <row r="1814" ht="12">
      <c r="N1814" s="2"/>
    </row>
    <row r="1815" ht="12">
      <c r="N1815" s="2"/>
    </row>
    <row r="1816" ht="12">
      <c r="N1816" s="2"/>
    </row>
    <row r="1817" ht="12">
      <c r="N1817" s="2"/>
    </row>
    <row r="1818" ht="12">
      <c r="N1818" s="2"/>
    </row>
    <row r="1819" ht="12">
      <c r="N1819" s="2"/>
    </row>
    <row r="1820" ht="12">
      <c r="N1820" s="2"/>
    </row>
    <row r="1821" ht="12">
      <c r="N1821" s="2"/>
    </row>
    <row r="1822" ht="12">
      <c r="N1822" s="2"/>
    </row>
    <row r="1823" ht="12">
      <c r="N1823" s="2"/>
    </row>
    <row r="1824" ht="12">
      <c r="N1824" s="2"/>
    </row>
    <row r="1825" ht="12">
      <c r="N1825" s="2"/>
    </row>
    <row r="1826" ht="12">
      <c r="N1826" s="2"/>
    </row>
    <row r="1827" ht="12">
      <c r="N1827" s="2"/>
    </row>
    <row r="1828" ht="12">
      <c r="N1828" s="2"/>
    </row>
    <row r="1829" ht="12">
      <c r="N1829" s="2"/>
    </row>
    <row r="1830" ht="12">
      <c r="N1830" s="2"/>
    </row>
    <row r="1831" ht="12">
      <c r="N1831" s="2"/>
    </row>
    <row r="1832" ht="12">
      <c r="N1832" s="2"/>
    </row>
    <row r="1833" ht="12">
      <c r="N1833" s="2"/>
    </row>
    <row r="1834" ht="12">
      <c r="N1834" s="2"/>
    </row>
    <row r="1835" ht="12">
      <c r="N1835" s="2"/>
    </row>
    <row r="1836" ht="12">
      <c r="N1836" s="2"/>
    </row>
    <row r="1837" ht="12">
      <c r="N1837" s="2"/>
    </row>
    <row r="1838" ht="12">
      <c r="N1838" s="2"/>
    </row>
    <row r="1839" ht="12">
      <c r="N1839" s="2"/>
    </row>
    <row r="1840" ht="12">
      <c r="N1840" s="2"/>
    </row>
    <row r="1841" ht="12">
      <c r="N1841" s="2"/>
    </row>
    <row r="1842" ht="12">
      <c r="N1842" s="2"/>
    </row>
    <row r="1843" ht="12">
      <c r="N1843" s="2"/>
    </row>
    <row r="1844" ht="12">
      <c r="N1844" s="2"/>
    </row>
    <row r="1845" ht="12">
      <c r="N1845" s="2"/>
    </row>
    <row r="1846" ht="12">
      <c r="N1846" s="2"/>
    </row>
    <row r="1847" ht="12">
      <c r="N1847" s="2"/>
    </row>
    <row r="1848" ht="12">
      <c r="N1848" s="2"/>
    </row>
    <row r="1849" ht="12">
      <c r="N1849" s="2"/>
    </row>
    <row r="1850" ht="12">
      <c r="N1850" s="2"/>
    </row>
    <row r="1851" ht="12">
      <c r="N1851" s="2"/>
    </row>
    <row r="1852" ht="12">
      <c r="N1852" s="2"/>
    </row>
    <row r="1853" ht="12">
      <c r="N1853" s="2"/>
    </row>
    <row r="1854" ht="12">
      <c r="N1854" s="2"/>
    </row>
    <row r="1855" ht="12">
      <c r="N1855" s="2"/>
    </row>
    <row r="1856" ht="12">
      <c r="N1856" s="2"/>
    </row>
    <row r="1857" ht="12">
      <c r="N1857" s="2"/>
    </row>
    <row r="1858" ht="12">
      <c r="N1858" s="2"/>
    </row>
    <row r="1859" ht="12">
      <c r="N1859" s="2"/>
    </row>
    <row r="1860" ht="12">
      <c r="N1860" s="2"/>
    </row>
    <row r="1861" ht="12">
      <c r="N1861" s="2"/>
    </row>
    <row r="1862" ht="12">
      <c r="N1862" s="2"/>
    </row>
    <row r="1863" ht="12">
      <c r="N1863" s="2"/>
    </row>
    <row r="1864" ht="12">
      <c r="N1864" s="2"/>
    </row>
    <row r="1865" ht="12">
      <c r="N1865" s="2"/>
    </row>
    <row r="1866" ht="12">
      <c r="N1866" s="2"/>
    </row>
    <row r="1867" ht="12">
      <c r="N1867" s="2"/>
    </row>
    <row r="1868" ht="12">
      <c r="N1868" s="2"/>
    </row>
    <row r="1869" ht="12">
      <c r="N1869" s="2"/>
    </row>
    <row r="1870" ht="12">
      <c r="N1870" s="2"/>
    </row>
    <row r="1871" ht="12">
      <c r="N1871" s="2"/>
    </row>
    <row r="1872" ht="12">
      <c r="N1872" s="2"/>
    </row>
    <row r="1873" ht="12">
      <c r="N1873" s="2"/>
    </row>
    <row r="1874" ht="12">
      <c r="N1874" s="2"/>
    </row>
    <row r="1875" ht="12">
      <c r="N1875" s="2"/>
    </row>
    <row r="1876" ht="12">
      <c r="N1876" s="2"/>
    </row>
    <row r="1877" ht="12">
      <c r="N1877" s="2"/>
    </row>
    <row r="1878" ht="12">
      <c r="N1878" s="2"/>
    </row>
    <row r="1879" ht="12">
      <c r="N1879" s="2"/>
    </row>
    <row r="1880" ht="12">
      <c r="N1880" s="2"/>
    </row>
    <row r="1881" ht="12">
      <c r="N1881" s="2"/>
    </row>
    <row r="1882" ht="12">
      <c r="N1882" s="2"/>
    </row>
    <row r="1883" ht="12">
      <c r="N1883" s="2"/>
    </row>
    <row r="1884" ht="12">
      <c r="N1884" s="2"/>
    </row>
    <row r="1885" ht="12">
      <c r="N1885" s="2"/>
    </row>
    <row r="1886" ht="12">
      <c r="N1886" s="2"/>
    </row>
    <row r="1887" ht="12">
      <c r="N1887" s="2"/>
    </row>
    <row r="1888" ht="12">
      <c r="N1888" s="2"/>
    </row>
    <row r="1889" ht="12">
      <c r="N1889" s="2"/>
    </row>
    <row r="1890" ht="12">
      <c r="N1890" s="2"/>
    </row>
    <row r="1891" ht="12">
      <c r="N1891" s="2"/>
    </row>
    <row r="1892" ht="12">
      <c r="N1892" s="2"/>
    </row>
    <row r="1893" ht="12">
      <c r="N1893" s="2"/>
    </row>
    <row r="1894" ht="12">
      <c r="N1894" s="2"/>
    </row>
    <row r="1895" ht="12">
      <c r="N1895" s="2"/>
    </row>
    <row r="1896" ht="12">
      <c r="N1896" s="2"/>
    </row>
    <row r="1897" ht="12">
      <c r="N1897" s="2"/>
    </row>
    <row r="1898" ht="12">
      <c r="N1898" s="2"/>
    </row>
    <row r="1899" ht="12">
      <c r="N1899" s="2"/>
    </row>
    <row r="1900" ht="12">
      <c r="N1900" s="2"/>
    </row>
    <row r="1901" ht="12">
      <c r="N1901" s="2"/>
    </row>
    <row r="1902" ht="12">
      <c r="N1902" s="2"/>
    </row>
    <row r="1903" ht="12">
      <c r="N1903" s="2"/>
    </row>
    <row r="1904" ht="12">
      <c r="N1904" s="2"/>
    </row>
    <row r="1905" ht="12">
      <c r="N1905" s="2"/>
    </row>
    <row r="1906" ht="12">
      <c r="N1906" s="2"/>
    </row>
    <row r="1907" ht="12">
      <c r="N1907" s="2"/>
    </row>
    <row r="1908" ht="12">
      <c r="N1908" s="2"/>
    </row>
    <row r="1909" ht="12">
      <c r="N1909" s="2"/>
    </row>
    <row r="1910" ht="12">
      <c r="N1910" s="2"/>
    </row>
    <row r="1911" ht="12">
      <c r="N1911" s="2"/>
    </row>
    <row r="1912" ht="12">
      <c r="N1912" s="2"/>
    </row>
    <row r="1913" ht="12">
      <c r="N1913" s="2"/>
    </row>
    <row r="1914" ht="12">
      <c r="N1914" s="2"/>
    </row>
    <row r="1915" ht="12">
      <c r="N1915" s="2"/>
    </row>
    <row r="1916" ht="12">
      <c r="N1916" s="2"/>
    </row>
    <row r="1917" ht="12">
      <c r="N1917" s="2"/>
    </row>
    <row r="1918" ht="12">
      <c r="N1918" s="2"/>
    </row>
    <row r="1919" ht="12">
      <c r="N1919" s="2"/>
    </row>
    <row r="1920" ht="12">
      <c r="N1920" s="2"/>
    </row>
    <row r="1921" ht="12">
      <c r="N1921" s="2"/>
    </row>
    <row r="1922" ht="12">
      <c r="N1922" s="2"/>
    </row>
    <row r="1923" ht="12">
      <c r="N1923" s="2"/>
    </row>
    <row r="1924" ht="12">
      <c r="N1924" s="2"/>
    </row>
    <row r="1925" ht="12">
      <c r="N1925" s="2"/>
    </row>
    <row r="1926" ht="12">
      <c r="N1926" s="2"/>
    </row>
    <row r="1927" ht="12">
      <c r="N1927" s="2"/>
    </row>
    <row r="1928" ht="12">
      <c r="N1928" s="2"/>
    </row>
    <row r="1929" ht="12">
      <c r="N1929" s="2"/>
    </row>
    <row r="1930" ht="12">
      <c r="N1930" s="2"/>
    </row>
    <row r="1931" ht="12">
      <c r="N1931" s="2"/>
    </row>
    <row r="1932" ht="12">
      <c r="N1932" s="2"/>
    </row>
    <row r="1933" ht="12">
      <c r="N1933" s="2"/>
    </row>
    <row r="1934" ht="12">
      <c r="N1934" s="2"/>
    </row>
    <row r="1935" ht="12">
      <c r="N1935" s="2"/>
    </row>
    <row r="1936" ht="12">
      <c r="N1936" s="2"/>
    </row>
    <row r="1937" ht="12">
      <c r="N1937" s="2"/>
    </row>
    <row r="1938" ht="12">
      <c r="N1938" s="2"/>
    </row>
    <row r="1939" ht="12">
      <c r="N1939" s="2"/>
    </row>
    <row r="1940" ht="12">
      <c r="N1940" s="2"/>
    </row>
    <row r="1941" ht="12">
      <c r="N1941" s="2"/>
    </row>
    <row r="1942" ht="12">
      <c r="N1942" s="2"/>
    </row>
    <row r="1943" ht="12">
      <c r="N1943" s="2"/>
    </row>
    <row r="1944" ht="12">
      <c r="N1944" s="2"/>
    </row>
    <row r="1945" ht="12">
      <c r="N1945" s="2"/>
    </row>
    <row r="1946" ht="12">
      <c r="N1946" s="2"/>
    </row>
    <row r="1947" ht="12">
      <c r="N1947" s="2"/>
    </row>
    <row r="1948" ht="12">
      <c r="N1948" s="2"/>
    </row>
    <row r="1949" ht="12">
      <c r="N1949" s="2"/>
    </row>
    <row r="1950" ht="12">
      <c r="N1950" s="2"/>
    </row>
    <row r="1951" ht="12">
      <c r="N1951" s="2"/>
    </row>
    <row r="1952" ht="12">
      <c r="N1952" s="2"/>
    </row>
    <row r="1953" ht="12">
      <c r="N1953" s="2"/>
    </row>
    <row r="1954" ht="12">
      <c r="N1954" s="2"/>
    </row>
    <row r="1955" ht="12">
      <c r="N1955" s="2"/>
    </row>
    <row r="1956" ht="12">
      <c r="N1956" s="2"/>
    </row>
    <row r="1957" ht="12">
      <c r="N1957" s="2"/>
    </row>
    <row r="1958" ht="12">
      <c r="N1958" s="2"/>
    </row>
    <row r="1959" ht="12">
      <c r="N1959" s="2"/>
    </row>
    <row r="1960" ht="12">
      <c r="N1960" s="2"/>
    </row>
    <row r="1961" ht="12">
      <c r="N1961" s="2"/>
    </row>
    <row r="1962" ht="12">
      <c r="N1962" s="2"/>
    </row>
    <row r="1963" ht="12">
      <c r="N1963" s="2"/>
    </row>
    <row r="1964" ht="12">
      <c r="N1964" s="2"/>
    </row>
    <row r="1965" ht="12">
      <c r="N1965" s="2"/>
    </row>
    <row r="1966" ht="12">
      <c r="N1966" s="2"/>
    </row>
    <row r="1967" ht="12">
      <c r="N1967" s="2"/>
    </row>
    <row r="1968" ht="12">
      <c r="N1968" s="2"/>
    </row>
    <row r="1969" ht="12">
      <c r="N1969" s="2"/>
    </row>
    <row r="1970" ht="12">
      <c r="N1970" s="2"/>
    </row>
    <row r="1971" ht="12">
      <c r="N1971" s="2"/>
    </row>
    <row r="1972" ht="12">
      <c r="N1972" s="2"/>
    </row>
    <row r="1973" ht="12">
      <c r="N1973" s="2"/>
    </row>
    <row r="1974" ht="12">
      <c r="N1974" s="2"/>
    </row>
    <row r="1975" ht="12">
      <c r="N1975" s="2"/>
    </row>
    <row r="1976" ht="12">
      <c r="N1976" s="2"/>
    </row>
    <row r="1977" ht="12">
      <c r="N1977" s="2"/>
    </row>
    <row r="1978" ht="12">
      <c r="N1978" s="2"/>
    </row>
    <row r="1979" ht="12">
      <c r="N1979" s="2"/>
    </row>
    <row r="1980" ht="12">
      <c r="N1980" s="2"/>
    </row>
    <row r="1981" ht="12">
      <c r="N1981" s="2"/>
    </row>
    <row r="1982" ht="12">
      <c r="N1982" s="2"/>
    </row>
    <row r="1983" ht="12">
      <c r="N1983" s="2"/>
    </row>
    <row r="1984" ht="12">
      <c r="N1984" s="2"/>
    </row>
    <row r="1985" ht="12">
      <c r="N1985" s="2"/>
    </row>
    <row r="1986" ht="12">
      <c r="N1986" s="2"/>
    </row>
    <row r="1987" ht="12">
      <c r="N1987" s="2"/>
    </row>
    <row r="1988" ht="12">
      <c r="N1988" s="2"/>
    </row>
    <row r="1989" ht="12">
      <c r="N1989" s="2"/>
    </row>
    <row r="1990" ht="12">
      <c r="N1990" s="2"/>
    </row>
    <row r="1991" ht="12">
      <c r="N1991" s="2"/>
    </row>
    <row r="1992" ht="12">
      <c r="N1992" s="2"/>
    </row>
    <row r="1993" ht="12">
      <c r="N1993" s="2"/>
    </row>
    <row r="1994" ht="12">
      <c r="N1994" s="2"/>
    </row>
    <row r="1995" ht="12">
      <c r="N1995" s="2"/>
    </row>
    <row r="1996" ht="12">
      <c r="N1996" s="2"/>
    </row>
    <row r="1997" ht="12">
      <c r="N1997" s="2"/>
    </row>
    <row r="1998" ht="12">
      <c r="N1998" s="2"/>
    </row>
    <row r="1999" ht="12">
      <c r="N1999" s="2"/>
    </row>
    <row r="2000" ht="12">
      <c r="N2000" s="2"/>
    </row>
    <row r="2001" ht="12">
      <c r="N2001" s="2"/>
    </row>
    <row r="2002" ht="12">
      <c r="N2002" s="2"/>
    </row>
    <row r="2003" ht="12">
      <c r="N2003" s="2"/>
    </row>
    <row r="2004" ht="12">
      <c r="N2004" s="2"/>
    </row>
    <row r="2005" ht="12">
      <c r="N2005" s="2"/>
    </row>
    <row r="2006" ht="12">
      <c r="N2006" s="2"/>
    </row>
    <row r="2007" ht="12">
      <c r="N2007" s="2"/>
    </row>
    <row r="2008" ht="12">
      <c r="N2008" s="2"/>
    </row>
    <row r="2009" ht="12">
      <c r="N2009" s="2"/>
    </row>
    <row r="2010" ht="12">
      <c r="N2010" s="2"/>
    </row>
    <row r="2011" ht="12">
      <c r="N2011" s="2"/>
    </row>
    <row r="2012" ht="12">
      <c r="N2012" s="2"/>
    </row>
    <row r="2013" ht="12">
      <c r="N2013" s="2"/>
    </row>
    <row r="2014" ht="12">
      <c r="N2014" s="2"/>
    </row>
    <row r="2015" ht="12">
      <c r="N2015" s="2"/>
    </row>
    <row r="2016" ht="12">
      <c r="N2016" s="2"/>
    </row>
    <row r="2017" ht="12">
      <c r="N2017" s="2"/>
    </row>
    <row r="2018" ht="12">
      <c r="N2018" s="2"/>
    </row>
    <row r="2019" ht="12">
      <c r="N2019" s="2"/>
    </row>
    <row r="2020" ht="12">
      <c r="N2020" s="2"/>
    </row>
    <row r="2021" ht="12">
      <c r="N2021" s="2"/>
    </row>
    <row r="2022" ht="12">
      <c r="N2022" s="2"/>
    </row>
    <row r="2023" ht="12">
      <c r="N2023" s="2"/>
    </row>
    <row r="2024" ht="12">
      <c r="N2024" s="2"/>
    </row>
    <row r="2025" ht="12">
      <c r="N2025" s="2"/>
    </row>
    <row r="2026" ht="12">
      <c r="N2026" s="2"/>
    </row>
    <row r="2027" ht="12">
      <c r="N2027" s="2"/>
    </row>
    <row r="2028" ht="12">
      <c r="N2028" s="2"/>
    </row>
    <row r="2029" ht="12">
      <c r="N2029" s="2"/>
    </row>
    <row r="2030" ht="12">
      <c r="N2030" s="2"/>
    </row>
    <row r="2031" ht="12">
      <c r="N2031" s="2"/>
    </row>
    <row r="2032" ht="12">
      <c r="N2032" s="2"/>
    </row>
    <row r="2033" ht="12">
      <c r="N2033" s="2"/>
    </row>
    <row r="2034" ht="12">
      <c r="N2034" s="2"/>
    </row>
    <row r="2035" ht="12">
      <c r="N2035" s="2"/>
    </row>
    <row r="2036" ht="12">
      <c r="N2036" s="2"/>
    </row>
    <row r="2037" ht="12">
      <c r="N2037" s="2"/>
    </row>
    <row r="2038" ht="12">
      <c r="N2038" s="2"/>
    </row>
    <row r="2039" ht="12">
      <c r="N2039" s="2"/>
    </row>
    <row r="2040" ht="12">
      <c r="N2040" s="2"/>
    </row>
    <row r="2041" ht="12">
      <c r="N2041" s="2"/>
    </row>
    <row r="2042" ht="12">
      <c r="N2042" s="2"/>
    </row>
    <row r="2043" ht="12">
      <c r="N2043" s="2"/>
    </row>
    <row r="2044" ht="12">
      <c r="N2044" s="2"/>
    </row>
    <row r="2045" ht="12">
      <c r="N2045" s="2"/>
    </row>
    <row r="2046" ht="12">
      <c r="N2046" s="2"/>
    </row>
    <row r="2047" ht="12">
      <c r="N2047" s="2"/>
    </row>
    <row r="2048" ht="12">
      <c r="N2048" s="2"/>
    </row>
    <row r="2049" ht="12">
      <c r="N2049" s="2"/>
    </row>
    <row r="2050" ht="12">
      <c r="N2050" s="2"/>
    </row>
    <row r="2051" ht="12">
      <c r="N2051" s="2"/>
    </row>
    <row r="2052" ht="12">
      <c r="N2052" s="2"/>
    </row>
    <row r="2053" ht="12">
      <c r="N2053" s="2"/>
    </row>
    <row r="2054" ht="12">
      <c r="N2054" s="2"/>
    </row>
    <row r="2055" ht="12">
      <c r="N2055" s="2"/>
    </row>
    <row r="2056" ht="12">
      <c r="N2056" s="2"/>
    </row>
    <row r="2057" ht="12">
      <c r="N2057" s="2"/>
    </row>
    <row r="2058" ht="12">
      <c r="N2058" s="2"/>
    </row>
    <row r="2059" ht="12">
      <c r="N2059" s="2"/>
    </row>
    <row r="2060" ht="12">
      <c r="N2060" s="2"/>
    </row>
    <row r="2061" ht="12">
      <c r="N2061" s="2"/>
    </row>
    <row r="2062" ht="12">
      <c r="N2062" s="2"/>
    </row>
    <row r="2063" ht="12">
      <c r="N2063" s="2"/>
    </row>
    <row r="2064" ht="12">
      <c r="N2064" s="2"/>
    </row>
    <row r="2065" ht="12">
      <c r="N2065" s="2"/>
    </row>
    <row r="2066" ht="12">
      <c r="N2066" s="2"/>
    </row>
    <row r="2067" ht="12">
      <c r="N2067" s="2"/>
    </row>
    <row r="2068" ht="12">
      <c r="N2068" s="2"/>
    </row>
    <row r="2069" ht="12">
      <c r="N2069" s="2"/>
    </row>
    <row r="2070" ht="12">
      <c r="N2070" s="2"/>
    </row>
    <row r="2071" ht="12">
      <c r="N2071" s="2"/>
    </row>
    <row r="2072" ht="12">
      <c r="N2072" s="2"/>
    </row>
    <row r="2073" ht="12">
      <c r="N2073" s="2"/>
    </row>
    <row r="2074" ht="12">
      <c r="N2074" s="2"/>
    </row>
    <row r="2075" ht="12">
      <c r="N2075" s="2"/>
    </row>
    <row r="2076" ht="12">
      <c r="N2076" s="2"/>
    </row>
    <row r="2077" ht="12">
      <c r="N2077" s="2"/>
    </row>
    <row r="2078" ht="12">
      <c r="N2078" s="2"/>
    </row>
    <row r="2079" ht="12">
      <c r="N2079" s="2"/>
    </row>
    <row r="2080" ht="12">
      <c r="N2080" s="2"/>
    </row>
    <row r="2081" ht="12">
      <c r="N2081" s="2"/>
    </row>
    <row r="2082" ht="12">
      <c r="N2082" s="2"/>
    </row>
    <row r="2083" ht="12">
      <c r="N2083" s="2"/>
    </row>
    <row r="2084" ht="12">
      <c r="N2084" s="2"/>
    </row>
    <row r="2085" ht="12">
      <c r="N2085" s="2"/>
    </row>
    <row r="2086" ht="12">
      <c r="N2086" s="2"/>
    </row>
    <row r="2087" ht="12">
      <c r="N2087" s="2"/>
    </row>
    <row r="2088" ht="12">
      <c r="N2088" s="2"/>
    </row>
    <row r="2089" ht="12">
      <c r="N2089" s="2"/>
    </row>
    <row r="2090" ht="12">
      <c r="N2090" s="2"/>
    </row>
    <row r="2091" ht="12">
      <c r="N2091" s="2"/>
    </row>
    <row r="2092" ht="12">
      <c r="N2092" s="2"/>
    </row>
    <row r="2093" ht="12">
      <c r="N2093" s="2"/>
    </row>
    <row r="2094" ht="12">
      <c r="N2094" s="2"/>
    </row>
    <row r="2095" ht="12">
      <c r="N2095" s="2"/>
    </row>
    <row r="2096" ht="12">
      <c r="N2096" s="2"/>
    </row>
    <row r="2097" ht="12">
      <c r="N2097" s="2"/>
    </row>
    <row r="2098" ht="12">
      <c r="N2098" s="2"/>
    </row>
    <row r="2099" ht="12">
      <c r="N2099" s="2"/>
    </row>
    <row r="2100" ht="12">
      <c r="N2100" s="2"/>
    </row>
    <row r="2101" ht="12">
      <c r="N2101" s="2"/>
    </row>
    <row r="2102" ht="12">
      <c r="N2102" s="2"/>
    </row>
    <row r="2103" ht="12">
      <c r="N2103" s="2"/>
    </row>
    <row r="2104" ht="12">
      <c r="N2104" s="2"/>
    </row>
    <row r="2105" ht="12">
      <c r="N2105" s="2"/>
    </row>
    <row r="2106" ht="12">
      <c r="N2106" s="2"/>
    </row>
    <row r="2107" ht="12">
      <c r="N2107" s="2"/>
    </row>
    <row r="2108" ht="12">
      <c r="N2108" s="2"/>
    </row>
    <row r="2109" ht="12">
      <c r="N2109" s="2"/>
    </row>
    <row r="2110" ht="12">
      <c r="N2110" s="2"/>
    </row>
    <row r="2111" ht="12">
      <c r="N2111" s="2"/>
    </row>
    <row r="2112" ht="12">
      <c r="N2112" s="2"/>
    </row>
    <row r="2113" ht="12">
      <c r="N2113" s="2"/>
    </row>
    <row r="2114" ht="12">
      <c r="N2114" s="2"/>
    </row>
    <row r="2115" ht="12">
      <c r="N2115" s="2"/>
    </row>
    <row r="2116" ht="12">
      <c r="N2116" s="2"/>
    </row>
    <row r="2117" ht="12">
      <c r="N2117" s="2"/>
    </row>
    <row r="2118" ht="12">
      <c r="N2118" s="2"/>
    </row>
    <row r="2119" ht="12">
      <c r="N2119" s="2"/>
    </row>
    <row r="2120" ht="12">
      <c r="N2120" s="2"/>
    </row>
    <row r="2121" ht="12">
      <c r="N2121" s="2"/>
    </row>
    <row r="2122" ht="12">
      <c r="N2122" s="2"/>
    </row>
    <row r="2123" ht="12">
      <c r="N2123" s="2"/>
    </row>
    <row r="2124" ht="12">
      <c r="N2124" s="2"/>
    </row>
    <row r="2125" ht="12">
      <c r="N2125" s="2"/>
    </row>
    <row r="2126" ht="12">
      <c r="N2126" s="2"/>
    </row>
    <row r="2127" ht="12">
      <c r="N2127" s="2"/>
    </row>
    <row r="2128" ht="12">
      <c r="N2128" s="2"/>
    </row>
    <row r="2129" ht="12">
      <c r="N2129" s="2"/>
    </row>
    <row r="2130" ht="12">
      <c r="N2130" s="2"/>
    </row>
    <row r="2131" ht="12">
      <c r="N2131" s="2"/>
    </row>
    <row r="2132" ht="12">
      <c r="N2132" s="2"/>
    </row>
    <row r="2133" ht="12">
      <c r="N2133" s="2"/>
    </row>
    <row r="2134" ht="12">
      <c r="N2134" s="2"/>
    </row>
    <row r="2135" ht="12">
      <c r="N2135" s="2"/>
    </row>
    <row r="2136" ht="12">
      <c r="N2136" s="2"/>
    </row>
    <row r="2137" ht="12">
      <c r="N2137" s="2"/>
    </row>
    <row r="2138" ht="12">
      <c r="N2138" s="2"/>
    </row>
    <row r="2139" ht="12">
      <c r="N2139" s="2"/>
    </row>
    <row r="2140" ht="12">
      <c r="N2140" s="2"/>
    </row>
    <row r="2141" ht="12">
      <c r="N2141" s="2"/>
    </row>
    <row r="2142" ht="12">
      <c r="N2142" s="2"/>
    </row>
    <row r="2143" ht="12">
      <c r="N2143" s="2"/>
    </row>
    <row r="2144" ht="12">
      <c r="N2144" s="2"/>
    </row>
    <row r="2145" ht="12">
      <c r="N2145" s="2"/>
    </row>
    <row r="2146" ht="12">
      <c r="N2146" s="2"/>
    </row>
    <row r="2147" ht="12">
      <c r="N2147" s="2"/>
    </row>
    <row r="2148" ht="12">
      <c r="N2148" s="2"/>
    </row>
    <row r="2149" ht="12">
      <c r="N2149" s="2"/>
    </row>
    <row r="2150" ht="12">
      <c r="N2150" s="2"/>
    </row>
    <row r="2151" ht="12">
      <c r="N2151" s="2"/>
    </row>
    <row r="2152" ht="12">
      <c r="N2152" s="2"/>
    </row>
    <row r="2153" ht="12">
      <c r="N2153" s="2"/>
    </row>
    <row r="2154" ht="12">
      <c r="N2154" s="2"/>
    </row>
    <row r="2155" ht="12">
      <c r="N2155" s="2"/>
    </row>
    <row r="2156" ht="12">
      <c r="N2156" s="2"/>
    </row>
    <row r="2157" ht="12">
      <c r="N2157" s="2"/>
    </row>
    <row r="2158" ht="12">
      <c r="N2158" s="2"/>
    </row>
    <row r="2159" ht="12">
      <c r="N2159" s="2"/>
    </row>
    <row r="2160" ht="12">
      <c r="N2160" s="2"/>
    </row>
    <row r="2161" ht="12">
      <c r="N2161" s="2"/>
    </row>
    <row r="2162" ht="12">
      <c r="N2162" s="2"/>
    </row>
    <row r="2163" ht="12">
      <c r="N2163" s="2"/>
    </row>
    <row r="2164" ht="12">
      <c r="N2164" s="2"/>
    </row>
    <row r="2165" ht="12">
      <c r="N2165" s="2"/>
    </row>
    <row r="2166" ht="12">
      <c r="N2166" s="2"/>
    </row>
    <row r="2167" ht="12">
      <c r="N2167" s="2"/>
    </row>
    <row r="2168" ht="12">
      <c r="N2168" s="2"/>
    </row>
    <row r="2169" ht="12">
      <c r="N2169" s="2"/>
    </row>
    <row r="2170" ht="12">
      <c r="N2170" s="2"/>
    </row>
    <row r="2171" ht="12">
      <c r="N2171" s="2"/>
    </row>
    <row r="2172" ht="12">
      <c r="N2172" s="2"/>
    </row>
    <row r="2173" ht="12">
      <c r="N2173" s="2"/>
    </row>
    <row r="2174" ht="12">
      <c r="N2174" s="2"/>
    </row>
    <row r="2175" ht="12">
      <c r="N2175" s="2"/>
    </row>
    <row r="2176" ht="12">
      <c r="N2176" s="2"/>
    </row>
    <row r="2177" ht="12">
      <c r="N2177" s="2"/>
    </row>
    <row r="2178" ht="12">
      <c r="N2178" s="2"/>
    </row>
    <row r="2179" ht="12">
      <c r="N2179" s="2"/>
    </row>
    <row r="2180" ht="12">
      <c r="N2180" s="2"/>
    </row>
    <row r="2181" ht="12">
      <c r="N2181" s="2"/>
    </row>
    <row r="2182" ht="12">
      <c r="N2182" s="2"/>
    </row>
    <row r="2183" ht="12">
      <c r="N2183" s="2"/>
    </row>
    <row r="2184" ht="12">
      <c r="N2184" s="2"/>
    </row>
    <row r="2185" ht="12">
      <c r="N2185" s="2"/>
    </row>
    <row r="2186" ht="12">
      <c r="N2186" s="2"/>
    </row>
    <row r="2187" ht="12">
      <c r="N2187" s="2"/>
    </row>
    <row r="2188" ht="12">
      <c r="N2188" s="2"/>
    </row>
    <row r="2189" ht="12">
      <c r="N2189" s="2"/>
    </row>
    <row r="2190" ht="12">
      <c r="N2190" s="2"/>
    </row>
    <row r="2191" ht="12">
      <c r="N2191" s="2"/>
    </row>
    <row r="2192" ht="12">
      <c r="N2192" s="2"/>
    </row>
    <row r="2193" ht="12">
      <c r="N2193" s="2"/>
    </row>
    <row r="2194" ht="12">
      <c r="N2194" s="2"/>
    </row>
    <row r="2195" ht="12">
      <c r="N2195" s="2"/>
    </row>
    <row r="2196" ht="12">
      <c r="N2196" s="2"/>
    </row>
    <row r="2197" ht="12">
      <c r="N2197" s="2"/>
    </row>
    <row r="2198" ht="12">
      <c r="N2198" s="2"/>
    </row>
    <row r="2199" ht="12">
      <c r="N2199" s="2"/>
    </row>
    <row r="2200" ht="12">
      <c r="N2200" s="2"/>
    </row>
    <row r="2201" ht="12">
      <c r="N2201" s="2"/>
    </row>
    <row r="2202" ht="12">
      <c r="N2202" s="2"/>
    </row>
    <row r="2203" ht="12">
      <c r="N2203" s="2"/>
    </row>
    <row r="2204" ht="12">
      <c r="N2204" s="2"/>
    </row>
    <row r="2205" ht="12">
      <c r="N2205" s="2"/>
    </row>
    <row r="2206" ht="12">
      <c r="N2206" s="2"/>
    </row>
    <row r="2207" ht="12">
      <c r="N2207" s="2"/>
    </row>
    <row r="2208" ht="12">
      <c r="N2208" s="2"/>
    </row>
    <row r="2209" ht="12">
      <c r="N2209" s="2"/>
    </row>
    <row r="2210" ht="12">
      <c r="N2210" s="2"/>
    </row>
    <row r="2211" ht="12">
      <c r="N2211" s="2"/>
    </row>
    <row r="2212" ht="12">
      <c r="N2212" s="2"/>
    </row>
    <row r="2213" ht="12">
      <c r="N2213" s="2"/>
    </row>
    <row r="2214" ht="12">
      <c r="N2214" s="2"/>
    </row>
    <row r="2215" ht="12">
      <c r="N2215" s="2"/>
    </row>
    <row r="2216" ht="12">
      <c r="N2216" s="2"/>
    </row>
    <row r="2217" ht="12">
      <c r="N2217" s="2"/>
    </row>
    <row r="2218" ht="12">
      <c r="N2218" s="2"/>
    </row>
    <row r="2219" ht="12">
      <c r="N2219" s="2"/>
    </row>
    <row r="2220" ht="12">
      <c r="N2220" s="2"/>
    </row>
    <row r="2221" ht="12">
      <c r="N2221" s="2"/>
    </row>
    <row r="2222" ht="12">
      <c r="N2222" s="2"/>
    </row>
    <row r="2223" ht="12">
      <c r="N2223" s="2"/>
    </row>
    <row r="2224" ht="12">
      <c r="N2224" s="2"/>
    </row>
    <row r="2225" ht="12">
      <c r="N2225" s="2"/>
    </row>
    <row r="2226" ht="12">
      <c r="N2226" s="2"/>
    </row>
    <row r="2227" ht="12">
      <c r="N2227" s="2"/>
    </row>
    <row r="2228" ht="12">
      <c r="N2228" s="2"/>
    </row>
    <row r="2229" ht="12">
      <c r="N2229" s="2"/>
    </row>
    <row r="2230" ht="12">
      <c r="N2230" s="2"/>
    </row>
    <row r="2231" ht="12">
      <c r="N2231" s="2"/>
    </row>
    <row r="2232" ht="12">
      <c r="N2232" s="2"/>
    </row>
    <row r="2233" ht="12">
      <c r="N2233" s="2"/>
    </row>
    <row r="2234" ht="12">
      <c r="N2234" s="2"/>
    </row>
    <row r="2235" ht="12">
      <c r="N2235" s="2"/>
    </row>
    <row r="2236" ht="12">
      <c r="N2236" s="2"/>
    </row>
    <row r="2237" ht="12">
      <c r="N2237" s="2"/>
    </row>
    <row r="2238" ht="12">
      <c r="N2238" s="2"/>
    </row>
    <row r="2239" ht="12">
      <c r="N2239" s="2"/>
    </row>
    <row r="2240" ht="12">
      <c r="N2240" s="2"/>
    </row>
    <row r="2241" ht="12">
      <c r="N2241" s="2"/>
    </row>
    <row r="2242" ht="12">
      <c r="N2242" s="2"/>
    </row>
    <row r="2243" ht="12">
      <c r="N2243" s="2"/>
    </row>
    <row r="2244" ht="12">
      <c r="N2244" s="2"/>
    </row>
    <row r="2245" ht="12">
      <c r="N2245" s="2"/>
    </row>
    <row r="2246" ht="12">
      <c r="N2246" s="2"/>
    </row>
    <row r="2247" ht="12">
      <c r="N2247" s="2"/>
    </row>
    <row r="2248" ht="12">
      <c r="N2248" s="2"/>
    </row>
    <row r="2249" ht="12">
      <c r="N2249" s="2"/>
    </row>
    <row r="2250" ht="12">
      <c r="N2250" s="2"/>
    </row>
    <row r="2251" ht="12">
      <c r="N2251" s="2"/>
    </row>
    <row r="2252" ht="12">
      <c r="N2252" s="2"/>
    </row>
    <row r="2253" ht="12">
      <c r="N2253" s="2"/>
    </row>
    <row r="2254" ht="12">
      <c r="N2254" s="2"/>
    </row>
    <row r="2255" ht="12">
      <c r="N2255" s="2"/>
    </row>
    <row r="2256" ht="12">
      <c r="N2256" s="2"/>
    </row>
    <row r="2257" ht="12">
      <c r="N2257" s="2"/>
    </row>
    <row r="2258" ht="12">
      <c r="N2258" s="2"/>
    </row>
    <row r="2259" ht="12">
      <c r="N2259" s="2"/>
    </row>
    <row r="2260" ht="12">
      <c r="N2260" s="2"/>
    </row>
    <row r="2261" ht="12">
      <c r="N2261" s="2"/>
    </row>
    <row r="2262" ht="12">
      <c r="N2262" s="2"/>
    </row>
    <row r="2263" ht="12">
      <c r="N2263" s="2"/>
    </row>
    <row r="2264" ht="12">
      <c r="N2264" s="2"/>
    </row>
    <row r="2265" ht="12">
      <c r="N2265" s="2"/>
    </row>
    <row r="2266" ht="12">
      <c r="N2266" s="2"/>
    </row>
    <row r="2267" ht="12">
      <c r="N2267" s="2"/>
    </row>
    <row r="2268" ht="12">
      <c r="N2268" s="2"/>
    </row>
    <row r="2269" ht="12">
      <c r="N2269" s="2"/>
    </row>
  </sheetData>
  <sheetProtection/>
  <mergeCells count="30">
    <mergeCell ref="L3:N3"/>
    <mergeCell ref="L4:N4"/>
    <mergeCell ref="L5:N5"/>
    <mergeCell ref="A8:N8"/>
    <mergeCell ref="A9:N9"/>
    <mergeCell ref="B10:L10"/>
    <mergeCell ref="M11:N11"/>
    <mergeCell ref="A43:N43"/>
    <mergeCell ref="A44:N44"/>
    <mergeCell ref="A90:N90"/>
    <mergeCell ref="B45:N45"/>
    <mergeCell ref="A91:N91"/>
    <mergeCell ref="B92:L92"/>
    <mergeCell ref="A129:N129"/>
    <mergeCell ref="E128:R128"/>
    <mergeCell ref="A176:N176"/>
    <mergeCell ref="A177:N177"/>
    <mergeCell ref="B178:L178"/>
    <mergeCell ref="B130:N130"/>
    <mergeCell ref="A193:N193"/>
    <mergeCell ref="E219:N219"/>
    <mergeCell ref="A230:N230"/>
    <mergeCell ref="A196:N196"/>
    <mergeCell ref="B231:N231"/>
    <mergeCell ref="A252:N252"/>
    <mergeCell ref="A253:N253"/>
    <mergeCell ref="B254:L254"/>
    <mergeCell ref="A247:N247"/>
    <mergeCell ref="A248:N248"/>
    <mergeCell ref="B249:N249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2016-11-01T07:51:52Z</cp:lastPrinted>
  <dcterms:created xsi:type="dcterms:W3CDTF">2004-07-05T12:07:17Z</dcterms:created>
  <dcterms:modified xsi:type="dcterms:W3CDTF">2016-11-24T11:48:43Z</dcterms:modified>
  <cp:category/>
  <cp:version/>
  <cp:contentType/>
  <cp:contentStatus/>
</cp:coreProperties>
</file>