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2'!$A$1:$F$41</definedName>
  </definedNames>
  <calcPr fullCalcOnLoad="1"/>
</workbook>
</file>

<file path=xl/sharedStrings.xml><?xml version="1.0" encoding="utf-8"?>
<sst xmlns="http://schemas.openxmlformats.org/spreadsheetml/2006/main" count="58" uniqueCount="53">
  <si>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</si>
  <si>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</si>
  <si>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</si>
  <si>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</si>
  <si>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</si>
  <si>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</si>
  <si>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</si>
  <si>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</si>
  <si>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</si>
  <si>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</si>
  <si>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</si>
  <si>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</si>
  <si>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</si>
  <si>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</si>
  <si>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</si>
  <si>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</si>
  <si>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</si>
  <si>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</si>
  <si>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</si>
  <si>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</si>
  <si>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</si>
  <si>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</si>
  <si>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</si>
  <si>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</si>
  <si>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</si>
  <si>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</si>
  <si>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</si>
  <si>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</si>
  <si>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</si>
  <si>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</si>
  <si>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</si>
  <si>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</si>
  <si>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</si>
  <si>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</si>
  <si>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</si>
  <si>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</si>
  <si>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</si>
  <si>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</si>
  <si>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</si>
  <si>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</si>
  <si>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</si>
  <si>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</si>
  <si>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</si>
  <si>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</si>
  <si>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</si>
  <si>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</si>
  <si>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</si>
  <si>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</si>
  <si>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 xml:space="preserve">                   Додаток 2</t>
  </si>
  <si>
    <t>до  рішення  виконавчого   комітету</t>
  </si>
  <si>
    <t>Директор департаменту фінансів, економіки та інвестицій</t>
  </si>
  <si>
    <t>С.А. Липова</t>
  </si>
  <si>
    <t>від 18.10.2016  №  570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</si>
</sst>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6" fillId="3" borderId="0" applyNumberFormat="0" applyBorder="0" applyAlignment="0" applyProtection="0"/>
    <xf numFmtId="0" fontId="14" fillId="4" borderId="0" applyNumberFormat="0" applyBorder="0" applyAlignment="0" applyProtection="0"/>
    <xf numFmtId="0" fontId="46" fillId="5" borderId="0" applyNumberFormat="0" applyBorder="0" applyAlignment="0" applyProtection="0"/>
    <xf numFmtId="0" fontId="14" fillId="6" borderId="0" applyNumberFormat="0" applyBorder="0" applyAlignment="0" applyProtection="0"/>
    <xf numFmtId="0" fontId="46" fillId="7" borderId="0" applyNumberFormat="0" applyBorder="0" applyAlignment="0" applyProtection="0"/>
    <xf numFmtId="0" fontId="14" fillId="8" borderId="0" applyNumberFormat="0" applyBorder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46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46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46" fillId="19" borderId="0" applyNumberFormat="0" applyBorder="0" applyAlignment="0" applyProtection="0"/>
    <xf numFmtId="0" fontId="14" fillId="8" borderId="0" applyNumberFormat="0" applyBorder="0" applyAlignment="0" applyProtection="0"/>
    <xf numFmtId="0" fontId="46" fillId="20" borderId="0" applyNumberFormat="0" applyBorder="0" applyAlignment="0" applyProtection="0"/>
    <xf numFmtId="0" fontId="14" fillId="14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47" fillId="25" borderId="0" applyNumberFormat="0" applyBorder="0" applyAlignment="0" applyProtection="0"/>
    <xf numFmtId="0" fontId="13" fillId="16" borderId="0" applyNumberFormat="0" applyBorder="0" applyAlignment="0" applyProtection="0"/>
    <xf numFmtId="0" fontId="47" fillId="26" borderId="0" applyNumberFormat="0" applyBorder="0" applyAlignment="0" applyProtection="0"/>
    <xf numFmtId="0" fontId="13" fillId="18" borderId="0" applyNumberFormat="0" applyBorder="0" applyAlignment="0" applyProtection="0"/>
    <xf numFmtId="0" fontId="47" fillId="27" borderId="0" applyNumberFormat="0" applyBorder="0" applyAlignment="0" applyProtection="0"/>
    <xf numFmtId="0" fontId="13" fillId="28" borderId="0" applyNumberFormat="0" applyBorder="0" applyAlignment="0" applyProtection="0"/>
    <xf numFmtId="0" fontId="47" fillId="29" borderId="0" applyNumberFormat="0" applyBorder="0" applyAlignment="0" applyProtection="0"/>
    <xf numFmtId="0" fontId="13" fillId="30" borderId="0" applyNumberFormat="0" applyBorder="0" applyAlignment="0" applyProtection="0"/>
    <xf numFmtId="0" fontId="47" fillId="31" borderId="0" applyNumberFormat="0" applyBorder="0" applyAlignment="0" applyProtection="0"/>
    <xf numFmtId="0" fontId="13" fillId="32" borderId="0" applyNumberFormat="0" applyBorder="0" applyAlignment="0" applyProtection="0"/>
    <xf numFmtId="0" fontId="47" fillId="33" borderId="0" applyNumberFormat="0" applyBorder="0" applyAlignment="0" applyProtection="0"/>
    <xf numFmtId="0" fontId="23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53" fillId="0" borderId="7" applyNumberFormat="0" applyFill="0" applyAlignment="0" applyProtection="0"/>
    <xf numFmtId="0" fontId="12" fillId="0" borderId="8" applyNumberFormat="0" applyFill="0" applyAlignment="0" applyProtection="0"/>
    <xf numFmtId="0" fontId="54" fillId="47" borderId="9" applyNumberFormat="0" applyAlignment="0" applyProtection="0"/>
    <xf numFmtId="0" fontId="10" fillId="48" borderId="10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6" fillId="50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4" borderId="0" applyNumberFormat="0" applyBorder="0" applyAlignment="0" applyProtection="0"/>
    <xf numFmtId="0" fontId="5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9" fillId="50" borderId="14" applyNumberFormat="0" applyAlignment="0" applyProtection="0"/>
    <xf numFmtId="0" fontId="18" fillId="0" borderId="15" applyNumberFormat="0" applyFill="0" applyAlignment="0" applyProtection="0"/>
    <xf numFmtId="0" fontId="60" fillId="54" borderId="0" applyNumberFormat="0" applyBorder="0" applyAlignment="0" applyProtection="0"/>
    <xf numFmtId="0" fontId="2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 vertical="center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4" fontId="30" fillId="0" borderId="16" xfId="0" applyNumberFormat="1" applyFont="1" applyFill="1" applyBorder="1" applyAlignment="1" applyProtection="1">
      <alignment horizontal="center" vertical="center" wrapText="1"/>
      <protection/>
    </xf>
    <xf numFmtId="4" fontId="31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1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horizontal="right"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4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>
      <alignment vertical="top"/>
    </xf>
    <xf numFmtId="0" fontId="35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5" fillId="0" borderId="0" xfId="0" applyFont="1" applyAlignment="1">
      <alignment horizontal="left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1">
      <selection activeCell="A8" sqref="A8:F8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2.33203125" style="1" customWidth="1"/>
    <col min="7" max="12" width="9.16015625" style="1" customWidth="1"/>
    <col min="13" max="13" width="13.66015625" style="2" bestFit="1" customWidth="1"/>
    <col min="14" max="16384" width="9.16015625" style="2" customWidth="1"/>
  </cols>
  <sheetData>
    <row r="1" ht="23.25" customHeight="1">
      <c r="C1" s="44">
        <v>16</v>
      </c>
    </row>
    <row r="2" ht="18.75" customHeight="1"/>
    <row r="3" spans="4:6" ht="19.5" customHeight="1">
      <c r="D3" s="42" t="s">
        <v>48</v>
      </c>
      <c r="E3" s="42"/>
      <c r="F3" s="42"/>
    </row>
    <row r="4" spans="4:6" ht="20.25" customHeight="1">
      <c r="D4" s="43" t="s">
        <v>49</v>
      </c>
      <c r="E4" s="43"/>
      <c r="F4" s="43"/>
    </row>
    <row r="5" spans="4:6" ht="20.25" customHeight="1">
      <c r="D5" s="48" t="s">
        <v>52</v>
      </c>
      <c r="E5" s="48"/>
      <c r="F5" s="48"/>
    </row>
    <row r="6" spans="4:6" ht="16.5" customHeight="1">
      <c r="D6" s="48"/>
      <c r="E6" s="48"/>
      <c r="F6" s="48"/>
    </row>
    <row r="7" spans="3:13" ht="15" customHeight="1">
      <c r="C7" s="51"/>
      <c r="D7" s="51"/>
      <c r="E7" s="51"/>
      <c r="F7" s="51"/>
      <c r="M7" s="1"/>
    </row>
    <row r="8" spans="1:6" ht="20.25">
      <c r="A8" s="50" t="s">
        <v>32</v>
      </c>
      <c r="B8" s="50"/>
      <c r="C8" s="50"/>
      <c r="D8" s="50"/>
      <c r="E8" s="50"/>
      <c r="F8" s="50"/>
    </row>
    <row r="9" spans="1:6" ht="12.75" customHeight="1">
      <c r="A9" s="53"/>
      <c r="B9" s="53"/>
      <c r="C9" s="53"/>
      <c r="D9" s="53"/>
      <c r="E9" s="53"/>
      <c r="F9" s="28" t="s">
        <v>16</v>
      </c>
    </row>
    <row r="10" spans="1:12" s="4" customFormat="1" ht="24.75" customHeight="1">
      <c r="A10" s="52" t="s">
        <v>0</v>
      </c>
      <c r="B10" s="52" t="s">
        <v>1</v>
      </c>
      <c r="C10" s="52" t="s">
        <v>5</v>
      </c>
      <c r="D10" s="52" t="s">
        <v>3</v>
      </c>
      <c r="E10" s="52" t="s">
        <v>4</v>
      </c>
      <c r="F10" s="52"/>
      <c r="G10" s="3"/>
      <c r="H10" s="3"/>
      <c r="I10" s="3"/>
      <c r="J10" s="3"/>
      <c r="K10" s="3"/>
      <c r="L10" s="3"/>
    </row>
    <row r="11" spans="1:12" s="4" customFormat="1" ht="38.25" customHeight="1">
      <c r="A11" s="52"/>
      <c r="B11" s="52"/>
      <c r="C11" s="52"/>
      <c r="D11" s="52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184232178.56</v>
      </c>
      <c r="D12" s="21">
        <f>D13</f>
        <v>-293368575.22</v>
      </c>
      <c r="E12" s="21">
        <f>E13</f>
        <v>477600753.78000003</v>
      </c>
      <c r="F12" s="21">
        <f>F13</f>
        <v>469863811.24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184232178.56</v>
      </c>
      <c r="D13" s="29">
        <f>D16+D14+D15</f>
        <v>-293368575.22</v>
      </c>
      <c r="E13" s="29">
        <f>E16+E14+E15</f>
        <v>477600753.78000003</v>
      </c>
      <c r="F13" s="29">
        <f>F16+F14+F15</f>
        <v>469863811.24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184232178.55999997</v>
      </c>
      <c r="D14" s="23">
        <f>59345450.59+321764.43+34585166.09+22595219.79+2259690+5605172+285000+2545165.07+20132360+2315557.45+4504690.6</f>
        <v>154495236.01999998</v>
      </c>
      <c r="E14" s="23">
        <f>26523138+362629.79+1340330-199000+192841.04+145344+1308212.12+63447.59</f>
        <v>29736942.54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-237045885-3297000-55464538-190000-5400000-34890215.59-23486856-1747.2-19557780-1937690-219900-1056191-951512+239089-50000-2273732.45-3727476-518451-15666657+2750-8043830+3068-4854465+1300000-4589400-23783302-2499088+96998</f>
        <v>-447863811.24</v>
      </c>
      <c r="E16" s="23">
        <f>237045885+3297000+55464538+190000+5400000+34890215.59+23486856+1747.2+19557780+1937690+219900+1056191+951512-239089+50000+2273732.45+3727476+518451+15666657-2750+8043830-3068+4854465-1300000+4589400+23783302+2499088-96998</f>
        <v>447863811.24</v>
      </c>
      <c r="F16" s="23">
        <f>237045885+3297000+55464538+190000+5400000+34890215.59+23486856+1747.2+19557780+1937690+219900+1056191+951512-239089+50000+2273732.45+3727476+518451+15666657-2750+8043830-3068+4854465-1300000+4589400+23783302-96998+2499088</f>
        <v>447863811.24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0" customFormat="1" ht="18.75" customHeight="1">
      <c r="A21" s="36"/>
      <c r="B21" s="37" t="s">
        <v>35</v>
      </c>
      <c r="C21" s="21">
        <f t="shared" si="0"/>
        <v>193060654.5</v>
      </c>
      <c r="D21" s="22">
        <f>D12+D17</f>
        <v>-293368575.22</v>
      </c>
      <c r="E21" s="22">
        <f>E12+E17</f>
        <v>486429229.72</v>
      </c>
      <c r="F21" s="22">
        <f>F12+F17</f>
        <v>478692287.18</v>
      </c>
      <c r="G21" s="39"/>
      <c r="H21" s="39"/>
      <c r="I21" s="39"/>
      <c r="J21" s="39"/>
      <c r="K21" s="39"/>
      <c r="L21" s="39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3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  <c r="M23" s="45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8">
        <f t="shared" si="3"/>
        <v>184232178.56</v>
      </c>
      <c r="D29" s="21">
        <f>D30</f>
        <v>-293368575.22</v>
      </c>
      <c r="E29" s="21">
        <f>E30</f>
        <v>477600753.78000003</v>
      </c>
      <c r="F29" s="21">
        <f>F30</f>
        <v>469863811.24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184232178.56</v>
      </c>
      <c r="D30" s="29">
        <f>D33+D31+D32</f>
        <v>-293368575.22</v>
      </c>
      <c r="E30" s="29">
        <f>E33+E31+E32</f>
        <v>477600753.78000003</v>
      </c>
      <c r="F30" s="29">
        <f>F33+F31+F32</f>
        <v>469863811.24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184232178.55999997</v>
      </c>
      <c r="D31" s="23">
        <f>59345450.59+321764.43+34585166.09+22595219.79+2259690+5605172+285000+2545165.07+20132360+2315557.45+4504690.6</f>
        <v>154495236.01999998</v>
      </c>
      <c r="E31" s="23">
        <f>26523138+362629.79+1340330-199000+192841.04+145344+1308212.12+63447.59</f>
        <v>29736942.54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-237045885-3297000-55464538-190000-5400000-34890215.59-23486856-1747.2-19557780-1937690-219900-1056191-951512+239089-50000-2273732.45-3727476-518451-15666657+2750-8043830+3068-4854465+1300000-4589400-23783302-2499088+96998</f>
        <v>-447863811.24</v>
      </c>
      <c r="E33" s="23">
        <f>237045885+3297000+55464538+190000+5400000+34890215.59+23486856+1747.2+19557780+1937690+219900+1056191+951512-239089+50000+2273732.45+3727476+518451+15666657-2750+8043830-3068+4854465-1300000+4589400+23783302+2499088-96998</f>
        <v>447863811.24</v>
      </c>
      <c r="F33" s="23">
        <f>237045885+3297000+55464538+190000+5400000+34890215.59+23486856+1747.2+19557780+1937690+219900+1056191+951512-239089+50000+2273732.45+3727476+518451+15666657-2750+8043830-3068+4854465-1300000+4589400+23783302-96998+2499088</f>
        <v>447863811.24</v>
      </c>
      <c r="G33" s="8"/>
      <c r="H33" s="8"/>
      <c r="I33" s="8"/>
      <c r="J33" s="8"/>
      <c r="K33" s="8"/>
      <c r="L33" s="8"/>
    </row>
    <row r="34" spans="1:12" s="40" customFormat="1" ht="31.5">
      <c r="A34" s="36"/>
      <c r="B34" s="37" t="s">
        <v>41</v>
      </c>
      <c r="C34" s="21">
        <f t="shared" si="3"/>
        <v>193060654.5</v>
      </c>
      <c r="D34" s="22">
        <f>D22+D29</f>
        <v>-293368575.22</v>
      </c>
      <c r="E34" s="22">
        <f>E22+E29</f>
        <v>486429229.72</v>
      </c>
      <c r="F34" s="22">
        <f>F22+F29</f>
        <v>478692287.18</v>
      </c>
      <c r="G34" s="39"/>
      <c r="H34" s="39"/>
      <c r="I34" s="39"/>
      <c r="J34" s="39"/>
      <c r="K34" s="39"/>
      <c r="L34" s="39"/>
    </row>
    <row r="35" spans="1:12" ht="18" customHeight="1">
      <c r="A35" s="2"/>
      <c r="B35" s="2"/>
      <c r="C35" s="41"/>
      <c r="D35" s="41"/>
      <c r="E35" s="41"/>
      <c r="F35" s="41"/>
      <c r="G35" s="2"/>
      <c r="H35" s="2"/>
      <c r="I35" s="2"/>
      <c r="J35" s="2"/>
      <c r="K35" s="2"/>
      <c r="L35" s="2"/>
    </row>
    <row r="36" ht="21" customHeight="1"/>
    <row r="37" spans="1:7" s="25" customFormat="1" ht="20.25" customHeight="1">
      <c r="A37" s="54" t="s">
        <v>50</v>
      </c>
      <c r="B37" s="54"/>
      <c r="C37" s="54"/>
      <c r="D37" s="54"/>
      <c r="E37" s="49"/>
      <c r="F37" s="49"/>
      <c r="G37" s="26"/>
    </row>
    <row r="38" spans="1:7" s="12" customFormat="1" ht="24" customHeight="1">
      <c r="A38" s="54"/>
      <c r="B38" s="54"/>
      <c r="C38" s="54"/>
      <c r="D38" s="54"/>
      <c r="E38" s="46"/>
      <c r="F38" s="46" t="s">
        <v>51</v>
      </c>
      <c r="G38" s="13"/>
    </row>
    <row r="39" spans="1:7" s="12" customFormat="1" ht="18.75">
      <c r="A39" s="32"/>
      <c r="B39" s="33"/>
      <c r="C39" s="30"/>
      <c r="D39" s="30"/>
      <c r="E39" s="30"/>
      <c r="F39" s="31"/>
      <c r="G39" s="13"/>
    </row>
    <row r="40" spans="1:7" s="14" customFormat="1" ht="18.75">
      <c r="A40" s="47"/>
      <c r="B40" s="34"/>
      <c r="C40" s="35"/>
      <c r="D40" s="35"/>
      <c r="E40" s="35"/>
      <c r="F40" s="35"/>
      <c r="G40" s="13"/>
    </row>
    <row r="41" spans="1:2" ht="12.75" customHeight="1">
      <c r="A41" s="27"/>
      <c r="B41" s="27"/>
    </row>
  </sheetData>
  <sheetProtection/>
  <mergeCells count="12">
    <mergeCell ref="A37:D38"/>
    <mergeCell ref="B10:B11"/>
    <mergeCell ref="D5:F5"/>
    <mergeCell ref="E37:F37"/>
    <mergeCell ref="D6:F6"/>
    <mergeCell ref="A8:F8"/>
    <mergeCell ref="C7:F7"/>
    <mergeCell ref="C10:C11"/>
    <mergeCell ref="D10:D11"/>
    <mergeCell ref="E10:F10"/>
    <mergeCell ref="A9:E9"/>
    <mergeCell ref="A10:A11"/>
  </mergeCells>
  <printOptions horizontalCentered="1"/>
  <pageMargins left="0.7480314960629921" right="0.38" top="0.3" bottom="0.2" header="0.23" footer="0.2"/>
  <pageSetup fitToHeight="1" fitToWidth="1" horizontalDpi="300" verticalDpi="300" orientation="portrait" paperSize="9" scale="78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Шуліпа Ольга Василівна</cp:lastModifiedBy>
  <cp:lastPrinted>2016-10-03T15:04:18Z</cp:lastPrinted>
  <dcterms:created xsi:type="dcterms:W3CDTF">2014-01-17T10:52:16Z</dcterms:created>
  <dcterms:modified xsi:type="dcterms:W3CDTF">2016-10-26T08:02:18Z</dcterms:modified>
  <cp:category/>
  <cp:version/>
  <cp:contentType/>
  <cp:contentStatus/>
</cp:coreProperties>
</file>