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одаток 1" sheetId="1" r:id="rId1"/>
    <sheet name="вечірня" sheetId="2" r:id="rId2"/>
    <sheet name="спеціальна" sheetId="3" r:id="rId3"/>
  </sheets>
  <definedNames/>
  <calcPr fullCalcOnLoad="1"/>
</workbook>
</file>

<file path=xl/sharedStrings.xml><?xml version="1.0" encoding="utf-8"?>
<sst xmlns="http://schemas.openxmlformats.org/spreadsheetml/2006/main" count="291" uniqueCount="83">
  <si>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</si>
  <si>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</si>
  <si>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</si>
  <si>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</si>
  <si>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</si>
  <si>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</si>
  <si>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</si>
  <si>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</si>
  <si>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</si>
  <si>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</si>
  <si>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</si>
  <si>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</si>
  <si>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</si>
  <si>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</si>
  <si>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</si>
  <si>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</si>
  <si>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</si>
  <si>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</si>
  <si>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</si>
  <si>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</si>
  <si>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СЗОШ№11</t>
  </si>
  <si>
    <t>СЗОШ№12</t>
  </si>
  <si>
    <t>СЗОШ№13</t>
  </si>
  <si>
    <t>СЗОШ№15</t>
  </si>
  <si>
    <t>ССШ № 17</t>
  </si>
  <si>
    <t>СЗОШ№18</t>
  </si>
  <si>
    <t>СЗОШ№19</t>
  </si>
  <si>
    <t>СЗОШ№20</t>
  </si>
  <si>
    <t>СЗОШ№21</t>
  </si>
  <si>
    <t>СЗОШ№22</t>
  </si>
  <si>
    <t>СЗОШ№23</t>
  </si>
  <si>
    <t>СЗОШ№24</t>
  </si>
  <si>
    <t>СЗОШ№26</t>
  </si>
  <si>
    <t>СЗОШ№27</t>
  </si>
  <si>
    <t>ССШ № 29</t>
  </si>
  <si>
    <t>Піщ.ЗОШ</t>
  </si>
  <si>
    <t>В.Піщ.ЗОШ</t>
  </si>
  <si>
    <t>ССШ № 30</t>
  </si>
  <si>
    <t>ССШ №25</t>
  </si>
  <si>
    <t>Всього</t>
  </si>
  <si>
    <t xml:space="preserve">Разом </t>
  </si>
  <si>
    <t>ГПД</t>
  </si>
  <si>
    <t>Гімн.№ 1</t>
  </si>
  <si>
    <t>Підготовчий клас</t>
  </si>
  <si>
    <t>12 клас</t>
  </si>
  <si>
    <t>1 клас</t>
  </si>
  <si>
    <t>2 клас</t>
  </si>
  <si>
    <t>3 клас</t>
  </si>
  <si>
    <t>7 клас</t>
  </si>
  <si>
    <t>до рішення виконавчого комітету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</si>
  <si>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</si>
  <si>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</si>
  <si>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</si>
  <si>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</si>
  <si>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</si>
  <si>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</si>
  <si>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</si>
  <si>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</si>
  <si>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</si>
  <si>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</si>
  <si>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</si>
  <si>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Начальник управління освіти і науки</t>
  </si>
  <si>
    <t>ССЗОШ</t>
  </si>
  <si>
    <t>Додаток  2</t>
  </si>
  <si>
    <t>ВСЬОГО</t>
  </si>
  <si>
    <t>А.М.Данильченко</t>
  </si>
  <si>
    <t>Додаток  1</t>
  </si>
  <si>
    <t>2008-2009</t>
  </si>
  <si>
    <t>2009-2010</t>
  </si>
  <si>
    <t>Сумська загальноосвітня школа I - III ступенів № 20</t>
  </si>
  <si>
    <t>Олександрівська гімн.</t>
  </si>
  <si>
    <t>Продовження додатку 1</t>
  </si>
  <si>
    <t>Назва закладу</t>
  </si>
  <si>
    <t>Комунальна установа Сумська вечірня (змінна) школа Сумської міської ради</t>
  </si>
  <si>
    <t>Мережа класів і контингенту учнів Комунальної установи Сумської вечірньої (змінної) школи Сумської міської ради на 2016 - 2017 навчальний рік</t>
  </si>
  <si>
    <t>Мережа класів і контингенту учнів Комунальної установи Сумської спеціальної загальноосвітньої школи Сумської міської ради на 2016 - 2017 навчальний рік</t>
  </si>
  <si>
    <t>Разом   5 - 9 класів</t>
  </si>
  <si>
    <t>Разом 1 - 9 класи</t>
  </si>
  <si>
    <t>Додаток 3</t>
  </si>
  <si>
    <t xml:space="preserve">Мережа класів і контингент учнів навчальних закладів м.Суми на 2016-2017 навчальний рік </t>
  </si>
  <si>
    <t>в т.ч. інклюз. кл.</t>
  </si>
  <si>
    <t>від 20.09.2016  № 515</t>
  </si>
  <si>
    <t>від 20.09.2016 № 515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</si>
</sst>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</numFmts>
  <fonts count="51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b/>
      <i/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196" fontId="3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textRotation="180" wrapText="1"/>
    </xf>
    <xf numFmtId="0" fontId="2" fillId="0" borderId="0" xfId="0" applyFont="1" applyBorder="1" applyAlignment="1">
      <alignment vertical="center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18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6" fontId="1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180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96" fontId="11" fillId="32" borderId="10" xfId="0" applyNumberFormat="1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textRotation="18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vertical="center" textRotation="18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6" fontId="3" fillId="32" borderId="10" xfId="0" applyNumberFormat="1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textRotation="180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AB15" sqref="AB15"/>
    </sheetView>
  </sheetViews>
  <sheetFormatPr defaultColWidth="9.00390625" defaultRowHeight="12.75"/>
  <cols>
    <col min="1" max="1" width="8.625" style="9" customWidth="1"/>
    <col min="2" max="2" width="3.125" style="9" customWidth="1"/>
    <col min="3" max="3" width="3.00390625" style="9" customWidth="1"/>
    <col min="4" max="4" width="3.375" style="1" customWidth="1"/>
    <col min="5" max="5" width="4.125" style="1" customWidth="1"/>
    <col min="6" max="6" width="3.25390625" style="1" customWidth="1"/>
    <col min="7" max="7" width="4.125" style="1" customWidth="1"/>
    <col min="8" max="8" width="3.375" style="1" customWidth="1"/>
    <col min="9" max="9" width="4.125" style="1" customWidth="1"/>
    <col min="10" max="10" width="2.875" style="1" customWidth="1"/>
    <col min="11" max="11" width="4.125" style="1" customWidth="1"/>
    <col min="12" max="12" width="3.625" style="19" customWidth="1"/>
    <col min="13" max="13" width="4.625" style="19" customWidth="1"/>
    <col min="14" max="14" width="2.875" style="1" customWidth="1"/>
    <col min="15" max="15" width="4.125" style="1" customWidth="1"/>
    <col min="16" max="16" width="2.875" style="1" customWidth="1"/>
    <col min="17" max="17" width="4.125" style="1" customWidth="1"/>
    <col min="18" max="18" width="2.875" style="1" customWidth="1"/>
    <col min="19" max="19" width="4.125" style="1" customWidth="1"/>
    <col min="20" max="20" width="2.875" style="1" customWidth="1"/>
    <col min="21" max="21" width="4.125" style="1" customWidth="1"/>
    <col min="22" max="22" width="2.875" style="1" customWidth="1"/>
    <col min="23" max="23" width="4.125" style="1" customWidth="1"/>
    <col min="24" max="24" width="3.625" style="1" customWidth="1"/>
    <col min="25" max="25" width="4.375" style="1" customWidth="1"/>
    <col min="26" max="26" width="2.875" style="1" customWidth="1"/>
    <col min="27" max="27" width="4.125" style="1" customWidth="1"/>
    <col min="28" max="28" width="2.75390625" style="1" customWidth="1"/>
    <col min="29" max="29" width="4.25390625" style="1" customWidth="1"/>
    <col min="30" max="30" width="2.75390625" style="1" customWidth="1"/>
    <col min="31" max="31" width="4.125" style="1" customWidth="1"/>
    <col min="32" max="32" width="3.625" style="1" customWidth="1"/>
    <col min="33" max="33" width="5.125" style="1" customWidth="1"/>
    <col min="34" max="34" width="4.125" style="20" customWidth="1"/>
    <col min="35" max="35" width="2.875" style="1" customWidth="1"/>
    <col min="36" max="36" width="4.75390625" style="1" customWidth="1"/>
    <col min="37" max="37" width="1.625" style="1" hidden="1" customWidth="1"/>
    <col min="38" max="38" width="0.12890625" style="1" hidden="1" customWidth="1"/>
    <col min="39" max="39" width="0.12890625" style="1" customWidth="1"/>
    <col min="40" max="40" width="2.125" style="1" customWidth="1"/>
    <col min="41" max="16384" width="9.125" style="1" customWidth="1"/>
  </cols>
  <sheetData>
    <row r="1" spans="30:37" ht="12" customHeight="1">
      <c r="AD1" s="72" t="s">
        <v>66</v>
      </c>
      <c r="AE1" s="72"/>
      <c r="AF1" s="72"/>
      <c r="AG1" s="72"/>
      <c r="AH1" s="72"/>
      <c r="AI1" s="72"/>
      <c r="AJ1" s="72"/>
      <c r="AK1" s="64"/>
    </row>
    <row r="2" spans="28:37" ht="12" customHeight="1">
      <c r="AB2" s="75" t="s">
        <v>49</v>
      </c>
      <c r="AC2" s="76"/>
      <c r="AD2" s="76"/>
      <c r="AE2" s="76"/>
      <c r="AF2" s="76"/>
      <c r="AG2" s="76"/>
      <c r="AH2" s="76"/>
      <c r="AI2" s="76"/>
      <c r="AJ2" s="76"/>
      <c r="AK2" s="64"/>
    </row>
    <row r="3" spans="28:37" ht="12" customHeight="1">
      <c r="AB3" s="75" t="s">
        <v>81</v>
      </c>
      <c r="AC3" s="76"/>
      <c r="AD3" s="76"/>
      <c r="AE3" s="76"/>
      <c r="AF3" s="76"/>
      <c r="AG3" s="76"/>
      <c r="AH3" s="76"/>
      <c r="AI3" s="76"/>
      <c r="AJ3" s="76"/>
      <c r="AK3" s="64"/>
    </row>
    <row r="4" ht="9" customHeight="1">
      <c r="AK4" s="64"/>
    </row>
    <row r="5" spans="1:37" ht="15.75" customHeight="1">
      <c r="A5" s="73" t="s">
        <v>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64"/>
    </row>
    <row r="6" spans="1:40" s="6" customFormat="1" ht="30.75" customHeight="1">
      <c r="A6" s="69" t="s">
        <v>72</v>
      </c>
      <c r="B6" s="65" t="s">
        <v>43</v>
      </c>
      <c r="C6" s="65"/>
      <c r="D6" s="65" t="s">
        <v>45</v>
      </c>
      <c r="E6" s="65"/>
      <c r="F6" s="65" t="s">
        <v>46</v>
      </c>
      <c r="G6" s="65"/>
      <c r="H6" s="65" t="s">
        <v>47</v>
      </c>
      <c r="I6" s="65"/>
      <c r="J6" s="65" t="s">
        <v>0</v>
      </c>
      <c r="K6" s="65"/>
      <c r="L6" s="65" t="s">
        <v>50</v>
      </c>
      <c r="M6" s="65"/>
      <c r="N6" s="65" t="s">
        <v>1</v>
      </c>
      <c r="O6" s="65"/>
      <c r="P6" s="65" t="s">
        <v>2</v>
      </c>
      <c r="Q6" s="65"/>
      <c r="R6" s="65" t="s">
        <v>48</v>
      </c>
      <c r="S6" s="65"/>
      <c r="T6" s="65" t="s">
        <v>3</v>
      </c>
      <c r="U6" s="65"/>
      <c r="V6" s="65" t="s">
        <v>4</v>
      </c>
      <c r="W6" s="65"/>
      <c r="X6" s="65" t="s">
        <v>51</v>
      </c>
      <c r="Y6" s="65"/>
      <c r="Z6" s="65" t="s">
        <v>5</v>
      </c>
      <c r="AA6" s="65"/>
      <c r="AB6" s="65" t="s">
        <v>6</v>
      </c>
      <c r="AC6" s="65"/>
      <c r="AD6" s="65" t="s">
        <v>52</v>
      </c>
      <c r="AE6" s="65"/>
      <c r="AF6" s="65" t="s">
        <v>53</v>
      </c>
      <c r="AG6" s="65"/>
      <c r="AH6" s="68" t="s">
        <v>54</v>
      </c>
      <c r="AI6" s="65" t="s">
        <v>41</v>
      </c>
      <c r="AJ6" s="65"/>
      <c r="AK6" s="64"/>
      <c r="AN6" s="64">
        <v>3</v>
      </c>
    </row>
    <row r="7" spans="1:40" s="10" customFormat="1" ht="61.5" customHeight="1">
      <c r="A7" s="69"/>
      <c r="B7" s="42" t="s">
        <v>8</v>
      </c>
      <c r="C7" s="42" t="s">
        <v>9</v>
      </c>
      <c r="D7" s="42" t="s">
        <v>8</v>
      </c>
      <c r="E7" s="42" t="s">
        <v>9</v>
      </c>
      <c r="F7" s="42" t="s">
        <v>8</v>
      </c>
      <c r="G7" s="42" t="s">
        <v>9</v>
      </c>
      <c r="H7" s="42" t="s">
        <v>8</v>
      </c>
      <c r="I7" s="42" t="s">
        <v>9</v>
      </c>
      <c r="J7" s="42" t="s">
        <v>8</v>
      </c>
      <c r="K7" s="42" t="s">
        <v>9</v>
      </c>
      <c r="L7" s="42" t="s">
        <v>8</v>
      </c>
      <c r="M7" s="42" t="s">
        <v>9</v>
      </c>
      <c r="N7" s="42" t="s">
        <v>8</v>
      </c>
      <c r="O7" s="42" t="s">
        <v>9</v>
      </c>
      <c r="P7" s="42" t="s">
        <v>8</v>
      </c>
      <c r="Q7" s="42" t="s">
        <v>9</v>
      </c>
      <c r="R7" s="42" t="s">
        <v>8</v>
      </c>
      <c r="S7" s="42" t="s">
        <v>9</v>
      </c>
      <c r="T7" s="42" t="s">
        <v>8</v>
      </c>
      <c r="U7" s="42" t="s">
        <v>9</v>
      </c>
      <c r="V7" s="42" t="s">
        <v>8</v>
      </c>
      <c r="W7" s="42" t="s">
        <v>9</v>
      </c>
      <c r="X7" s="42" t="s">
        <v>8</v>
      </c>
      <c r="Y7" s="42" t="s">
        <v>9</v>
      </c>
      <c r="Z7" s="42" t="s">
        <v>8</v>
      </c>
      <c r="AA7" s="42" t="s">
        <v>9</v>
      </c>
      <c r="AB7" s="42" t="s">
        <v>8</v>
      </c>
      <c r="AC7" s="42" t="s">
        <v>9</v>
      </c>
      <c r="AD7" s="42" t="s">
        <v>8</v>
      </c>
      <c r="AE7" s="42" t="s">
        <v>9</v>
      </c>
      <c r="AF7" s="42" t="s">
        <v>8</v>
      </c>
      <c r="AG7" s="42" t="s">
        <v>9</v>
      </c>
      <c r="AH7" s="68"/>
      <c r="AI7" s="42" t="s">
        <v>8</v>
      </c>
      <c r="AJ7" s="42" t="s">
        <v>9</v>
      </c>
      <c r="AK7" s="64"/>
      <c r="AL7" s="64">
        <v>3</v>
      </c>
      <c r="AM7" s="39"/>
      <c r="AN7" s="64"/>
    </row>
    <row r="8" spans="1:40" s="9" customFormat="1" ht="12" customHeight="1">
      <c r="A8" s="43" t="s">
        <v>10</v>
      </c>
      <c r="B8" s="44"/>
      <c r="C8" s="44"/>
      <c r="D8" s="45">
        <v>4</v>
      </c>
      <c r="E8" s="45">
        <v>123</v>
      </c>
      <c r="F8" s="45">
        <v>4</v>
      </c>
      <c r="G8" s="45">
        <v>125</v>
      </c>
      <c r="H8" s="45">
        <v>4</v>
      </c>
      <c r="I8" s="45">
        <v>105</v>
      </c>
      <c r="J8" s="45">
        <v>4</v>
      </c>
      <c r="K8" s="45">
        <v>113</v>
      </c>
      <c r="L8" s="46">
        <f>D8+F8+H8+J8+B8</f>
        <v>16</v>
      </c>
      <c r="M8" s="46">
        <f>E8+G8+I8+K8+C8</f>
        <v>466</v>
      </c>
      <c r="N8" s="45">
        <v>3</v>
      </c>
      <c r="O8" s="45">
        <v>93</v>
      </c>
      <c r="P8" s="45">
        <v>3</v>
      </c>
      <c r="Q8" s="45">
        <v>98</v>
      </c>
      <c r="R8" s="45">
        <v>2</v>
      </c>
      <c r="S8" s="45">
        <v>62</v>
      </c>
      <c r="T8" s="45">
        <v>3</v>
      </c>
      <c r="U8" s="45">
        <v>76</v>
      </c>
      <c r="V8" s="45">
        <v>2</v>
      </c>
      <c r="W8" s="45">
        <v>58</v>
      </c>
      <c r="X8" s="46">
        <f>N8+P8+R8+T8+V8</f>
        <v>13</v>
      </c>
      <c r="Y8" s="46">
        <f>O8+Q8+S8+U8+W8</f>
        <v>387</v>
      </c>
      <c r="Z8" s="45">
        <v>2</v>
      </c>
      <c r="AA8" s="45">
        <v>56</v>
      </c>
      <c r="AB8" s="45">
        <v>2</v>
      </c>
      <c r="AC8" s="45">
        <v>46</v>
      </c>
      <c r="AD8" s="46">
        <f>Z8+AB8</f>
        <v>4</v>
      </c>
      <c r="AE8" s="46">
        <f>AA8+AC8</f>
        <v>102</v>
      </c>
      <c r="AF8" s="47">
        <f>L8+X8+AD8</f>
        <v>33</v>
      </c>
      <c r="AG8" s="47">
        <f>M8+Y8+AE8</f>
        <v>955</v>
      </c>
      <c r="AH8" s="48">
        <f>AG8/AF8</f>
        <v>28.939393939393938</v>
      </c>
      <c r="AI8" s="49">
        <v>3</v>
      </c>
      <c r="AJ8" s="49">
        <v>113</v>
      </c>
      <c r="AK8" s="64"/>
      <c r="AL8" s="64"/>
      <c r="AM8" s="39"/>
      <c r="AN8" s="64"/>
    </row>
    <row r="9" spans="1:40" s="9" customFormat="1" ht="12" customHeight="1">
      <c r="A9" s="49" t="s">
        <v>11</v>
      </c>
      <c r="B9" s="49"/>
      <c r="C9" s="49"/>
      <c r="D9" s="45">
        <v>3</v>
      </c>
      <c r="E9" s="45">
        <v>97</v>
      </c>
      <c r="F9" s="45">
        <v>4</v>
      </c>
      <c r="G9" s="45">
        <v>119</v>
      </c>
      <c r="H9" s="45">
        <v>4</v>
      </c>
      <c r="I9" s="45">
        <v>112</v>
      </c>
      <c r="J9" s="45">
        <v>3</v>
      </c>
      <c r="K9" s="45">
        <v>98</v>
      </c>
      <c r="L9" s="46">
        <f aca="true" t="shared" si="0" ref="L9:M38">D9+F9+H9+J9+B9</f>
        <v>14</v>
      </c>
      <c r="M9" s="46">
        <f t="shared" si="0"/>
        <v>426</v>
      </c>
      <c r="N9" s="45">
        <v>3</v>
      </c>
      <c r="O9" s="45">
        <v>106</v>
      </c>
      <c r="P9" s="45">
        <v>3</v>
      </c>
      <c r="Q9" s="45">
        <v>76</v>
      </c>
      <c r="R9" s="45">
        <v>3</v>
      </c>
      <c r="S9" s="45">
        <v>88</v>
      </c>
      <c r="T9" s="45">
        <v>4</v>
      </c>
      <c r="U9" s="45">
        <v>103</v>
      </c>
      <c r="V9" s="45">
        <v>2</v>
      </c>
      <c r="W9" s="45">
        <v>55</v>
      </c>
      <c r="X9" s="46">
        <f aca="true" t="shared" si="1" ref="X9:Y38">N9+P9+R9+T9+V9</f>
        <v>15</v>
      </c>
      <c r="Y9" s="46">
        <f t="shared" si="1"/>
        <v>428</v>
      </c>
      <c r="Z9" s="45">
        <v>1</v>
      </c>
      <c r="AA9" s="45">
        <v>34</v>
      </c>
      <c r="AB9" s="45">
        <v>2</v>
      </c>
      <c r="AC9" s="45">
        <v>56</v>
      </c>
      <c r="AD9" s="46">
        <f aca="true" t="shared" si="2" ref="AD9:AE38">Z9+AB9</f>
        <v>3</v>
      </c>
      <c r="AE9" s="46">
        <f t="shared" si="2"/>
        <v>90</v>
      </c>
      <c r="AF9" s="47">
        <f aca="true" t="shared" si="3" ref="AF9:AG38">L9+X9+AD9</f>
        <v>32</v>
      </c>
      <c r="AG9" s="47">
        <f t="shared" si="3"/>
        <v>944</v>
      </c>
      <c r="AH9" s="48">
        <f aca="true" t="shared" si="4" ref="AH9:AH54">AG9/AF9</f>
        <v>29.5</v>
      </c>
      <c r="AI9" s="49">
        <v>2</v>
      </c>
      <c r="AJ9" s="49">
        <v>60</v>
      </c>
      <c r="AK9" s="64"/>
      <c r="AL9" s="64"/>
      <c r="AM9" s="39"/>
      <c r="AN9" s="64"/>
    </row>
    <row r="10" spans="1:40" s="22" customFormat="1" ht="12" customHeight="1">
      <c r="A10" s="49" t="s">
        <v>12</v>
      </c>
      <c r="B10" s="49"/>
      <c r="C10" s="49"/>
      <c r="D10" s="45">
        <v>1</v>
      </c>
      <c r="E10" s="45">
        <v>17</v>
      </c>
      <c r="F10" s="45">
        <v>1</v>
      </c>
      <c r="G10" s="45">
        <v>23</v>
      </c>
      <c r="H10" s="45"/>
      <c r="I10" s="45"/>
      <c r="J10" s="45"/>
      <c r="K10" s="45"/>
      <c r="L10" s="46">
        <f t="shared" si="0"/>
        <v>2</v>
      </c>
      <c r="M10" s="46">
        <f t="shared" si="0"/>
        <v>40</v>
      </c>
      <c r="N10" s="45">
        <v>1</v>
      </c>
      <c r="O10" s="45">
        <v>14</v>
      </c>
      <c r="P10" s="45">
        <v>1</v>
      </c>
      <c r="Q10" s="45">
        <v>16</v>
      </c>
      <c r="R10" s="45"/>
      <c r="S10" s="45"/>
      <c r="T10" s="45"/>
      <c r="U10" s="45"/>
      <c r="V10" s="45"/>
      <c r="W10" s="45"/>
      <c r="X10" s="46">
        <f t="shared" si="1"/>
        <v>2</v>
      </c>
      <c r="Y10" s="46">
        <f t="shared" si="1"/>
        <v>30</v>
      </c>
      <c r="Z10" s="45">
        <v>1</v>
      </c>
      <c r="AA10" s="45">
        <v>17</v>
      </c>
      <c r="AB10" s="45">
        <v>1</v>
      </c>
      <c r="AC10" s="45">
        <v>17</v>
      </c>
      <c r="AD10" s="46">
        <f t="shared" si="2"/>
        <v>2</v>
      </c>
      <c r="AE10" s="46">
        <f t="shared" si="2"/>
        <v>34</v>
      </c>
      <c r="AF10" s="47">
        <f t="shared" si="3"/>
        <v>6</v>
      </c>
      <c r="AG10" s="47">
        <f t="shared" si="3"/>
        <v>104</v>
      </c>
      <c r="AH10" s="48">
        <f t="shared" si="4"/>
        <v>17.333333333333332</v>
      </c>
      <c r="AI10" s="49">
        <v>1</v>
      </c>
      <c r="AJ10" s="49">
        <v>30</v>
      </c>
      <c r="AK10" s="64"/>
      <c r="AL10" s="64"/>
      <c r="AM10" s="39"/>
      <c r="AN10" s="74"/>
    </row>
    <row r="11" spans="1:40" s="9" customFormat="1" ht="12" customHeight="1">
      <c r="A11" s="43" t="s">
        <v>13</v>
      </c>
      <c r="B11" s="44"/>
      <c r="C11" s="44"/>
      <c r="D11" s="45">
        <v>2</v>
      </c>
      <c r="E11" s="45">
        <v>62</v>
      </c>
      <c r="F11" s="45">
        <v>2</v>
      </c>
      <c r="G11" s="45">
        <v>59</v>
      </c>
      <c r="H11" s="45">
        <v>2</v>
      </c>
      <c r="I11" s="45">
        <v>61</v>
      </c>
      <c r="J11" s="45">
        <v>2</v>
      </c>
      <c r="K11" s="45">
        <v>48</v>
      </c>
      <c r="L11" s="46">
        <f t="shared" si="0"/>
        <v>8</v>
      </c>
      <c r="M11" s="46">
        <f t="shared" si="0"/>
        <v>230</v>
      </c>
      <c r="N11" s="45">
        <v>1</v>
      </c>
      <c r="O11" s="45">
        <v>26</v>
      </c>
      <c r="P11" s="45">
        <v>2</v>
      </c>
      <c r="Q11" s="45">
        <v>36</v>
      </c>
      <c r="R11" s="45">
        <v>1</v>
      </c>
      <c r="S11" s="45">
        <v>27</v>
      </c>
      <c r="T11" s="45">
        <v>1</v>
      </c>
      <c r="U11" s="45">
        <v>28</v>
      </c>
      <c r="V11" s="45">
        <v>2</v>
      </c>
      <c r="W11" s="45">
        <v>41</v>
      </c>
      <c r="X11" s="46">
        <f t="shared" si="1"/>
        <v>7</v>
      </c>
      <c r="Y11" s="46">
        <f t="shared" si="1"/>
        <v>158</v>
      </c>
      <c r="Z11" s="45">
        <v>1</v>
      </c>
      <c r="AA11" s="45">
        <v>19</v>
      </c>
      <c r="AB11" s="45">
        <v>1</v>
      </c>
      <c r="AC11" s="45">
        <v>25</v>
      </c>
      <c r="AD11" s="46">
        <f t="shared" si="2"/>
        <v>2</v>
      </c>
      <c r="AE11" s="46">
        <f t="shared" si="2"/>
        <v>44</v>
      </c>
      <c r="AF11" s="47">
        <f t="shared" si="3"/>
        <v>17</v>
      </c>
      <c r="AG11" s="47">
        <f t="shared" si="3"/>
        <v>432</v>
      </c>
      <c r="AH11" s="48">
        <f t="shared" si="4"/>
        <v>25.41176470588235</v>
      </c>
      <c r="AI11" s="49">
        <v>2</v>
      </c>
      <c r="AJ11" s="49">
        <v>74</v>
      </c>
      <c r="AK11" s="64"/>
      <c r="AL11" s="64"/>
      <c r="AM11" s="39"/>
      <c r="AN11" s="64"/>
    </row>
    <row r="12" spans="1:40" s="9" customFormat="1" ht="12" customHeight="1">
      <c r="A12" s="43" t="s">
        <v>14</v>
      </c>
      <c r="B12" s="44"/>
      <c r="C12" s="44"/>
      <c r="D12" s="45">
        <v>1</v>
      </c>
      <c r="E12" s="45">
        <v>30</v>
      </c>
      <c r="F12" s="45">
        <v>2</v>
      </c>
      <c r="G12" s="45">
        <v>46</v>
      </c>
      <c r="H12" s="45">
        <v>2</v>
      </c>
      <c r="I12" s="45">
        <v>41</v>
      </c>
      <c r="J12" s="45">
        <v>1</v>
      </c>
      <c r="K12" s="45">
        <v>32</v>
      </c>
      <c r="L12" s="46">
        <f t="shared" si="0"/>
        <v>6</v>
      </c>
      <c r="M12" s="46">
        <f t="shared" si="0"/>
        <v>149</v>
      </c>
      <c r="N12" s="45">
        <v>2</v>
      </c>
      <c r="O12" s="45">
        <v>36</v>
      </c>
      <c r="P12" s="45">
        <v>1</v>
      </c>
      <c r="Q12" s="45">
        <v>34</v>
      </c>
      <c r="R12" s="45">
        <v>1</v>
      </c>
      <c r="S12" s="45">
        <v>33</v>
      </c>
      <c r="T12" s="45">
        <v>1</v>
      </c>
      <c r="U12" s="45">
        <v>29</v>
      </c>
      <c r="V12" s="45">
        <v>2</v>
      </c>
      <c r="W12" s="45">
        <v>36</v>
      </c>
      <c r="X12" s="46">
        <f t="shared" si="1"/>
        <v>7</v>
      </c>
      <c r="Y12" s="46">
        <f t="shared" si="1"/>
        <v>168</v>
      </c>
      <c r="Z12" s="45">
        <v>1</v>
      </c>
      <c r="AA12" s="45">
        <v>23</v>
      </c>
      <c r="AB12" s="45">
        <v>1</v>
      </c>
      <c r="AC12" s="45">
        <v>21</v>
      </c>
      <c r="AD12" s="46">
        <f t="shared" si="2"/>
        <v>2</v>
      </c>
      <c r="AE12" s="46">
        <f t="shared" si="2"/>
        <v>44</v>
      </c>
      <c r="AF12" s="47">
        <f t="shared" si="3"/>
        <v>15</v>
      </c>
      <c r="AG12" s="47">
        <f t="shared" si="3"/>
        <v>361</v>
      </c>
      <c r="AH12" s="48">
        <f t="shared" si="4"/>
        <v>24.066666666666666</v>
      </c>
      <c r="AI12" s="49">
        <v>1</v>
      </c>
      <c r="AJ12" s="49">
        <v>25</v>
      </c>
      <c r="AK12" s="64"/>
      <c r="AL12" s="64"/>
      <c r="AM12" s="39"/>
      <c r="AN12" s="64"/>
    </row>
    <row r="13" spans="1:40" s="9" customFormat="1" ht="11.25" customHeight="1">
      <c r="A13" s="43" t="s">
        <v>15</v>
      </c>
      <c r="B13" s="44"/>
      <c r="C13" s="44"/>
      <c r="D13" s="45">
        <v>4</v>
      </c>
      <c r="E13" s="45">
        <v>118</v>
      </c>
      <c r="F13" s="45">
        <v>4</v>
      </c>
      <c r="G13" s="45">
        <v>138</v>
      </c>
      <c r="H13" s="45">
        <v>4</v>
      </c>
      <c r="I13" s="45">
        <v>126</v>
      </c>
      <c r="J13" s="45">
        <v>4</v>
      </c>
      <c r="K13" s="45">
        <v>110</v>
      </c>
      <c r="L13" s="46">
        <f t="shared" si="0"/>
        <v>16</v>
      </c>
      <c r="M13" s="46">
        <f t="shared" si="0"/>
        <v>492</v>
      </c>
      <c r="N13" s="45">
        <v>4</v>
      </c>
      <c r="O13" s="45">
        <v>120</v>
      </c>
      <c r="P13" s="45">
        <v>4</v>
      </c>
      <c r="Q13" s="45">
        <v>116</v>
      </c>
      <c r="R13" s="45">
        <v>3</v>
      </c>
      <c r="S13" s="45">
        <v>88</v>
      </c>
      <c r="T13" s="45">
        <v>3</v>
      </c>
      <c r="U13" s="45">
        <v>95</v>
      </c>
      <c r="V13" s="45">
        <v>3</v>
      </c>
      <c r="W13" s="45">
        <v>73</v>
      </c>
      <c r="X13" s="46">
        <f t="shared" si="1"/>
        <v>17</v>
      </c>
      <c r="Y13" s="46">
        <f t="shared" si="1"/>
        <v>492</v>
      </c>
      <c r="Z13" s="45">
        <v>2</v>
      </c>
      <c r="AA13" s="45">
        <v>52</v>
      </c>
      <c r="AB13" s="45">
        <v>2</v>
      </c>
      <c r="AC13" s="45">
        <v>48</v>
      </c>
      <c r="AD13" s="46">
        <f t="shared" si="2"/>
        <v>4</v>
      </c>
      <c r="AE13" s="46">
        <f t="shared" si="2"/>
        <v>100</v>
      </c>
      <c r="AF13" s="47">
        <f t="shared" si="3"/>
        <v>37</v>
      </c>
      <c r="AG13" s="47">
        <f t="shared" si="3"/>
        <v>1084</v>
      </c>
      <c r="AH13" s="48">
        <f t="shared" si="4"/>
        <v>29.2972972972973</v>
      </c>
      <c r="AI13" s="49">
        <v>2</v>
      </c>
      <c r="AJ13" s="49">
        <v>60</v>
      </c>
      <c r="AK13" s="64"/>
      <c r="AL13" s="64"/>
      <c r="AM13" s="39"/>
      <c r="AN13" s="64"/>
    </row>
    <row r="14" spans="1:40" s="9" customFormat="1" ht="12" customHeight="1">
      <c r="A14" s="43" t="s">
        <v>17</v>
      </c>
      <c r="B14" s="44"/>
      <c r="C14" s="44"/>
      <c r="D14" s="45">
        <v>8</v>
      </c>
      <c r="E14" s="45">
        <v>216</v>
      </c>
      <c r="F14" s="45">
        <v>8</v>
      </c>
      <c r="G14" s="45">
        <v>245</v>
      </c>
      <c r="H14" s="45">
        <v>7</v>
      </c>
      <c r="I14" s="45">
        <v>211</v>
      </c>
      <c r="J14" s="45">
        <v>8</v>
      </c>
      <c r="K14" s="45">
        <v>231</v>
      </c>
      <c r="L14" s="46">
        <f t="shared" si="0"/>
        <v>31</v>
      </c>
      <c r="M14" s="46">
        <f t="shared" si="0"/>
        <v>903</v>
      </c>
      <c r="N14" s="45">
        <v>6</v>
      </c>
      <c r="O14" s="45">
        <v>180</v>
      </c>
      <c r="P14" s="45">
        <v>6</v>
      </c>
      <c r="Q14" s="45">
        <v>186</v>
      </c>
      <c r="R14" s="45">
        <v>6</v>
      </c>
      <c r="S14" s="45">
        <v>169</v>
      </c>
      <c r="T14" s="45">
        <v>7</v>
      </c>
      <c r="U14" s="45">
        <v>185</v>
      </c>
      <c r="V14" s="45">
        <v>6</v>
      </c>
      <c r="W14" s="45">
        <v>179</v>
      </c>
      <c r="X14" s="46">
        <f t="shared" si="1"/>
        <v>31</v>
      </c>
      <c r="Y14" s="46">
        <f t="shared" si="1"/>
        <v>899</v>
      </c>
      <c r="Z14" s="45">
        <v>4</v>
      </c>
      <c r="AA14" s="45">
        <v>115</v>
      </c>
      <c r="AB14" s="45">
        <v>3</v>
      </c>
      <c r="AC14" s="45">
        <v>70</v>
      </c>
      <c r="AD14" s="46">
        <f t="shared" si="2"/>
        <v>7</v>
      </c>
      <c r="AE14" s="46">
        <f t="shared" si="2"/>
        <v>185</v>
      </c>
      <c r="AF14" s="47">
        <f t="shared" si="3"/>
        <v>69</v>
      </c>
      <c r="AG14" s="47">
        <f t="shared" si="3"/>
        <v>1987</v>
      </c>
      <c r="AH14" s="48">
        <f t="shared" si="4"/>
        <v>28.797101449275363</v>
      </c>
      <c r="AI14" s="43">
        <v>4</v>
      </c>
      <c r="AJ14" s="43">
        <v>140</v>
      </c>
      <c r="AK14" s="64"/>
      <c r="AL14" s="64"/>
      <c r="AM14" s="39"/>
      <c r="AN14" s="64"/>
    </row>
    <row r="15" spans="1:40" s="9" customFormat="1" ht="12" customHeight="1">
      <c r="A15" s="43" t="s">
        <v>16</v>
      </c>
      <c r="B15" s="44"/>
      <c r="C15" s="44"/>
      <c r="D15" s="45">
        <v>1</v>
      </c>
      <c r="E15" s="45">
        <v>21</v>
      </c>
      <c r="F15" s="45">
        <v>1</v>
      </c>
      <c r="G15" s="45">
        <v>30</v>
      </c>
      <c r="H15" s="45">
        <v>2</v>
      </c>
      <c r="I15" s="45">
        <v>41</v>
      </c>
      <c r="J15" s="45">
        <v>1</v>
      </c>
      <c r="K15" s="45">
        <v>16</v>
      </c>
      <c r="L15" s="46">
        <f t="shared" si="0"/>
        <v>5</v>
      </c>
      <c r="M15" s="46">
        <f t="shared" si="0"/>
        <v>108</v>
      </c>
      <c r="N15" s="45">
        <v>1</v>
      </c>
      <c r="O15" s="45">
        <v>24</v>
      </c>
      <c r="P15" s="45">
        <v>1</v>
      </c>
      <c r="Q15" s="45">
        <v>18</v>
      </c>
      <c r="R15" s="45">
        <v>1</v>
      </c>
      <c r="S15" s="45">
        <v>26</v>
      </c>
      <c r="T15" s="45">
        <v>1</v>
      </c>
      <c r="U15" s="45">
        <v>23</v>
      </c>
      <c r="V15" s="45">
        <v>1</v>
      </c>
      <c r="W15" s="45">
        <v>17</v>
      </c>
      <c r="X15" s="46">
        <f t="shared" si="1"/>
        <v>5</v>
      </c>
      <c r="Y15" s="46">
        <f t="shared" si="1"/>
        <v>108</v>
      </c>
      <c r="Z15" s="45">
        <v>1</v>
      </c>
      <c r="AA15" s="45">
        <v>17</v>
      </c>
      <c r="AB15" s="45"/>
      <c r="AC15" s="45"/>
      <c r="AD15" s="46">
        <f t="shared" si="2"/>
        <v>1</v>
      </c>
      <c r="AE15" s="46">
        <f t="shared" si="2"/>
        <v>17</v>
      </c>
      <c r="AF15" s="47">
        <f t="shared" si="3"/>
        <v>11</v>
      </c>
      <c r="AG15" s="47">
        <f t="shared" si="3"/>
        <v>233</v>
      </c>
      <c r="AH15" s="48">
        <f t="shared" si="4"/>
        <v>21.181818181818183</v>
      </c>
      <c r="AI15" s="49">
        <v>1</v>
      </c>
      <c r="AJ15" s="49">
        <v>30</v>
      </c>
      <c r="AK15" s="64"/>
      <c r="AL15" s="64"/>
      <c r="AM15" s="39"/>
      <c r="AN15" s="64"/>
    </row>
    <row r="16" spans="1:40" s="9" customFormat="1" ht="19.5" customHeight="1">
      <c r="A16" s="43" t="s">
        <v>80</v>
      </c>
      <c r="B16" s="44"/>
      <c r="C16" s="44"/>
      <c r="D16" s="45">
        <v>1</v>
      </c>
      <c r="E16" s="45">
        <v>1</v>
      </c>
      <c r="F16" s="45"/>
      <c r="G16" s="45"/>
      <c r="H16" s="45"/>
      <c r="I16" s="45"/>
      <c r="J16" s="45">
        <v>1</v>
      </c>
      <c r="K16" s="45">
        <v>1</v>
      </c>
      <c r="L16" s="46">
        <f t="shared" si="0"/>
        <v>2</v>
      </c>
      <c r="M16" s="46">
        <f t="shared" si="0"/>
        <v>2</v>
      </c>
      <c r="N16" s="45">
        <v>1</v>
      </c>
      <c r="O16" s="45">
        <v>1</v>
      </c>
      <c r="P16" s="45"/>
      <c r="Q16" s="45"/>
      <c r="R16" s="45"/>
      <c r="S16" s="45"/>
      <c r="T16" s="45"/>
      <c r="U16" s="45"/>
      <c r="V16" s="45"/>
      <c r="W16" s="45"/>
      <c r="X16" s="46">
        <v>1</v>
      </c>
      <c r="Y16" s="46">
        <v>1</v>
      </c>
      <c r="Z16" s="45"/>
      <c r="AA16" s="45"/>
      <c r="AB16" s="45"/>
      <c r="AC16" s="45"/>
      <c r="AD16" s="46"/>
      <c r="AE16" s="46"/>
      <c r="AF16" s="47">
        <v>3</v>
      </c>
      <c r="AG16" s="47">
        <v>3</v>
      </c>
      <c r="AH16" s="48"/>
      <c r="AI16" s="49"/>
      <c r="AJ16" s="49"/>
      <c r="AK16" s="64"/>
      <c r="AL16" s="64"/>
      <c r="AM16" s="39"/>
      <c r="AN16" s="64"/>
    </row>
    <row r="17" spans="1:40" s="9" customFormat="1" ht="12" customHeight="1">
      <c r="A17" s="43" t="s">
        <v>18</v>
      </c>
      <c r="B17" s="44"/>
      <c r="C17" s="44"/>
      <c r="D17" s="45">
        <v>5</v>
      </c>
      <c r="E17" s="45">
        <v>160</v>
      </c>
      <c r="F17" s="45">
        <v>5</v>
      </c>
      <c r="G17" s="45">
        <v>163</v>
      </c>
      <c r="H17" s="45">
        <v>4</v>
      </c>
      <c r="I17" s="45">
        <v>130</v>
      </c>
      <c r="J17" s="45">
        <v>5</v>
      </c>
      <c r="K17" s="45">
        <v>145</v>
      </c>
      <c r="L17" s="46">
        <f t="shared" si="0"/>
        <v>19</v>
      </c>
      <c r="M17" s="46">
        <f t="shared" si="0"/>
        <v>598</v>
      </c>
      <c r="N17" s="45">
        <v>4</v>
      </c>
      <c r="O17" s="45">
        <v>130</v>
      </c>
      <c r="P17" s="45">
        <v>4</v>
      </c>
      <c r="Q17" s="45">
        <v>121</v>
      </c>
      <c r="R17" s="45">
        <v>4</v>
      </c>
      <c r="S17" s="45">
        <v>114</v>
      </c>
      <c r="T17" s="45">
        <v>4</v>
      </c>
      <c r="U17" s="45">
        <v>123</v>
      </c>
      <c r="V17" s="45">
        <v>4</v>
      </c>
      <c r="W17" s="45">
        <v>112</v>
      </c>
      <c r="X17" s="46">
        <f t="shared" si="1"/>
        <v>20</v>
      </c>
      <c r="Y17" s="46">
        <f t="shared" si="1"/>
        <v>600</v>
      </c>
      <c r="Z17" s="45">
        <v>1</v>
      </c>
      <c r="AA17" s="45">
        <v>36</v>
      </c>
      <c r="AB17" s="45">
        <v>2</v>
      </c>
      <c r="AC17" s="45">
        <v>65</v>
      </c>
      <c r="AD17" s="46">
        <f t="shared" si="2"/>
        <v>3</v>
      </c>
      <c r="AE17" s="46">
        <f t="shared" si="2"/>
        <v>101</v>
      </c>
      <c r="AF17" s="47">
        <f t="shared" si="3"/>
        <v>42</v>
      </c>
      <c r="AG17" s="47">
        <f t="shared" si="3"/>
        <v>1299</v>
      </c>
      <c r="AH17" s="48">
        <f t="shared" si="4"/>
        <v>30.928571428571427</v>
      </c>
      <c r="AI17" s="49">
        <v>3</v>
      </c>
      <c r="AJ17" s="49">
        <v>90</v>
      </c>
      <c r="AK17" s="64"/>
      <c r="AL17" s="64"/>
      <c r="AM17" s="39"/>
      <c r="AN17" s="64"/>
    </row>
    <row r="18" spans="1:40" s="9" customFormat="1" ht="12" customHeight="1">
      <c r="A18" s="43" t="s">
        <v>19</v>
      </c>
      <c r="B18" s="44"/>
      <c r="C18" s="44"/>
      <c r="D18" s="45">
        <v>5</v>
      </c>
      <c r="E18" s="45">
        <v>158</v>
      </c>
      <c r="F18" s="45">
        <v>5</v>
      </c>
      <c r="G18" s="45">
        <v>142</v>
      </c>
      <c r="H18" s="45">
        <v>6</v>
      </c>
      <c r="I18" s="45">
        <v>192</v>
      </c>
      <c r="J18" s="45">
        <v>6</v>
      </c>
      <c r="K18" s="45">
        <v>159</v>
      </c>
      <c r="L18" s="46">
        <f t="shared" si="0"/>
        <v>22</v>
      </c>
      <c r="M18" s="46">
        <f t="shared" si="0"/>
        <v>651</v>
      </c>
      <c r="N18" s="45">
        <v>5</v>
      </c>
      <c r="O18" s="45">
        <v>143</v>
      </c>
      <c r="P18" s="45">
        <v>5</v>
      </c>
      <c r="Q18" s="45">
        <v>141</v>
      </c>
      <c r="R18" s="45">
        <v>4</v>
      </c>
      <c r="S18" s="45">
        <v>124</v>
      </c>
      <c r="T18" s="45">
        <v>5</v>
      </c>
      <c r="U18" s="45">
        <v>146</v>
      </c>
      <c r="V18" s="45">
        <v>4</v>
      </c>
      <c r="W18" s="45">
        <v>102</v>
      </c>
      <c r="X18" s="46">
        <f t="shared" si="1"/>
        <v>23</v>
      </c>
      <c r="Y18" s="46">
        <f t="shared" si="1"/>
        <v>656</v>
      </c>
      <c r="Z18" s="45">
        <v>3</v>
      </c>
      <c r="AA18" s="45">
        <v>82</v>
      </c>
      <c r="AB18" s="45">
        <v>3</v>
      </c>
      <c r="AC18" s="45">
        <v>73</v>
      </c>
      <c r="AD18" s="46">
        <f t="shared" si="2"/>
        <v>6</v>
      </c>
      <c r="AE18" s="46">
        <f t="shared" si="2"/>
        <v>155</v>
      </c>
      <c r="AF18" s="47">
        <f t="shared" si="3"/>
        <v>51</v>
      </c>
      <c r="AG18" s="47">
        <f t="shared" si="3"/>
        <v>1462</v>
      </c>
      <c r="AH18" s="48">
        <f t="shared" si="4"/>
        <v>28.666666666666668</v>
      </c>
      <c r="AI18" s="49">
        <v>4</v>
      </c>
      <c r="AJ18" s="49">
        <v>140</v>
      </c>
      <c r="AK18" s="64"/>
      <c r="AL18" s="64"/>
      <c r="AM18" s="39"/>
      <c r="AN18" s="64"/>
    </row>
    <row r="19" spans="1:40" s="9" customFormat="1" ht="12" customHeight="1">
      <c r="A19" s="43" t="s">
        <v>20</v>
      </c>
      <c r="B19" s="44"/>
      <c r="C19" s="44"/>
      <c r="D19" s="45">
        <v>1</v>
      </c>
      <c r="E19" s="45">
        <v>28</v>
      </c>
      <c r="F19" s="45">
        <v>1</v>
      </c>
      <c r="G19" s="45">
        <v>20</v>
      </c>
      <c r="H19" s="45">
        <v>1</v>
      </c>
      <c r="I19" s="45">
        <v>25</v>
      </c>
      <c r="J19" s="45">
        <v>1</v>
      </c>
      <c r="K19" s="45">
        <v>19</v>
      </c>
      <c r="L19" s="46">
        <f t="shared" si="0"/>
        <v>4</v>
      </c>
      <c r="M19" s="46">
        <f t="shared" si="0"/>
        <v>92</v>
      </c>
      <c r="N19" s="45">
        <v>2</v>
      </c>
      <c r="O19" s="45">
        <v>38</v>
      </c>
      <c r="P19" s="45">
        <v>1</v>
      </c>
      <c r="Q19" s="45">
        <v>26</v>
      </c>
      <c r="R19" s="45">
        <v>1</v>
      </c>
      <c r="S19" s="45">
        <v>14</v>
      </c>
      <c r="T19" s="45">
        <v>1</v>
      </c>
      <c r="U19" s="45">
        <v>14</v>
      </c>
      <c r="V19" s="45">
        <v>1</v>
      </c>
      <c r="W19" s="45">
        <v>18</v>
      </c>
      <c r="X19" s="46">
        <f t="shared" si="1"/>
        <v>6</v>
      </c>
      <c r="Y19" s="46">
        <f t="shared" si="1"/>
        <v>110</v>
      </c>
      <c r="Z19" s="45">
        <v>1</v>
      </c>
      <c r="AA19" s="45">
        <v>16</v>
      </c>
      <c r="AB19" s="45">
        <v>1</v>
      </c>
      <c r="AC19" s="45">
        <v>19</v>
      </c>
      <c r="AD19" s="46">
        <f t="shared" si="2"/>
        <v>2</v>
      </c>
      <c r="AE19" s="46">
        <f t="shared" si="2"/>
        <v>35</v>
      </c>
      <c r="AF19" s="47">
        <f t="shared" si="3"/>
        <v>12</v>
      </c>
      <c r="AG19" s="47">
        <f t="shared" si="3"/>
        <v>237</v>
      </c>
      <c r="AH19" s="48">
        <f t="shared" si="4"/>
        <v>19.75</v>
      </c>
      <c r="AI19" s="49">
        <v>1</v>
      </c>
      <c r="AJ19" s="49">
        <v>30</v>
      </c>
      <c r="AK19" s="64"/>
      <c r="AL19" s="64"/>
      <c r="AM19" s="39"/>
      <c r="AN19" s="64"/>
    </row>
    <row r="20" spans="1:40" s="9" customFormat="1" ht="21.75" customHeight="1">
      <c r="A20" s="43" t="s">
        <v>80</v>
      </c>
      <c r="B20" s="44"/>
      <c r="C20" s="44"/>
      <c r="D20" s="45">
        <v>1</v>
      </c>
      <c r="E20" s="45">
        <v>4</v>
      </c>
      <c r="F20" s="45">
        <v>1</v>
      </c>
      <c r="G20" s="45">
        <v>1</v>
      </c>
      <c r="H20" s="45"/>
      <c r="I20" s="45"/>
      <c r="J20" s="45">
        <v>1</v>
      </c>
      <c r="K20" s="45">
        <v>1</v>
      </c>
      <c r="L20" s="46">
        <f>D20+F20+H20+J20+B20</f>
        <v>3</v>
      </c>
      <c r="M20" s="46">
        <f>E20+G20+I20+K20+C20</f>
        <v>6</v>
      </c>
      <c r="N20" s="45">
        <v>2</v>
      </c>
      <c r="O20" s="45">
        <v>5</v>
      </c>
      <c r="P20" s="45">
        <v>1</v>
      </c>
      <c r="Q20" s="45">
        <v>4</v>
      </c>
      <c r="R20" s="45"/>
      <c r="S20" s="45"/>
      <c r="T20" s="45"/>
      <c r="U20" s="45"/>
      <c r="V20" s="45">
        <v>1</v>
      </c>
      <c r="W20" s="45">
        <v>2</v>
      </c>
      <c r="X20" s="46">
        <f>N20+P20+R20+T20+V20</f>
        <v>4</v>
      </c>
      <c r="Y20" s="46">
        <f>O20+Q20+S20+U20+W20</f>
        <v>11</v>
      </c>
      <c r="Z20" s="45"/>
      <c r="AA20" s="45"/>
      <c r="AB20" s="45">
        <v>1</v>
      </c>
      <c r="AC20" s="45">
        <v>2</v>
      </c>
      <c r="AD20" s="46">
        <v>1</v>
      </c>
      <c r="AE20" s="46">
        <v>2</v>
      </c>
      <c r="AF20" s="47">
        <f>L20+X20+AD20</f>
        <v>8</v>
      </c>
      <c r="AG20" s="47">
        <f>M20+Y20+AE20</f>
        <v>19</v>
      </c>
      <c r="AH20" s="48"/>
      <c r="AI20" s="49"/>
      <c r="AJ20" s="49"/>
      <c r="AK20" s="64"/>
      <c r="AL20" s="64"/>
      <c r="AM20" s="39"/>
      <c r="AN20" s="64"/>
    </row>
    <row r="21" spans="1:40" s="9" customFormat="1" ht="12" customHeight="1">
      <c r="A21" s="43" t="s">
        <v>21</v>
      </c>
      <c r="B21" s="44"/>
      <c r="C21" s="44"/>
      <c r="D21" s="45">
        <v>3</v>
      </c>
      <c r="E21" s="45">
        <v>100</v>
      </c>
      <c r="F21" s="45">
        <v>3</v>
      </c>
      <c r="G21" s="45">
        <v>101</v>
      </c>
      <c r="H21" s="45">
        <v>3</v>
      </c>
      <c r="I21" s="45">
        <v>90</v>
      </c>
      <c r="J21" s="45">
        <v>3</v>
      </c>
      <c r="K21" s="45">
        <v>79</v>
      </c>
      <c r="L21" s="46">
        <f t="shared" si="0"/>
        <v>12</v>
      </c>
      <c r="M21" s="46">
        <f t="shared" si="0"/>
        <v>370</v>
      </c>
      <c r="N21" s="45">
        <v>3</v>
      </c>
      <c r="O21" s="45">
        <v>84</v>
      </c>
      <c r="P21" s="45">
        <v>2</v>
      </c>
      <c r="Q21" s="45">
        <v>60</v>
      </c>
      <c r="R21" s="45">
        <v>2</v>
      </c>
      <c r="S21" s="45">
        <v>66</v>
      </c>
      <c r="T21" s="45">
        <v>2</v>
      </c>
      <c r="U21" s="45">
        <v>57</v>
      </c>
      <c r="V21" s="45">
        <v>3</v>
      </c>
      <c r="W21" s="45">
        <v>80</v>
      </c>
      <c r="X21" s="46">
        <f t="shared" si="1"/>
        <v>12</v>
      </c>
      <c r="Y21" s="46">
        <f t="shared" si="1"/>
        <v>347</v>
      </c>
      <c r="Z21" s="45">
        <v>1</v>
      </c>
      <c r="AA21" s="45">
        <v>31</v>
      </c>
      <c r="AB21" s="45">
        <v>2</v>
      </c>
      <c r="AC21" s="45">
        <v>43</v>
      </c>
      <c r="AD21" s="46">
        <f t="shared" si="2"/>
        <v>3</v>
      </c>
      <c r="AE21" s="46">
        <f t="shared" si="2"/>
        <v>74</v>
      </c>
      <c r="AF21" s="47">
        <f t="shared" si="3"/>
        <v>27</v>
      </c>
      <c r="AG21" s="47">
        <f t="shared" si="3"/>
        <v>791</v>
      </c>
      <c r="AH21" s="48">
        <f t="shared" si="4"/>
        <v>29.296296296296298</v>
      </c>
      <c r="AI21" s="49">
        <v>2</v>
      </c>
      <c r="AJ21" s="49">
        <v>60</v>
      </c>
      <c r="AK21" s="64"/>
      <c r="AL21" s="64"/>
      <c r="AM21" s="39"/>
      <c r="AN21" s="64"/>
    </row>
    <row r="22" spans="1:40" s="9" customFormat="1" ht="12" customHeight="1">
      <c r="A22" s="49" t="s">
        <v>22</v>
      </c>
      <c r="B22" s="49"/>
      <c r="C22" s="49"/>
      <c r="D22" s="45">
        <v>2</v>
      </c>
      <c r="E22" s="45">
        <v>56</v>
      </c>
      <c r="F22" s="45">
        <v>2</v>
      </c>
      <c r="G22" s="45">
        <v>56</v>
      </c>
      <c r="H22" s="45">
        <v>2</v>
      </c>
      <c r="I22" s="45">
        <v>49</v>
      </c>
      <c r="J22" s="45">
        <v>2</v>
      </c>
      <c r="K22" s="45">
        <v>46</v>
      </c>
      <c r="L22" s="46">
        <f t="shared" si="0"/>
        <v>8</v>
      </c>
      <c r="M22" s="46">
        <f t="shared" si="0"/>
        <v>207</v>
      </c>
      <c r="N22" s="45">
        <v>2</v>
      </c>
      <c r="O22" s="45">
        <v>44</v>
      </c>
      <c r="P22" s="45">
        <v>2</v>
      </c>
      <c r="Q22" s="45">
        <v>47</v>
      </c>
      <c r="R22" s="45">
        <v>1</v>
      </c>
      <c r="S22" s="45">
        <v>31</v>
      </c>
      <c r="T22" s="45">
        <v>1</v>
      </c>
      <c r="U22" s="45">
        <v>30</v>
      </c>
      <c r="V22" s="45">
        <v>1</v>
      </c>
      <c r="W22" s="45">
        <v>28</v>
      </c>
      <c r="X22" s="46">
        <f t="shared" si="1"/>
        <v>7</v>
      </c>
      <c r="Y22" s="46">
        <f t="shared" si="1"/>
        <v>180</v>
      </c>
      <c r="Z22" s="45">
        <v>1</v>
      </c>
      <c r="AA22" s="45">
        <v>22</v>
      </c>
      <c r="AB22" s="45">
        <v>1</v>
      </c>
      <c r="AC22" s="45">
        <v>18</v>
      </c>
      <c r="AD22" s="46">
        <f t="shared" si="2"/>
        <v>2</v>
      </c>
      <c r="AE22" s="46">
        <f t="shared" si="2"/>
        <v>40</v>
      </c>
      <c r="AF22" s="47">
        <f t="shared" si="3"/>
        <v>17</v>
      </c>
      <c r="AG22" s="47">
        <f>M22+Y22+AE22</f>
        <v>427</v>
      </c>
      <c r="AH22" s="48">
        <f t="shared" si="4"/>
        <v>25.11764705882353</v>
      </c>
      <c r="AI22" s="49">
        <v>1</v>
      </c>
      <c r="AJ22" s="49">
        <v>30</v>
      </c>
      <c r="AK22" s="64"/>
      <c r="AL22" s="64"/>
      <c r="AM22" s="39"/>
      <c r="AN22" s="64"/>
    </row>
    <row r="23" spans="1:40" s="9" customFormat="1" ht="12" customHeight="1">
      <c r="A23" s="43" t="s">
        <v>23</v>
      </c>
      <c r="B23" s="44"/>
      <c r="C23" s="44"/>
      <c r="D23" s="45">
        <v>3</v>
      </c>
      <c r="E23" s="45">
        <v>96</v>
      </c>
      <c r="F23" s="45">
        <v>4</v>
      </c>
      <c r="G23" s="45">
        <v>103</v>
      </c>
      <c r="H23" s="45">
        <v>4</v>
      </c>
      <c r="I23" s="45">
        <v>106</v>
      </c>
      <c r="J23" s="45">
        <v>4</v>
      </c>
      <c r="K23" s="45">
        <v>111</v>
      </c>
      <c r="L23" s="46">
        <f t="shared" si="0"/>
        <v>15</v>
      </c>
      <c r="M23" s="46">
        <f t="shared" si="0"/>
        <v>416</v>
      </c>
      <c r="N23" s="45">
        <v>3</v>
      </c>
      <c r="O23" s="45">
        <v>81</v>
      </c>
      <c r="P23" s="45">
        <v>4</v>
      </c>
      <c r="Q23" s="45">
        <v>103</v>
      </c>
      <c r="R23" s="45">
        <v>3</v>
      </c>
      <c r="S23" s="45">
        <v>91</v>
      </c>
      <c r="T23" s="45">
        <v>3</v>
      </c>
      <c r="U23" s="45">
        <v>89</v>
      </c>
      <c r="V23" s="45">
        <v>3</v>
      </c>
      <c r="W23" s="45">
        <v>80</v>
      </c>
      <c r="X23" s="46">
        <f t="shared" si="1"/>
        <v>16</v>
      </c>
      <c r="Y23" s="46">
        <f t="shared" si="1"/>
        <v>444</v>
      </c>
      <c r="Z23" s="45">
        <v>1</v>
      </c>
      <c r="AA23" s="45">
        <v>28</v>
      </c>
      <c r="AB23" s="45">
        <v>2</v>
      </c>
      <c r="AC23" s="45">
        <v>47</v>
      </c>
      <c r="AD23" s="46">
        <f t="shared" si="2"/>
        <v>3</v>
      </c>
      <c r="AE23" s="46">
        <f t="shared" si="2"/>
        <v>75</v>
      </c>
      <c r="AF23" s="47">
        <f t="shared" si="3"/>
        <v>34</v>
      </c>
      <c r="AG23" s="47">
        <f>M23+Y23+AE23</f>
        <v>935</v>
      </c>
      <c r="AH23" s="48">
        <f t="shared" si="4"/>
        <v>27.5</v>
      </c>
      <c r="AI23" s="49">
        <v>3</v>
      </c>
      <c r="AJ23" s="49">
        <v>114</v>
      </c>
      <c r="AK23" s="64"/>
      <c r="AL23" s="64"/>
      <c r="AM23" s="39"/>
      <c r="AN23" s="64"/>
    </row>
    <row r="24" spans="1:40" s="9" customFormat="1" ht="12" customHeight="1">
      <c r="A24" s="43" t="s">
        <v>24</v>
      </c>
      <c r="B24" s="44"/>
      <c r="C24" s="44"/>
      <c r="D24" s="45">
        <v>5</v>
      </c>
      <c r="E24" s="45">
        <v>158</v>
      </c>
      <c r="F24" s="45">
        <v>6</v>
      </c>
      <c r="G24" s="45">
        <v>172</v>
      </c>
      <c r="H24" s="45">
        <v>6</v>
      </c>
      <c r="I24" s="45">
        <v>163</v>
      </c>
      <c r="J24" s="45">
        <v>5</v>
      </c>
      <c r="K24" s="45">
        <v>131</v>
      </c>
      <c r="L24" s="46">
        <f t="shared" si="0"/>
        <v>22</v>
      </c>
      <c r="M24" s="46">
        <f t="shared" si="0"/>
        <v>624</v>
      </c>
      <c r="N24" s="45">
        <v>5</v>
      </c>
      <c r="O24" s="45">
        <v>157</v>
      </c>
      <c r="P24" s="45">
        <v>5</v>
      </c>
      <c r="Q24" s="45">
        <v>136</v>
      </c>
      <c r="R24" s="45">
        <v>5</v>
      </c>
      <c r="S24" s="45">
        <v>149</v>
      </c>
      <c r="T24" s="45">
        <v>4</v>
      </c>
      <c r="U24" s="45">
        <v>106</v>
      </c>
      <c r="V24" s="45">
        <v>4</v>
      </c>
      <c r="W24" s="45">
        <v>116</v>
      </c>
      <c r="X24" s="46">
        <f t="shared" si="1"/>
        <v>23</v>
      </c>
      <c r="Y24" s="46">
        <f t="shared" si="1"/>
        <v>664</v>
      </c>
      <c r="Z24" s="45">
        <v>2</v>
      </c>
      <c r="AA24" s="45">
        <v>50</v>
      </c>
      <c r="AB24" s="45">
        <v>3</v>
      </c>
      <c r="AC24" s="45">
        <v>83</v>
      </c>
      <c r="AD24" s="46">
        <f t="shared" si="2"/>
        <v>5</v>
      </c>
      <c r="AE24" s="46">
        <f t="shared" si="2"/>
        <v>133</v>
      </c>
      <c r="AF24" s="47">
        <f t="shared" si="3"/>
        <v>50</v>
      </c>
      <c r="AG24" s="47">
        <f t="shared" si="3"/>
        <v>1421</v>
      </c>
      <c r="AH24" s="48">
        <f t="shared" si="4"/>
        <v>28.42</v>
      </c>
      <c r="AI24" s="49">
        <v>4</v>
      </c>
      <c r="AJ24" s="49">
        <v>120</v>
      </c>
      <c r="AK24" s="64"/>
      <c r="AL24" s="64"/>
      <c r="AM24" s="39"/>
      <c r="AN24" s="64"/>
    </row>
    <row r="25" spans="1:40" s="9" customFormat="1" ht="12" customHeight="1">
      <c r="A25" s="43" t="s">
        <v>25</v>
      </c>
      <c r="B25" s="44"/>
      <c r="C25" s="44"/>
      <c r="D25" s="45">
        <v>4</v>
      </c>
      <c r="E25" s="45">
        <v>104</v>
      </c>
      <c r="F25" s="45">
        <v>4</v>
      </c>
      <c r="G25" s="45">
        <v>120</v>
      </c>
      <c r="H25" s="45">
        <v>4</v>
      </c>
      <c r="I25" s="45">
        <v>124</v>
      </c>
      <c r="J25" s="45">
        <v>4</v>
      </c>
      <c r="K25" s="45">
        <v>113</v>
      </c>
      <c r="L25" s="46">
        <f t="shared" si="0"/>
        <v>16</v>
      </c>
      <c r="M25" s="46">
        <f t="shared" si="0"/>
        <v>461</v>
      </c>
      <c r="N25" s="45">
        <v>4</v>
      </c>
      <c r="O25" s="45">
        <v>96</v>
      </c>
      <c r="P25" s="45">
        <v>3</v>
      </c>
      <c r="Q25" s="45">
        <v>86</v>
      </c>
      <c r="R25" s="45">
        <v>3</v>
      </c>
      <c r="S25" s="45">
        <v>86</v>
      </c>
      <c r="T25" s="45">
        <v>4</v>
      </c>
      <c r="U25" s="45">
        <v>108</v>
      </c>
      <c r="V25" s="45">
        <v>4</v>
      </c>
      <c r="W25" s="45">
        <v>95</v>
      </c>
      <c r="X25" s="46">
        <f t="shared" si="1"/>
        <v>18</v>
      </c>
      <c r="Y25" s="46">
        <f t="shared" si="1"/>
        <v>471</v>
      </c>
      <c r="Z25" s="45">
        <v>2</v>
      </c>
      <c r="AA25" s="45">
        <v>50</v>
      </c>
      <c r="AB25" s="45">
        <v>3</v>
      </c>
      <c r="AC25" s="45">
        <v>72</v>
      </c>
      <c r="AD25" s="46">
        <f t="shared" si="2"/>
        <v>5</v>
      </c>
      <c r="AE25" s="46">
        <f t="shared" si="2"/>
        <v>122</v>
      </c>
      <c r="AF25" s="47">
        <f t="shared" si="3"/>
        <v>39</v>
      </c>
      <c r="AG25" s="47">
        <f t="shared" si="3"/>
        <v>1054</v>
      </c>
      <c r="AH25" s="48">
        <f t="shared" si="4"/>
        <v>27.025641025641026</v>
      </c>
      <c r="AI25" s="49">
        <v>3</v>
      </c>
      <c r="AJ25" s="49">
        <v>90</v>
      </c>
      <c r="AK25" s="64"/>
      <c r="AL25" s="64"/>
      <c r="AM25" s="39"/>
      <c r="AN25" s="64"/>
    </row>
    <row r="26" spans="1:40" s="9" customFormat="1" ht="12" customHeight="1">
      <c r="A26" s="43" t="s">
        <v>26</v>
      </c>
      <c r="B26" s="44"/>
      <c r="C26" s="44"/>
      <c r="D26" s="45">
        <v>1</v>
      </c>
      <c r="E26" s="45">
        <v>29</v>
      </c>
      <c r="F26" s="45">
        <v>1</v>
      </c>
      <c r="G26" s="45">
        <v>32</v>
      </c>
      <c r="H26" s="45">
        <v>1</v>
      </c>
      <c r="I26" s="45">
        <v>24</v>
      </c>
      <c r="J26" s="45">
        <v>1</v>
      </c>
      <c r="K26" s="45">
        <v>25</v>
      </c>
      <c r="L26" s="46">
        <f t="shared" si="0"/>
        <v>4</v>
      </c>
      <c r="M26" s="46">
        <f t="shared" si="0"/>
        <v>110</v>
      </c>
      <c r="N26" s="45">
        <v>1</v>
      </c>
      <c r="O26" s="45">
        <v>22</v>
      </c>
      <c r="P26" s="45">
        <v>1</v>
      </c>
      <c r="Q26" s="45">
        <v>26</v>
      </c>
      <c r="R26" s="45">
        <v>2</v>
      </c>
      <c r="S26" s="45">
        <v>46</v>
      </c>
      <c r="T26" s="45">
        <v>1</v>
      </c>
      <c r="U26" s="45">
        <v>36</v>
      </c>
      <c r="V26" s="45">
        <v>1</v>
      </c>
      <c r="W26" s="45">
        <v>25</v>
      </c>
      <c r="X26" s="46">
        <f t="shared" si="1"/>
        <v>6</v>
      </c>
      <c r="Y26" s="46">
        <f t="shared" si="1"/>
        <v>155</v>
      </c>
      <c r="Z26" s="45">
        <v>1</v>
      </c>
      <c r="AA26" s="45">
        <v>22</v>
      </c>
      <c r="AB26" s="45">
        <v>1</v>
      </c>
      <c r="AC26" s="45">
        <v>25</v>
      </c>
      <c r="AD26" s="46">
        <f t="shared" si="2"/>
        <v>2</v>
      </c>
      <c r="AE26" s="46">
        <f t="shared" si="2"/>
        <v>47</v>
      </c>
      <c r="AF26" s="47">
        <f t="shared" si="3"/>
        <v>12</v>
      </c>
      <c r="AG26" s="47">
        <f t="shared" si="3"/>
        <v>312</v>
      </c>
      <c r="AH26" s="48">
        <f t="shared" si="4"/>
        <v>26</v>
      </c>
      <c r="AI26" s="49">
        <v>1</v>
      </c>
      <c r="AJ26" s="49">
        <v>35</v>
      </c>
      <c r="AK26" s="64"/>
      <c r="AL26" s="64"/>
      <c r="AM26" s="39"/>
      <c r="AN26" s="64"/>
    </row>
    <row r="27" spans="1:40" s="9" customFormat="1" ht="12" customHeight="1">
      <c r="A27" s="43" t="s">
        <v>27</v>
      </c>
      <c r="B27" s="44"/>
      <c r="C27" s="44"/>
      <c r="D27" s="45">
        <v>3</v>
      </c>
      <c r="E27" s="45">
        <v>85</v>
      </c>
      <c r="F27" s="45">
        <v>3</v>
      </c>
      <c r="G27" s="45">
        <v>95</v>
      </c>
      <c r="H27" s="45">
        <v>3</v>
      </c>
      <c r="I27" s="45">
        <v>77</v>
      </c>
      <c r="J27" s="45">
        <v>3</v>
      </c>
      <c r="K27" s="45">
        <v>82</v>
      </c>
      <c r="L27" s="46">
        <f t="shared" si="0"/>
        <v>12</v>
      </c>
      <c r="M27" s="46">
        <f t="shared" si="0"/>
        <v>339</v>
      </c>
      <c r="N27" s="45">
        <v>4</v>
      </c>
      <c r="O27" s="45">
        <v>110</v>
      </c>
      <c r="P27" s="45">
        <v>3</v>
      </c>
      <c r="Q27" s="45">
        <v>93</v>
      </c>
      <c r="R27" s="45">
        <v>3</v>
      </c>
      <c r="S27" s="45">
        <v>86</v>
      </c>
      <c r="T27" s="45">
        <v>4</v>
      </c>
      <c r="U27" s="45">
        <v>95</v>
      </c>
      <c r="V27" s="45">
        <v>3</v>
      </c>
      <c r="W27" s="45">
        <v>77</v>
      </c>
      <c r="X27" s="46">
        <f t="shared" si="1"/>
        <v>17</v>
      </c>
      <c r="Y27" s="46">
        <f t="shared" si="1"/>
        <v>461</v>
      </c>
      <c r="Z27" s="45">
        <v>1</v>
      </c>
      <c r="AA27" s="45">
        <v>37</v>
      </c>
      <c r="AB27" s="45">
        <v>1</v>
      </c>
      <c r="AC27" s="45">
        <v>31</v>
      </c>
      <c r="AD27" s="46">
        <f t="shared" si="2"/>
        <v>2</v>
      </c>
      <c r="AE27" s="46">
        <f t="shared" si="2"/>
        <v>68</v>
      </c>
      <c r="AF27" s="47">
        <f t="shared" si="3"/>
        <v>31</v>
      </c>
      <c r="AG27" s="47">
        <f t="shared" si="3"/>
        <v>868</v>
      </c>
      <c r="AH27" s="48">
        <f t="shared" si="4"/>
        <v>28</v>
      </c>
      <c r="AI27" s="49">
        <v>2</v>
      </c>
      <c r="AJ27" s="49">
        <v>60</v>
      </c>
      <c r="AK27" s="64"/>
      <c r="AL27" s="64"/>
      <c r="AM27" s="39"/>
      <c r="AN27" s="64"/>
    </row>
    <row r="28" spans="1:40" s="9" customFormat="1" ht="12" customHeight="1">
      <c r="A28" s="43" t="s">
        <v>28</v>
      </c>
      <c r="B28" s="44"/>
      <c r="C28" s="44"/>
      <c r="D28" s="45">
        <v>3</v>
      </c>
      <c r="E28" s="45">
        <v>81</v>
      </c>
      <c r="F28" s="45">
        <v>2</v>
      </c>
      <c r="G28" s="45">
        <v>57</v>
      </c>
      <c r="H28" s="45">
        <v>2</v>
      </c>
      <c r="I28" s="45">
        <v>62</v>
      </c>
      <c r="J28" s="45">
        <v>2</v>
      </c>
      <c r="K28" s="45">
        <v>50</v>
      </c>
      <c r="L28" s="46">
        <f t="shared" si="0"/>
        <v>9</v>
      </c>
      <c r="M28" s="46">
        <f t="shared" si="0"/>
        <v>250</v>
      </c>
      <c r="N28" s="45">
        <v>2</v>
      </c>
      <c r="O28" s="45">
        <v>63</v>
      </c>
      <c r="P28" s="45">
        <v>1</v>
      </c>
      <c r="Q28" s="45">
        <v>34</v>
      </c>
      <c r="R28" s="45">
        <v>2</v>
      </c>
      <c r="S28" s="45">
        <v>40</v>
      </c>
      <c r="T28" s="45">
        <v>2</v>
      </c>
      <c r="U28" s="45">
        <v>56</v>
      </c>
      <c r="V28" s="45">
        <v>2</v>
      </c>
      <c r="W28" s="45">
        <v>59</v>
      </c>
      <c r="X28" s="46">
        <f t="shared" si="1"/>
        <v>9</v>
      </c>
      <c r="Y28" s="46">
        <f t="shared" si="1"/>
        <v>252</v>
      </c>
      <c r="Z28" s="45">
        <v>1</v>
      </c>
      <c r="AA28" s="45">
        <v>33</v>
      </c>
      <c r="AB28" s="45">
        <v>2</v>
      </c>
      <c r="AC28" s="45">
        <v>44</v>
      </c>
      <c r="AD28" s="46">
        <f t="shared" si="2"/>
        <v>3</v>
      </c>
      <c r="AE28" s="46">
        <f t="shared" si="2"/>
        <v>77</v>
      </c>
      <c r="AF28" s="47">
        <f t="shared" si="3"/>
        <v>21</v>
      </c>
      <c r="AG28" s="47">
        <f t="shared" si="3"/>
        <v>579</v>
      </c>
      <c r="AH28" s="48">
        <f t="shared" si="4"/>
        <v>27.571428571428573</v>
      </c>
      <c r="AI28" s="49">
        <v>1</v>
      </c>
      <c r="AJ28" s="49">
        <v>30</v>
      </c>
      <c r="AK28" s="64"/>
      <c r="AL28" s="64"/>
      <c r="AM28" s="39"/>
      <c r="AN28" s="64"/>
    </row>
    <row r="29" spans="1:40" s="9" customFormat="1" ht="12" customHeight="1">
      <c r="A29" s="43" t="s">
        <v>29</v>
      </c>
      <c r="B29" s="44"/>
      <c r="C29" s="44"/>
      <c r="D29" s="45">
        <v>5</v>
      </c>
      <c r="E29" s="45">
        <v>147</v>
      </c>
      <c r="F29" s="45">
        <v>5</v>
      </c>
      <c r="G29" s="45">
        <v>132</v>
      </c>
      <c r="H29" s="45">
        <v>5</v>
      </c>
      <c r="I29" s="45">
        <v>141</v>
      </c>
      <c r="J29" s="45">
        <v>4</v>
      </c>
      <c r="K29" s="45">
        <v>110</v>
      </c>
      <c r="L29" s="46">
        <f t="shared" si="0"/>
        <v>19</v>
      </c>
      <c r="M29" s="46">
        <f t="shared" si="0"/>
        <v>530</v>
      </c>
      <c r="N29" s="45">
        <v>4</v>
      </c>
      <c r="O29" s="45">
        <v>109</v>
      </c>
      <c r="P29" s="45">
        <v>3</v>
      </c>
      <c r="Q29" s="45">
        <v>94</v>
      </c>
      <c r="R29" s="45">
        <v>4</v>
      </c>
      <c r="S29" s="45">
        <v>95</v>
      </c>
      <c r="T29" s="45">
        <v>3</v>
      </c>
      <c r="U29" s="45">
        <v>80</v>
      </c>
      <c r="V29" s="45">
        <v>3</v>
      </c>
      <c r="W29" s="45">
        <v>90</v>
      </c>
      <c r="X29" s="46">
        <f t="shared" si="1"/>
        <v>17</v>
      </c>
      <c r="Y29" s="46">
        <f t="shared" si="1"/>
        <v>468</v>
      </c>
      <c r="Z29" s="45">
        <v>1</v>
      </c>
      <c r="AA29" s="45">
        <v>32</v>
      </c>
      <c r="AB29" s="45">
        <v>2</v>
      </c>
      <c r="AC29" s="45">
        <v>49</v>
      </c>
      <c r="AD29" s="46">
        <f t="shared" si="2"/>
        <v>3</v>
      </c>
      <c r="AE29" s="46">
        <f t="shared" si="2"/>
        <v>81</v>
      </c>
      <c r="AF29" s="47">
        <f t="shared" si="3"/>
        <v>39</v>
      </c>
      <c r="AG29" s="47">
        <f t="shared" si="3"/>
        <v>1079</v>
      </c>
      <c r="AH29" s="48">
        <f t="shared" si="4"/>
        <v>27.666666666666668</v>
      </c>
      <c r="AI29" s="49">
        <v>3</v>
      </c>
      <c r="AJ29" s="49">
        <v>90</v>
      </c>
      <c r="AK29" s="64"/>
      <c r="AL29" s="64"/>
      <c r="AM29" s="39"/>
      <c r="AN29" s="64"/>
    </row>
    <row r="30" spans="1:40" s="9" customFormat="1" ht="12" customHeight="1">
      <c r="A30" s="43" t="s">
        <v>30</v>
      </c>
      <c r="B30" s="44"/>
      <c r="C30" s="44"/>
      <c r="D30" s="45">
        <v>6</v>
      </c>
      <c r="E30" s="45">
        <v>174</v>
      </c>
      <c r="F30" s="45">
        <v>7</v>
      </c>
      <c r="G30" s="45">
        <v>206</v>
      </c>
      <c r="H30" s="45">
        <v>4</v>
      </c>
      <c r="I30" s="45">
        <v>132</v>
      </c>
      <c r="J30" s="45">
        <v>6</v>
      </c>
      <c r="K30" s="45">
        <v>160</v>
      </c>
      <c r="L30" s="46">
        <f>D30+F30+H30+J30+B30</f>
        <v>23</v>
      </c>
      <c r="M30" s="46">
        <f>E30+G30+I30+K30+C30</f>
        <v>672</v>
      </c>
      <c r="N30" s="45">
        <v>4</v>
      </c>
      <c r="O30" s="45">
        <v>124</v>
      </c>
      <c r="P30" s="45">
        <v>4</v>
      </c>
      <c r="Q30" s="45">
        <v>102</v>
      </c>
      <c r="R30" s="45">
        <v>4</v>
      </c>
      <c r="S30" s="45">
        <v>113</v>
      </c>
      <c r="T30" s="45">
        <v>3</v>
      </c>
      <c r="U30" s="45">
        <v>95</v>
      </c>
      <c r="V30" s="45">
        <v>3</v>
      </c>
      <c r="W30" s="45">
        <v>80</v>
      </c>
      <c r="X30" s="46">
        <f t="shared" si="1"/>
        <v>18</v>
      </c>
      <c r="Y30" s="46">
        <f t="shared" si="1"/>
        <v>514</v>
      </c>
      <c r="Z30" s="45">
        <v>3</v>
      </c>
      <c r="AA30" s="45">
        <v>78</v>
      </c>
      <c r="AB30" s="45">
        <v>3</v>
      </c>
      <c r="AC30" s="45">
        <v>84</v>
      </c>
      <c r="AD30" s="46">
        <f t="shared" si="2"/>
        <v>6</v>
      </c>
      <c r="AE30" s="46">
        <f t="shared" si="2"/>
        <v>162</v>
      </c>
      <c r="AF30" s="47">
        <f t="shared" si="3"/>
        <v>47</v>
      </c>
      <c r="AG30" s="47">
        <f t="shared" si="3"/>
        <v>1348</v>
      </c>
      <c r="AH30" s="48">
        <f t="shared" si="4"/>
        <v>28.680851063829788</v>
      </c>
      <c r="AI30" s="49">
        <v>3</v>
      </c>
      <c r="AJ30" s="49">
        <v>90</v>
      </c>
      <c r="AK30" s="64"/>
      <c r="AL30" s="64"/>
      <c r="AM30" s="39"/>
      <c r="AN30" s="64"/>
    </row>
    <row r="31" spans="1:40" s="9" customFormat="1" ht="12" customHeight="1">
      <c r="A31" s="43" t="s">
        <v>31</v>
      </c>
      <c r="B31" s="44"/>
      <c r="C31" s="44"/>
      <c r="D31" s="45">
        <v>2</v>
      </c>
      <c r="E31" s="45">
        <v>53</v>
      </c>
      <c r="F31" s="45">
        <v>2</v>
      </c>
      <c r="G31" s="45">
        <v>50</v>
      </c>
      <c r="H31" s="45">
        <v>2</v>
      </c>
      <c r="I31" s="45">
        <v>47</v>
      </c>
      <c r="J31" s="45">
        <v>2</v>
      </c>
      <c r="K31" s="45">
        <v>43</v>
      </c>
      <c r="L31" s="46">
        <f t="shared" si="0"/>
        <v>8</v>
      </c>
      <c r="M31" s="46">
        <f t="shared" si="0"/>
        <v>193</v>
      </c>
      <c r="N31" s="45">
        <v>2</v>
      </c>
      <c r="O31" s="45">
        <v>47</v>
      </c>
      <c r="P31" s="45">
        <v>1</v>
      </c>
      <c r="Q31" s="45">
        <v>25</v>
      </c>
      <c r="R31" s="45">
        <v>1</v>
      </c>
      <c r="S31" s="45">
        <v>31</v>
      </c>
      <c r="T31" s="45">
        <v>1</v>
      </c>
      <c r="U31" s="45">
        <v>29</v>
      </c>
      <c r="V31" s="45">
        <v>2</v>
      </c>
      <c r="W31" s="45">
        <v>45</v>
      </c>
      <c r="X31" s="46">
        <f t="shared" si="1"/>
        <v>7</v>
      </c>
      <c r="Y31" s="46">
        <f t="shared" si="1"/>
        <v>177</v>
      </c>
      <c r="Z31" s="45">
        <v>1</v>
      </c>
      <c r="AA31" s="45">
        <v>29</v>
      </c>
      <c r="AB31" s="45">
        <v>2</v>
      </c>
      <c r="AC31" s="45">
        <v>41</v>
      </c>
      <c r="AD31" s="46">
        <f t="shared" si="2"/>
        <v>3</v>
      </c>
      <c r="AE31" s="46">
        <f t="shared" si="2"/>
        <v>70</v>
      </c>
      <c r="AF31" s="47">
        <f t="shared" si="3"/>
        <v>18</v>
      </c>
      <c r="AG31" s="47">
        <f t="shared" si="3"/>
        <v>440</v>
      </c>
      <c r="AH31" s="48">
        <f t="shared" si="4"/>
        <v>24.444444444444443</v>
      </c>
      <c r="AI31" s="49">
        <v>1</v>
      </c>
      <c r="AJ31" s="49">
        <v>35</v>
      </c>
      <c r="AK31" s="64"/>
      <c r="AL31" s="64"/>
      <c r="AM31" s="39"/>
      <c r="AN31" s="64"/>
    </row>
    <row r="32" spans="1:40" s="9" customFormat="1" ht="10.5" customHeight="1">
      <c r="A32" s="43" t="s">
        <v>38</v>
      </c>
      <c r="B32" s="44"/>
      <c r="C32" s="44"/>
      <c r="D32" s="45">
        <v>4</v>
      </c>
      <c r="E32" s="45">
        <v>104</v>
      </c>
      <c r="F32" s="45">
        <v>4</v>
      </c>
      <c r="G32" s="45">
        <v>116</v>
      </c>
      <c r="H32" s="45">
        <v>4</v>
      </c>
      <c r="I32" s="45">
        <v>118</v>
      </c>
      <c r="J32" s="45">
        <v>3</v>
      </c>
      <c r="K32" s="45">
        <v>96</v>
      </c>
      <c r="L32" s="46">
        <f t="shared" si="0"/>
        <v>15</v>
      </c>
      <c r="M32" s="46">
        <f t="shared" si="0"/>
        <v>434</v>
      </c>
      <c r="N32" s="45">
        <v>3</v>
      </c>
      <c r="O32" s="45">
        <v>93</v>
      </c>
      <c r="P32" s="45">
        <v>3</v>
      </c>
      <c r="Q32" s="45">
        <v>88</v>
      </c>
      <c r="R32" s="45">
        <v>3</v>
      </c>
      <c r="S32" s="45">
        <v>95</v>
      </c>
      <c r="T32" s="45">
        <v>3</v>
      </c>
      <c r="U32" s="45">
        <v>84</v>
      </c>
      <c r="V32" s="45">
        <v>3</v>
      </c>
      <c r="W32" s="45">
        <v>78</v>
      </c>
      <c r="X32" s="46">
        <f t="shared" si="1"/>
        <v>15</v>
      </c>
      <c r="Y32" s="46">
        <f t="shared" si="1"/>
        <v>438</v>
      </c>
      <c r="Z32" s="45">
        <v>1</v>
      </c>
      <c r="AA32" s="45">
        <v>32</v>
      </c>
      <c r="AB32" s="45">
        <v>2</v>
      </c>
      <c r="AC32" s="45">
        <v>43</v>
      </c>
      <c r="AD32" s="46">
        <f t="shared" si="2"/>
        <v>3</v>
      </c>
      <c r="AE32" s="46">
        <f t="shared" si="2"/>
        <v>75</v>
      </c>
      <c r="AF32" s="47">
        <f t="shared" si="3"/>
        <v>33</v>
      </c>
      <c r="AG32" s="47">
        <f t="shared" si="3"/>
        <v>947</v>
      </c>
      <c r="AH32" s="48">
        <f t="shared" si="4"/>
        <v>28.696969696969695</v>
      </c>
      <c r="AI32" s="49">
        <v>3</v>
      </c>
      <c r="AJ32" s="49">
        <v>90</v>
      </c>
      <c r="AK32" s="64"/>
      <c r="AL32" s="64"/>
      <c r="AM32" s="39"/>
      <c r="AN32" s="64"/>
    </row>
    <row r="33" spans="1:40" s="9" customFormat="1" ht="11.25" customHeight="1">
      <c r="A33" s="43" t="s">
        <v>32</v>
      </c>
      <c r="B33" s="44"/>
      <c r="C33" s="44"/>
      <c r="D33" s="45">
        <v>2</v>
      </c>
      <c r="E33" s="45">
        <v>61</v>
      </c>
      <c r="F33" s="45">
        <v>2</v>
      </c>
      <c r="G33" s="45">
        <v>41</v>
      </c>
      <c r="H33" s="45">
        <v>2</v>
      </c>
      <c r="I33" s="45">
        <v>66</v>
      </c>
      <c r="J33" s="45">
        <v>2</v>
      </c>
      <c r="K33" s="45">
        <v>48</v>
      </c>
      <c r="L33" s="46">
        <f t="shared" si="0"/>
        <v>8</v>
      </c>
      <c r="M33" s="46">
        <f t="shared" si="0"/>
        <v>216</v>
      </c>
      <c r="N33" s="45">
        <v>2</v>
      </c>
      <c r="O33" s="45">
        <v>54</v>
      </c>
      <c r="P33" s="45">
        <v>2</v>
      </c>
      <c r="Q33" s="45">
        <v>50</v>
      </c>
      <c r="R33" s="45">
        <v>2</v>
      </c>
      <c r="S33" s="45">
        <v>46</v>
      </c>
      <c r="T33" s="45">
        <v>2</v>
      </c>
      <c r="U33" s="45">
        <v>50</v>
      </c>
      <c r="V33" s="45">
        <v>2</v>
      </c>
      <c r="W33" s="45">
        <v>40</v>
      </c>
      <c r="X33" s="46">
        <f t="shared" si="1"/>
        <v>10</v>
      </c>
      <c r="Y33" s="46">
        <f t="shared" si="1"/>
        <v>240</v>
      </c>
      <c r="Z33" s="45"/>
      <c r="AA33" s="45"/>
      <c r="AB33" s="45">
        <v>1</v>
      </c>
      <c r="AC33" s="45">
        <v>25</v>
      </c>
      <c r="AD33" s="46">
        <f t="shared" si="2"/>
        <v>1</v>
      </c>
      <c r="AE33" s="46">
        <f t="shared" si="2"/>
        <v>25</v>
      </c>
      <c r="AF33" s="47">
        <f t="shared" si="3"/>
        <v>19</v>
      </c>
      <c r="AG33" s="47">
        <f t="shared" si="3"/>
        <v>481</v>
      </c>
      <c r="AH33" s="48">
        <f t="shared" si="4"/>
        <v>25.31578947368421</v>
      </c>
      <c r="AI33" s="49">
        <v>1</v>
      </c>
      <c r="AJ33" s="49">
        <v>28</v>
      </c>
      <c r="AK33" s="64"/>
      <c r="AL33" s="64"/>
      <c r="AM33" s="39"/>
      <c r="AN33" s="64"/>
    </row>
    <row r="34" spans="1:40" s="9" customFormat="1" ht="10.5" customHeight="1">
      <c r="A34" s="43" t="s">
        <v>33</v>
      </c>
      <c r="B34" s="44"/>
      <c r="C34" s="44"/>
      <c r="D34" s="45">
        <v>4</v>
      </c>
      <c r="E34" s="45">
        <v>120</v>
      </c>
      <c r="F34" s="45">
        <v>4</v>
      </c>
      <c r="G34" s="45">
        <v>125</v>
      </c>
      <c r="H34" s="45">
        <v>3</v>
      </c>
      <c r="I34" s="45">
        <v>96</v>
      </c>
      <c r="J34" s="45">
        <v>4</v>
      </c>
      <c r="K34" s="45">
        <v>121</v>
      </c>
      <c r="L34" s="46">
        <f t="shared" si="0"/>
        <v>15</v>
      </c>
      <c r="M34" s="46">
        <f t="shared" si="0"/>
        <v>462</v>
      </c>
      <c r="N34" s="45">
        <v>4</v>
      </c>
      <c r="O34" s="45">
        <v>123</v>
      </c>
      <c r="P34" s="45">
        <v>4</v>
      </c>
      <c r="Q34" s="45">
        <v>121</v>
      </c>
      <c r="R34" s="45">
        <v>3</v>
      </c>
      <c r="S34" s="45">
        <v>96</v>
      </c>
      <c r="T34" s="45">
        <v>4</v>
      </c>
      <c r="U34" s="45">
        <v>107</v>
      </c>
      <c r="V34" s="45">
        <v>3</v>
      </c>
      <c r="W34" s="45">
        <v>83</v>
      </c>
      <c r="X34" s="46">
        <f t="shared" si="1"/>
        <v>18</v>
      </c>
      <c r="Y34" s="46">
        <f t="shared" si="1"/>
        <v>530</v>
      </c>
      <c r="Z34" s="45">
        <v>2</v>
      </c>
      <c r="AA34" s="45">
        <v>52</v>
      </c>
      <c r="AB34" s="45">
        <v>2</v>
      </c>
      <c r="AC34" s="45">
        <v>46</v>
      </c>
      <c r="AD34" s="46">
        <f t="shared" si="2"/>
        <v>4</v>
      </c>
      <c r="AE34" s="46">
        <f t="shared" si="2"/>
        <v>98</v>
      </c>
      <c r="AF34" s="47">
        <f t="shared" si="3"/>
        <v>37</v>
      </c>
      <c r="AG34" s="47">
        <f t="shared" si="3"/>
        <v>1090</v>
      </c>
      <c r="AH34" s="48">
        <f t="shared" si="4"/>
        <v>29.45945945945946</v>
      </c>
      <c r="AI34" s="49">
        <v>2</v>
      </c>
      <c r="AJ34" s="49">
        <v>60</v>
      </c>
      <c r="AK34" s="64"/>
      <c r="AL34" s="64"/>
      <c r="AM34" s="39"/>
      <c r="AN34" s="64"/>
    </row>
    <row r="35" spans="1:40" s="9" customFormat="1" ht="11.25" customHeight="1">
      <c r="A35" s="43" t="s">
        <v>34</v>
      </c>
      <c r="B35" s="44"/>
      <c r="C35" s="44"/>
      <c r="D35" s="45">
        <v>6</v>
      </c>
      <c r="E35" s="45">
        <v>196</v>
      </c>
      <c r="F35" s="45">
        <v>6</v>
      </c>
      <c r="G35" s="45">
        <v>169</v>
      </c>
      <c r="H35" s="45">
        <v>6</v>
      </c>
      <c r="I35" s="45">
        <v>177</v>
      </c>
      <c r="J35" s="45">
        <v>6</v>
      </c>
      <c r="K35" s="45">
        <v>182</v>
      </c>
      <c r="L35" s="46">
        <f t="shared" si="0"/>
        <v>24</v>
      </c>
      <c r="M35" s="46">
        <f t="shared" si="0"/>
        <v>724</v>
      </c>
      <c r="N35" s="45">
        <v>5</v>
      </c>
      <c r="O35" s="45">
        <v>161</v>
      </c>
      <c r="P35" s="45">
        <v>4</v>
      </c>
      <c r="Q35" s="45">
        <v>113</v>
      </c>
      <c r="R35" s="45">
        <v>4</v>
      </c>
      <c r="S35" s="45">
        <v>110</v>
      </c>
      <c r="T35" s="45">
        <v>4</v>
      </c>
      <c r="U35" s="45">
        <v>103</v>
      </c>
      <c r="V35" s="45">
        <v>4</v>
      </c>
      <c r="W35" s="45">
        <v>114</v>
      </c>
      <c r="X35" s="46">
        <f t="shared" si="1"/>
        <v>21</v>
      </c>
      <c r="Y35" s="46">
        <f t="shared" si="1"/>
        <v>601</v>
      </c>
      <c r="Z35" s="45">
        <v>1</v>
      </c>
      <c r="AA35" s="45">
        <v>30</v>
      </c>
      <c r="AB35" s="45">
        <v>1</v>
      </c>
      <c r="AC35" s="45">
        <v>20</v>
      </c>
      <c r="AD35" s="46">
        <f t="shared" si="2"/>
        <v>2</v>
      </c>
      <c r="AE35" s="46">
        <f t="shared" si="2"/>
        <v>50</v>
      </c>
      <c r="AF35" s="47">
        <f t="shared" si="3"/>
        <v>47</v>
      </c>
      <c r="AG35" s="47">
        <f t="shared" si="3"/>
        <v>1375</v>
      </c>
      <c r="AH35" s="48">
        <f t="shared" si="4"/>
        <v>29.25531914893617</v>
      </c>
      <c r="AI35" s="49">
        <v>4</v>
      </c>
      <c r="AJ35" s="49">
        <v>160</v>
      </c>
      <c r="AK35" s="64"/>
      <c r="AL35" s="64"/>
      <c r="AM35" s="39"/>
      <c r="AN35" s="64"/>
    </row>
    <row r="36" spans="1:40" s="9" customFormat="1" ht="9.75" customHeight="1">
      <c r="A36" s="43" t="s">
        <v>37</v>
      </c>
      <c r="B36" s="44"/>
      <c r="C36" s="44"/>
      <c r="D36" s="45">
        <v>4</v>
      </c>
      <c r="E36" s="45">
        <v>132</v>
      </c>
      <c r="F36" s="45">
        <v>4</v>
      </c>
      <c r="G36" s="45">
        <v>130</v>
      </c>
      <c r="H36" s="45">
        <v>5</v>
      </c>
      <c r="I36" s="45">
        <v>167</v>
      </c>
      <c r="J36" s="45">
        <v>5</v>
      </c>
      <c r="K36" s="45">
        <v>149</v>
      </c>
      <c r="L36" s="46">
        <f t="shared" si="0"/>
        <v>18</v>
      </c>
      <c r="M36" s="46">
        <f t="shared" si="0"/>
        <v>578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>
        <f t="shared" si="1"/>
        <v>0</v>
      </c>
      <c r="Y36" s="46">
        <f t="shared" si="1"/>
        <v>0</v>
      </c>
      <c r="Z36" s="45"/>
      <c r="AA36" s="45"/>
      <c r="AB36" s="45"/>
      <c r="AC36" s="45"/>
      <c r="AD36" s="46">
        <f t="shared" si="2"/>
        <v>0</v>
      </c>
      <c r="AE36" s="46">
        <f t="shared" si="2"/>
        <v>0</v>
      </c>
      <c r="AF36" s="47">
        <f t="shared" si="3"/>
        <v>18</v>
      </c>
      <c r="AG36" s="47">
        <f t="shared" si="3"/>
        <v>578</v>
      </c>
      <c r="AH36" s="48">
        <f t="shared" si="4"/>
        <v>32.111111111111114</v>
      </c>
      <c r="AI36" s="43">
        <v>12</v>
      </c>
      <c r="AJ36" s="43">
        <v>360</v>
      </c>
      <c r="AK36" s="64"/>
      <c r="AL36" s="64"/>
      <c r="AM36" s="39"/>
      <c r="AN36" s="64"/>
    </row>
    <row r="37" spans="1:40" s="9" customFormat="1" ht="10.5" customHeight="1">
      <c r="A37" s="43" t="s">
        <v>42</v>
      </c>
      <c r="B37" s="44"/>
      <c r="C37" s="44"/>
      <c r="D37" s="49"/>
      <c r="E37" s="49"/>
      <c r="F37" s="49"/>
      <c r="G37" s="49"/>
      <c r="H37" s="49"/>
      <c r="I37" s="49"/>
      <c r="J37" s="49"/>
      <c r="K37" s="49"/>
      <c r="L37" s="46">
        <f t="shared" si="0"/>
        <v>0</v>
      </c>
      <c r="M37" s="46">
        <f t="shared" si="0"/>
        <v>0</v>
      </c>
      <c r="N37" s="45">
        <v>3</v>
      </c>
      <c r="O37" s="45">
        <v>77</v>
      </c>
      <c r="P37" s="45">
        <v>3</v>
      </c>
      <c r="Q37" s="45">
        <v>84</v>
      </c>
      <c r="R37" s="45">
        <v>4</v>
      </c>
      <c r="S37" s="45">
        <v>105</v>
      </c>
      <c r="T37" s="45">
        <v>4</v>
      </c>
      <c r="U37" s="45">
        <v>110</v>
      </c>
      <c r="V37" s="45">
        <v>4</v>
      </c>
      <c r="W37" s="45">
        <v>96</v>
      </c>
      <c r="X37" s="46">
        <f t="shared" si="1"/>
        <v>18</v>
      </c>
      <c r="Y37" s="46">
        <f t="shared" si="1"/>
        <v>472</v>
      </c>
      <c r="Z37" s="45">
        <v>3</v>
      </c>
      <c r="AA37" s="45">
        <v>74</v>
      </c>
      <c r="AB37" s="45">
        <v>3</v>
      </c>
      <c r="AC37" s="45">
        <v>84</v>
      </c>
      <c r="AD37" s="46">
        <f t="shared" si="2"/>
        <v>6</v>
      </c>
      <c r="AE37" s="46">
        <f t="shared" si="2"/>
        <v>158</v>
      </c>
      <c r="AF37" s="47">
        <f t="shared" si="3"/>
        <v>24</v>
      </c>
      <c r="AG37" s="47">
        <f t="shared" si="3"/>
        <v>630</v>
      </c>
      <c r="AH37" s="48">
        <f t="shared" si="4"/>
        <v>26.25</v>
      </c>
      <c r="AI37" s="49">
        <v>0</v>
      </c>
      <c r="AJ37" s="49">
        <v>0</v>
      </c>
      <c r="AK37" s="64"/>
      <c r="AL37" s="64"/>
      <c r="AM37" s="39"/>
      <c r="AN37" s="64"/>
    </row>
    <row r="38" spans="1:40" s="9" customFormat="1" ht="21.75" customHeight="1">
      <c r="A38" s="43" t="s">
        <v>70</v>
      </c>
      <c r="B38" s="44"/>
      <c r="C38" s="44"/>
      <c r="D38" s="49"/>
      <c r="E38" s="49"/>
      <c r="F38" s="49"/>
      <c r="G38" s="49"/>
      <c r="H38" s="49"/>
      <c r="I38" s="49"/>
      <c r="J38" s="49"/>
      <c r="K38" s="49"/>
      <c r="L38" s="46">
        <f t="shared" si="0"/>
        <v>0</v>
      </c>
      <c r="M38" s="46">
        <f t="shared" si="0"/>
        <v>0</v>
      </c>
      <c r="N38" s="45">
        <v>4</v>
      </c>
      <c r="O38" s="45">
        <v>120</v>
      </c>
      <c r="P38" s="45">
        <v>4</v>
      </c>
      <c r="Q38" s="45">
        <v>135</v>
      </c>
      <c r="R38" s="45">
        <v>4</v>
      </c>
      <c r="S38" s="45">
        <v>126</v>
      </c>
      <c r="T38" s="45">
        <v>4</v>
      </c>
      <c r="U38" s="45">
        <v>137</v>
      </c>
      <c r="V38" s="45">
        <v>4</v>
      </c>
      <c r="W38" s="45">
        <v>124</v>
      </c>
      <c r="X38" s="46">
        <f t="shared" si="1"/>
        <v>20</v>
      </c>
      <c r="Y38" s="46">
        <f t="shared" si="1"/>
        <v>642</v>
      </c>
      <c r="Z38" s="45">
        <v>4</v>
      </c>
      <c r="AA38" s="45">
        <v>114</v>
      </c>
      <c r="AB38" s="45">
        <v>4</v>
      </c>
      <c r="AC38" s="45">
        <v>120</v>
      </c>
      <c r="AD38" s="46">
        <f t="shared" si="2"/>
        <v>8</v>
      </c>
      <c r="AE38" s="46">
        <f t="shared" si="2"/>
        <v>234</v>
      </c>
      <c r="AF38" s="47">
        <f t="shared" si="3"/>
        <v>28</v>
      </c>
      <c r="AG38" s="47">
        <f t="shared" si="3"/>
        <v>876</v>
      </c>
      <c r="AH38" s="48">
        <f t="shared" si="4"/>
        <v>31.285714285714285</v>
      </c>
      <c r="AI38" s="49">
        <v>0</v>
      </c>
      <c r="AJ38" s="49">
        <v>0</v>
      </c>
      <c r="AK38" s="64"/>
      <c r="AL38" s="64"/>
      <c r="AM38" s="39"/>
      <c r="AN38" s="64"/>
    </row>
    <row r="39" spans="1:40" s="6" customFormat="1" ht="10.5" customHeight="1">
      <c r="A39" s="40" t="s">
        <v>7</v>
      </c>
      <c r="B39" s="41">
        <f aca="true" t="shared" si="5" ref="B39:AC39">SUM(B8:B38)-B16-B20</f>
        <v>0</v>
      </c>
      <c r="C39" s="41">
        <f t="shared" si="5"/>
        <v>0</v>
      </c>
      <c r="D39" s="41">
        <f t="shared" si="5"/>
        <v>92</v>
      </c>
      <c r="E39" s="41">
        <f t="shared" si="5"/>
        <v>2726</v>
      </c>
      <c r="F39" s="41">
        <f t="shared" si="5"/>
        <v>96</v>
      </c>
      <c r="G39" s="41">
        <f t="shared" si="5"/>
        <v>2815</v>
      </c>
      <c r="H39" s="41">
        <f t="shared" si="5"/>
        <v>92</v>
      </c>
      <c r="I39" s="41">
        <f t="shared" si="5"/>
        <v>2683</v>
      </c>
      <c r="J39" s="41">
        <f t="shared" si="5"/>
        <v>91</v>
      </c>
      <c r="K39" s="41">
        <f t="shared" si="5"/>
        <v>2517</v>
      </c>
      <c r="L39" s="41">
        <f t="shared" si="5"/>
        <v>371</v>
      </c>
      <c r="M39" s="41">
        <f t="shared" si="5"/>
        <v>10741</v>
      </c>
      <c r="N39" s="41">
        <f t="shared" si="5"/>
        <v>87</v>
      </c>
      <c r="O39" s="41">
        <f t="shared" si="5"/>
        <v>2475</v>
      </c>
      <c r="P39" s="41">
        <f t="shared" si="5"/>
        <v>80</v>
      </c>
      <c r="Q39" s="41">
        <f t="shared" si="5"/>
        <v>2265</v>
      </c>
      <c r="R39" s="41">
        <f t="shared" si="5"/>
        <v>76</v>
      </c>
      <c r="S39" s="41">
        <f t="shared" si="5"/>
        <v>2157</v>
      </c>
      <c r="T39" s="41">
        <f t="shared" si="5"/>
        <v>79</v>
      </c>
      <c r="U39" s="41">
        <f t="shared" si="5"/>
        <v>2194</v>
      </c>
      <c r="V39" s="41">
        <f t="shared" si="5"/>
        <v>76</v>
      </c>
      <c r="W39" s="41">
        <f t="shared" si="5"/>
        <v>2001</v>
      </c>
      <c r="X39" s="41">
        <f t="shared" si="5"/>
        <v>398</v>
      </c>
      <c r="Y39" s="41">
        <f t="shared" si="5"/>
        <v>11092</v>
      </c>
      <c r="Z39" s="41">
        <f t="shared" si="5"/>
        <v>44</v>
      </c>
      <c r="AA39" s="41">
        <f t="shared" si="5"/>
        <v>1181</v>
      </c>
      <c r="AB39" s="41">
        <f t="shared" si="5"/>
        <v>53</v>
      </c>
      <c r="AC39" s="41">
        <f t="shared" si="5"/>
        <v>1315</v>
      </c>
      <c r="AD39" s="41">
        <f>SUM(AD8:AD38)-AD16-AD20</f>
        <v>97</v>
      </c>
      <c r="AE39" s="41">
        <f>SUM(AE8:AE38)-AE16-AE20</f>
        <v>2496</v>
      </c>
      <c r="AF39" s="41">
        <f>SUM(AF8:AF38)-AF16-AF20</f>
        <v>866</v>
      </c>
      <c r="AG39" s="41">
        <f>SUM(AG8:AG38)-AG16-AG20</f>
        <v>24329</v>
      </c>
      <c r="AH39" s="50">
        <f t="shared" si="4"/>
        <v>28.093533487297922</v>
      </c>
      <c r="AI39" s="41">
        <f>SUM(AI8:AI38)</f>
        <v>70</v>
      </c>
      <c r="AJ39" s="41">
        <f>SUM(AJ8:AJ38)</f>
        <v>2244</v>
      </c>
      <c r="AK39" s="30"/>
      <c r="AL39" s="64"/>
      <c r="AM39" s="39"/>
      <c r="AN39" s="64"/>
    </row>
    <row r="40" spans="1:39" s="4" customFormat="1" ht="16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77" t="s">
        <v>71</v>
      </c>
      <c r="AE40" s="78"/>
      <c r="AF40" s="78"/>
      <c r="AG40" s="78"/>
      <c r="AH40" s="78"/>
      <c r="AI40" s="78"/>
      <c r="AJ40" s="78"/>
      <c r="AK40" s="64"/>
      <c r="AL40" s="64"/>
      <c r="AM40" s="39"/>
    </row>
    <row r="41" spans="1:40" s="6" customFormat="1" ht="31.5" customHeight="1">
      <c r="A41" s="69" t="s">
        <v>72</v>
      </c>
      <c r="B41" s="65" t="s">
        <v>43</v>
      </c>
      <c r="C41" s="65"/>
      <c r="D41" s="70" t="s">
        <v>45</v>
      </c>
      <c r="E41" s="71"/>
      <c r="F41" s="65" t="s">
        <v>46</v>
      </c>
      <c r="G41" s="65"/>
      <c r="H41" s="65" t="s">
        <v>47</v>
      </c>
      <c r="I41" s="65"/>
      <c r="J41" s="65" t="s">
        <v>0</v>
      </c>
      <c r="K41" s="65"/>
      <c r="L41" s="65" t="s">
        <v>50</v>
      </c>
      <c r="M41" s="65"/>
      <c r="N41" s="65" t="s">
        <v>1</v>
      </c>
      <c r="O41" s="65"/>
      <c r="P41" s="65" t="s">
        <v>2</v>
      </c>
      <c r="Q41" s="65"/>
      <c r="R41" s="65" t="s">
        <v>48</v>
      </c>
      <c r="S41" s="65"/>
      <c r="T41" s="65" t="s">
        <v>3</v>
      </c>
      <c r="U41" s="65"/>
      <c r="V41" s="65" t="s">
        <v>4</v>
      </c>
      <c r="W41" s="65"/>
      <c r="X41" s="65" t="s">
        <v>51</v>
      </c>
      <c r="Y41" s="65"/>
      <c r="Z41" s="65" t="s">
        <v>5</v>
      </c>
      <c r="AA41" s="65"/>
      <c r="AB41" s="65" t="s">
        <v>6</v>
      </c>
      <c r="AC41" s="65"/>
      <c r="AD41" s="65" t="s">
        <v>52</v>
      </c>
      <c r="AE41" s="65"/>
      <c r="AF41" s="65" t="s">
        <v>53</v>
      </c>
      <c r="AG41" s="65"/>
      <c r="AH41" s="68" t="s">
        <v>54</v>
      </c>
      <c r="AI41" s="65" t="s">
        <v>41</v>
      </c>
      <c r="AJ41" s="65"/>
      <c r="AK41" s="64"/>
      <c r="AL41" s="64"/>
      <c r="AM41" s="39"/>
      <c r="AN41" s="64">
        <v>4</v>
      </c>
    </row>
    <row r="42" spans="1:40" s="10" customFormat="1" ht="69" customHeight="1">
      <c r="A42" s="69"/>
      <c r="B42" s="42" t="s">
        <v>8</v>
      </c>
      <c r="C42" s="42" t="s">
        <v>9</v>
      </c>
      <c r="D42" s="42" t="s">
        <v>8</v>
      </c>
      <c r="E42" s="42" t="s">
        <v>9</v>
      </c>
      <c r="F42" s="42" t="s">
        <v>8</v>
      </c>
      <c r="G42" s="42" t="s">
        <v>9</v>
      </c>
      <c r="H42" s="42" t="s">
        <v>8</v>
      </c>
      <c r="I42" s="42" t="s">
        <v>9</v>
      </c>
      <c r="J42" s="42" t="s">
        <v>8</v>
      </c>
      <c r="K42" s="42" t="s">
        <v>9</v>
      </c>
      <c r="L42" s="42" t="s">
        <v>8</v>
      </c>
      <c r="M42" s="42" t="s">
        <v>9</v>
      </c>
      <c r="N42" s="42" t="s">
        <v>8</v>
      </c>
      <c r="O42" s="42" t="s">
        <v>9</v>
      </c>
      <c r="P42" s="42" t="s">
        <v>8</v>
      </c>
      <c r="Q42" s="42" t="s">
        <v>9</v>
      </c>
      <c r="R42" s="42" t="s">
        <v>8</v>
      </c>
      <c r="S42" s="42" t="s">
        <v>9</v>
      </c>
      <c r="T42" s="42" t="s">
        <v>8</v>
      </c>
      <c r="U42" s="42" t="s">
        <v>9</v>
      </c>
      <c r="V42" s="42" t="s">
        <v>8</v>
      </c>
      <c r="W42" s="42" t="s">
        <v>9</v>
      </c>
      <c r="X42" s="42" t="s">
        <v>8</v>
      </c>
      <c r="Y42" s="42" t="s">
        <v>9</v>
      </c>
      <c r="Z42" s="42" t="s">
        <v>8</v>
      </c>
      <c r="AA42" s="42" t="s">
        <v>9</v>
      </c>
      <c r="AB42" s="42" t="s">
        <v>8</v>
      </c>
      <c r="AC42" s="42" t="s">
        <v>9</v>
      </c>
      <c r="AD42" s="42" t="s">
        <v>8</v>
      </c>
      <c r="AE42" s="42" t="s">
        <v>9</v>
      </c>
      <c r="AF42" s="42" t="s">
        <v>8</v>
      </c>
      <c r="AG42" s="42" t="s">
        <v>9</v>
      </c>
      <c r="AH42" s="68"/>
      <c r="AI42" s="42" t="s">
        <v>8</v>
      </c>
      <c r="AJ42" s="42" t="s">
        <v>9</v>
      </c>
      <c r="AK42" s="64"/>
      <c r="AL42" s="64"/>
      <c r="AM42" s="39"/>
      <c r="AN42" s="64"/>
    </row>
    <row r="43" spans="1:40" s="36" customFormat="1" ht="12" customHeight="1">
      <c r="A43" s="49" t="s">
        <v>35</v>
      </c>
      <c r="B43" s="49"/>
      <c r="C43" s="49"/>
      <c r="D43" s="45">
        <v>1</v>
      </c>
      <c r="E43" s="45">
        <v>12</v>
      </c>
      <c r="F43" s="45">
        <v>1</v>
      </c>
      <c r="G43" s="45">
        <v>16</v>
      </c>
      <c r="H43" s="45">
        <v>1</v>
      </c>
      <c r="I43" s="45">
        <v>11</v>
      </c>
      <c r="J43" s="45">
        <v>1</v>
      </c>
      <c r="K43" s="45">
        <v>10</v>
      </c>
      <c r="L43" s="46">
        <f>D43+F43+H43+J43+B43</f>
        <v>4</v>
      </c>
      <c r="M43" s="46">
        <f>E43+G43+I43+K43+C43</f>
        <v>49</v>
      </c>
      <c r="N43" s="45">
        <v>1</v>
      </c>
      <c r="O43" s="45">
        <v>20</v>
      </c>
      <c r="P43" s="49">
        <v>1</v>
      </c>
      <c r="Q43" s="49">
        <v>10</v>
      </c>
      <c r="R43" s="49">
        <v>1</v>
      </c>
      <c r="S43" s="49">
        <v>19</v>
      </c>
      <c r="T43" s="49">
        <v>1</v>
      </c>
      <c r="U43" s="49">
        <v>13</v>
      </c>
      <c r="V43" s="49">
        <v>1</v>
      </c>
      <c r="W43" s="49">
        <v>11</v>
      </c>
      <c r="X43" s="46">
        <f>N43+P43+R43+T43+V43</f>
        <v>5</v>
      </c>
      <c r="Y43" s="46">
        <f>O43+Q43+S43+U43+W43</f>
        <v>73</v>
      </c>
      <c r="Z43" s="49"/>
      <c r="AA43" s="49"/>
      <c r="AB43" s="49"/>
      <c r="AC43" s="49"/>
      <c r="AD43" s="46">
        <f>Z43+AB43</f>
        <v>0</v>
      </c>
      <c r="AE43" s="46">
        <f>AA43+AC43</f>
        <v>0</v>
      </c>
      <c r="AF43" s="47">
        <f>L43+X43+AD43</f>
        <v>9</v>
      </c>
      <c r="AG43" s="47">
        <f>M43+Y43+AE43</f>
        <v>122</v>
      </c>
      <c r="AH43" s="48">
        <f t="shared" si="4"/>
        <v>13.555555555555555</v>
      </c>
      <c r="AI43" s="49">
        <v>0</v>
      </c>
      <c r="AJ43" s="49">
        <v>0</v>
      </c>
      <c r="AK43" s="64"/>
      <c r="AL43" s="64"/>
      <c r="AM43" s="39"/>
      <c r="AN43" s="64"/>
    </row>
    <row r="44" spans="1:40" s="9" customFormat="1" ht="12" customHeight="1">
      <c r="A44" s="43" t="s">
        <v>36</v>
      </c>
      <c r="B44" s="44"/>
      <c r="C44" s="44"/>
      <c r="D44" s="45">
        <v>1</v>
      </c>
      <c r="E44" s="45">
        <v>9</v>
      </c>
      <c r="F44" s="45">
        <v>1</v>
      </c>
      <c r="G44" s="45">
        <v>10</v>
      </c>
      <c r="H44" s="45">
        <v>1</v>
      </c>
      <c r="I44" s="45">
        <v>13</v>
      </c>
      <c r="J44" s="45">
        <v>1</v>
      </c>
      <c r="K44" s="45">
        <v>13</v>
      </c>
      <c r="L44" s="46">
        <f>D44+F44+H44+J44+B44</f>
        <v>4</v>
      </c>
      <c r="M44" s="46">
        <f>E44+G44+I44+K44+C44</f>
        <v>45</v>
      </c>
      <c r="N44" s="45">
        <v>1</v>
      </c>
      <c r="O44" s="45">
        <v>7</v>
      </c>
      <c r="P44" s="49">
        <v>1</v>
      </c>
      <c r="Q44" s="49">
        <v>6</v>
      </c>
      <c r="R44" s="49">
        <v>1</v>
      </c>
      <c r="S44" s="49">
        <v>7</v>
      </c>
      <c r="T44" s="49">
        <v>1</v>
      </c>
      <c r="U44" s="49">
        <v>6</v>
      </c>
      <c r="V44" s="49">
        <v>1</v>
      </c>
      <c r="W44" s="49">
        <v>7</v>
      </c>
      <c r="X44" s="46">
        <f>N44+P44+R44+T44+V44</f>
        <v>5</v>
      </c>
      <c r="Y44" s="46">
        <f>O44+Q44+S44+U44+W44</f>
        <v>33</v>
      </c>
      <c r="Z44" s="49"/>
      <c r="AA44" s="49"/>
      <c r="AB44" s="49"/>
      <c r="AC44" s="49"/>
      <c r="AD44" s="46">
        <f>Z44+AB44</f>
        <v>0</v>
      </c>
      <c r="AE44" s="46">
        <f>AA44+AC44</f>
        <v>0</v>
      </c>
      <c r="AF44" s="47">
        <f>L44+X44+AD44</f>
        <v>9</v>
      </c>
      <c r="AG44" s="47">
        <f>M44+Y44+AE44</f>
        <v>78</v>
      </c>
      <c r="AH44" s="48">
        <f t="shared" si="4"/>
        <v>8.666666666666666</v>
      </c>
      <c r="AI44" s="49">
        <v>0</v>
      </c>
      <c r="AJ44" s="49">
        <v>0</v>
      </c>
      <c r="AK44" s="64"/>
      <c r="AL44" s="64"/>
      <c r="AM44" s="39"/>
      <c r="AN44" s="64"/>
    </row>
    <row r="45" spans="1:40" s="6" customFormat="1" ht="12" customHeight="1">
      <c r="A45" s="40" t="s">
        <v>7</v>
      </c>
      <c r="B45" s="41">
        <f>B44+B43</f>
        <v>0</v>
      </c>
      <c r="C45" s="41">
        <f>C44+C43</f>
        <v>0</v>
      </c>
      <c r="D45" s="47">
        <f>D44+D43</f>
        <v>2</v>
      </c>
      <c r="E45" s="47">
        <f aca="true" t="shared" si="6" ref="E45:AD45">E44+E43</f>
        <v>21</v>
      </c>
      <c r="F45" s="47">
        <f t="shared" si="6"/>
        <v>2</v>
      </c>
      <c r="G45" s="47">
        <f t="shared" si="6"/>
        <v>26</v>
      </c>
      <c r="H45" s="47">
        <f t="shared" si="6"/>
        <v>2</v>
      </c>
      <c r="I45" s="47">
        <f t="shared" si="6"/>
        <v>24</v>
      </c>
      <c r="J45" s="47">
        <f t="shared" si="6"/>
        <v>2</v>
      </c>
      <c r="K45" s="47">
        <f t="shared" si="6"/>
        <v>23</v>
      </c>
      <c r="L45" s="47">
        <f t="shared" si="6"/>
        <v>8</v>
      </c>
      <c r="M45" s="47">
        <f t="shared" si="6"/>
        <v>94</v>
      </c>
      <c r="N45" s="47">
        <f t="shared" si="6"/>
        <v>2</v>
      </c>
      <c r="O45" s="47">
        <f t="shared" si="6"/>
        <v>27</v>
      </c>
      <c r="P45" s="47">
        <f t="shared" si="6"/>
        <v>2</v>
      </c>
      <c r="Q45" s="47">
        <f t="shared" si="6"/>
        <v>16</v>
      </c>
      <c r="R45" s="47">
        <f t="shared" si="6"/>
        <v>2</v>
      </c>
      <c r="S45" s="47">
        <f t="shared" si="6"/>
        <v>26</v>
      </c>
      <c r="T45" s="47">
        <f t="shared" si="6"/>
        <v>2</v>
      </c>
      <c r="U45" s="47">
        <f t="shared" si="6"/>
        <v>19</v>
      </c>
      <c r="V45" s="47">
        <f t="shared" si="6"/>
        <v>2</v>
      </c>
      <c r="W45" s="47">
        <f t="shared" si="6"/>
        <v>18</v>
      </c>
      <c r="X45" s="47">
        <f t="shared" si="6"/>
        <v>10</v>
      </c>
      <c r="Y45" s="47">
        <f t="shared" si="6"/>
        <v>106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0</v>
      </c>
      <c r="AD45" s="47">
        <f t="shared" si="6"/>
        <v>0</v>
      </c>
      <c r="AE45" s="47">
        <f>AE44+AE43</f>
        <v>0</v>
      </c>
      <c r="AF45" s="47">
        <f>AF44+AF43</f>
        <v>18</v>
      </c>
      <c r="AG45" s="47">
        <f>AG44+AG43</f>
        <v>200</v>
      </c>
      <c r="AH45" s="48">
        <f t="shared" si="4"/>
        <v>11.11111111111111</v>
      </c>
      <c r="AI45" s="47">
        <v>0</v>
      </c>
      <c r="AJ45" s="47">
        <v>0</v>
      </c>
      <c r="AK45" s="64"/>
      <c r="AN45" s="64"/>
    </row>
    <row r="46" spans="1:40" s="6" customFormat="1" ht="11.25" customHeight="1">
      <c r="A46" s="40" t="s">
        <v>39</v>
      </c>
      <c r="B46" s="41">
        <f>B44+B43+B39</f>
        <v>0</v>
      </c>
      <c r="C46" s="41">
        <f>C44+C43+C39</f>
        <v>0</v>
      </c>
      <c r="D46" s="47">
        <f>D44+D43+D39</f>
        <v>94</v>
      </c>
      <c r="E46" s="47">
        <f aca="true" t="shared" si="7" ref="E46:AG46">E44+E43+E39</f>
        <v>2747</v>
      </c>
      <c r="F46" s="47">
        <f t="shared" si="7"/>
        <v>98</v>
      </c>
      <c r="G46" s="47">
        <f t="shared" si="7"/>
        <v>2841</v>
      </c>
      <c r="H46" s="47">
        <f t="shared" si="7"/>
        <v>94</v>
      </c>
      <c r="I46" s="47">
        <f t="shared" si="7"/>
        <v>2707</v>
      </c>
      <c r="J46" s="47">
        <f t="shared" si="7"/>
        <v>93</v>
      </c>
      <c r="K46" s="47">
        <f t="shared" si="7"/>
        <v>2540</v>
      </c>
      <c r="L46" s="47">
        <f t="shared" si="7"/>
        <v>379</v>
      </c>
      <c r="M46" s="47">
        <f t="shared" si="7"/>
        <v>10835</v>
      </c>
      <c r="N46" s="47">
        <f t="shared" si="7"/>
        <v>89</v>
      </c>
      <c r="O46" s="47">
        <f t="shared" si="7"/>
        <v>2502</v>
      </c>
      <c r="P46" s="47">
        <f t="shared" si="7"/>
        <v>82</v>
      </c>
      <c r="Q46" s="47">
        <f t="shared" si="7"/>
        <v>2281</v>
      </c>
      <c r="R46" s="47">
        <f t="shared" si="7"/>
        <v>78</v>
      </c>
      <c r="S46" s="47">
        <f t="shared" si="7"/>
        <v>2183</v>
      </c>
      <c r="T46" s="47">
        <f t="shared" si="7"/>
        <v>81</v>
      </c>
      <c r="U46" s="47">
        <f t="shared" si="7"/>
        <v>2213</v>
      </c>
      <c r="V46" s="47">
        <f t="shared" si="7"/>
        <v>78</v>
      </c>
      <c r="W46" s="47">
        <f t="shared" si="7"/>
        <v>2019</v>
      </c>
      <c r="X46" s="47">
        <f t="shared" si="7"/>
        <v>408</v>
      </c>
      <c r="Y46" s="47">
        <f t="shared" si="7"/>
        <v>11198</v>
      </c>
      <c r="Z46" s="47">
        <f t="shared" si="7"/>
        <v>44</v>
      </c>
      <c r="AA46" s="47">
        <f t="shared" si="7"/>
        <v>1181</v>
      </c>
      <c r="AB46" s="47">
        <f t="shared" si="7"/>
        <v>53</v>
      </c>
      <c r="AC46" s="47">
        <f t="shared" si="7"/>
        <v>1315</v>
      </c>
      <c r="AD46" s="47">
        <f t="shared" si="7"/>
        <v>97</v>
      </c>
      <c r="AE46" s="47">
        <f t="shared" si="7"/>
        <v>2496</v>
      </c>
      <c r="AF46" s="47">
        <f t="shared" si="7"/>
        <v>884</v>
      </c>
      <c r="AG46" s="47">
        <f t="shared" si="7"/>
        <v>24529</v>
      </c>
      <c r="AH46" s="52">
        <f t="shared" si="4"/>
        <v>27.747737556561084</v>
      </c>
      <c r="AI46" s="47">
        <f>AI45+AI39</f>
        <v>70</v>
      </c>
      <c r="AJ46" s="47">
        <f>AJ45+AJ39</f>
        <v>2244</v>
      </c>
      <c r="AK46" s="64"/>
      <c r="AN46" s="64"/>
    </row>
    <row r="47" spans="1:40" s="9" customFormat="1" ht="12" customHeight="1">
      <c r="A47" s="53" t="s">
        <v>55</v>
      </c>
      <c r="B47" s="54"/>
      <c r="C47" s="54"/>
      <c r="D47" s="55">
        <v>1</v>
      </c>
      <c r="E47" s="55">
        <v>37</v>
      </c>
      <c r="F47" s="55">
        <v>1</v>
      </c>
      <c r="G47" s="55">
        <v>33</v>
      </c>
      <c r="H47" s="55">
        <v>1</v>
      </c>
      <c r="I47" s="55">
        <v>32</v>
      </c>
      <c r="J47" s="55"/>
      <c r="K47" s="55"/>
      <c r="L47" s="46">
        <f aca="true" t="shared" si="8" ref="L47:M52">D47+F47+H47+J47+B47</f>
        <v>3</v>
      </c>
      <c r="M47" s="46">
        <f t="shared" si="8"/>
        <v>102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>
        <f aca="true" t="shared" si="9" ref="X47:Y52">N47+P47+R47+T47+V47</f>
        <v>0</v>
      </c>
      <c r="Y47" s="57">
        <f t="shared" si="9"/>
        <v>0</v>
      </c>
      <c r="Z47" s="56"/>
      <c r="AA47" s="56"/>
      <c r="AB47" s="56"/>
      <c r="AC47" s="56"/>
      <c r="AD47" s="57">
        <f aca="true" t="shared" si="10" ref="AD47:AE52">Z47+AB47</f>
        <v>0</v>
      </c>
      <c r="AE47" s="57">
        <f t="shared" si="10"/>
        <v>0</v>
      </c>
      <c r="AF47" s="58">
        <f aca="true" t="shared" si="11" ref="AF47:AG52">L47+X47+AD47</f>
        <v>3</v>
      </c>
      <c r="AG47" s="58">
        <f t="shared" si="11"/>
        <v>102</v>
      </c>
      <c r="AH47" s="59">
        <f t="shared" si="4"/>
        <v>34</v>
      </c>
      <c r="AI47" s="56">
        <v>2</v>
      </c>
      <c r="AJ47" s="56">
        <v>69</v>
      </c>
      <c r="AK47" s="64"/>
      <c r="AN47" s="64"/>
    </row>
    <row r="48" spans="1:40" s="9" customFormat="1" ht="11.25">
      <c r="A48" s="43" t="s">
        <v>56</v>
      </c>
      <c r="B48" s="44"/>
      <c r="C48" s="44"/>
      <c r="D48" s="45">
        <v>1</v>
      </c>
      <c r="E48" s="45">
        <v>35</v>
      </c>
      <c r="F48" s="45">
        <v>1</v>
      </c>
      <c r="G48" s="45">
        <v>33</v>
      </c>
      <c r="H48" s="45">
        <v>1</v>
      </c>
      <c r="I48" s="45">
        <v>31</v>
      </c>
      <c r="J48" s="45">
        <v>1</v>
      </c>
      <c r="K48" s="45">
        <v>24</v>
      </c>
      <c r="L48" s="46">
        <f t="shared" si="8"/>
        <v>4</v>
      </c>
      <c r="M48" s="46">
        <f t="shared" si="8"/>
        <v>123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6">
        <f t="shared" si="9"/>
        <v>0</v>
      </c>
      <c r="Y48" s="46">
        <f t="shared" si="9"/>
        <v>0</v>
      </c>
      <c r="Z48" s="49"/>
      <c r="AA48" s="49"/>
      <c r="AB48" s="49"/>
      <c r="AC48" s="49"/>
      <c r="AD48" s="46">
        <f t="shared" si="10"/>
        <v>0</v>
      </c>
      <c r="AE48" s="46">
        <f t="shared" si="10"/>
        <v>0</v>
      </c>
      <c r="AF48" s="47">
        <f t="shared" si="11"/>
        <v>4</v>
      </c>
      <c r="AG48" s="47">
        <f t="shared" si="11"/>
        <v>123</v>
      </c>
      <c r="AH48" s="48">
        <f t="shared" si="4"/>
        <v>30.75</v>
      </c>
      <c r="AI48" s="49">
        <v>2</v>
      </c>
      <c r="AJ48" s="49">
        <v>90</v>
      </c>
      <c r="AK48" s="64"/>
      <c r="AN48" s="64"/>
    </row>
    <row r="49" spans="1:40" s="9" customFormat="1" ht="12" customHeight="1">
      <c r="A49" s="43" t="s">
        <v>57</v>
      </c>
      <c r="B49" s="60">
        <v>1</v>
      </c>
      <c r="C49" s="60">
        <v>13</v>
      </c>
      <c r="D49" s="45">
        <v>1</v>
      </c>
      <c r="E49" s="45">
        <v>7</v>
      </c>
      <c r="F49" s="45"/>
      <c r="G49" s="45"/>
      <c r="H49" s="45"/>
      <c r="I49" s="45"/>
      <c r="J49" s="45"/>
      <c r="K49" s="45"/>
      <c r="L49" s="46">
        <f t="shared" si="8"/>
        <v>2</v>
      </c>
      <c r="M49" s="46">
        <f t="shared" si="8"/>
        <v>20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6">
        <f t="shared" si="9"/>
        <v>0</v>
      </c>
      <c r="Y49" s="46">
        <f t="shared" si="9"/>
        <v>0</v>
      </c>
      <c r="Z49" s="49"/>
      <c r="AA49" s="49"/>
      <c r="AB49" s="49"/>
      <c r="AC49" s="49"/>
      <c r="AD49" s="46">
        <f t="shared" si="10"/>
        <v>0</v>
      </c>
      <c r="AE49" s="46">
        <f t="shared" si="10"/>
        <v>0</v>
      </c>
      <c r="AF49" s="47">
        <f t="shared" si="11"/>
        <v>2</v>
      </c>
      <c r="AG49" s="47">
        <f t="shared" si="11"/>
        <v>20</v>
      </c>
      <c r="AH49" s="48">
        <f t="shared" si="4"/>
        <v>10</v>
      </c>
      <c r="AI49" s="49">
        <v>2</v>
      </c>
      <c r="AJ49" s="49">
        <v>15</v>
      </c>
      <c r="AK49" s="64"/>
      <c r="AN49" s="64"/>
    </row>
    <row r="50" spans="1:40" s="9" customFormat="1" ht="12" customHeight="1">
      <c r="A50" s="43" t="s">
        <v>58</v>
      </c>
      <c r="B50" s="60">
        <v>1</v>
      </c>
      <c r="C50" s="60">
        <v>14</v>
      </c>
      <c r="D50" s="45">
        <v>3</v>
      </c>
      <c r="E50" s="45">
        <v>30</v>
      </c>
      <c r="F50" s="45">
        <v>2</v>
      </c>
      <c r="G50" s="45">
        <v>33</v>
      </c>
      <c r="H50" s="45">
        <v>2</v>
      </c>
      <c r="I50" s="45">
        <v>35</v>
      </c>
      <c r="J50" s="45">
        <v>1</v>
      </c>
      <c r="K50" s="45">
        <v>14</v>
      </c>
      <c r="L50" s="46">
        <f t="shared" si="8"/>
        <v>9</v>
      </c>
      <c r="M50" s="46">
        <f t="shared" si="8"/>
        <v>126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6">
        <f t="shared" si="9"/>
        <v>0</v>
      </c>
      <c r="Y50" s="46">
        <f t="shared" si="9"/>
        <v>0</v>
      </c>
      <c r="Z50" s="49"/>
      <c r="AA50" s="49"/>
      <c r="AB50" s="49"/>
      <c r="AC50" s="49"/>
      <c r="AD50" s="46">
        <f t="shared" si="10"/>
        <v>0</v>
      </c>
      <c r="AE50" s="46">
        <f t="shared" si="10"/>
        <v>0</v>
      </c>
      <c r="AF50" s="47">
        <f t="shared" si="11"/>
        <v>9</v>
      </c>
      <c r="AG50" s="47">
        <f t="shared" si="11"/>
        <v>126</v>
      </c>
      <c r="AH50" s="48">
        <f t="shared" si="4"/>
        <v>14</v>
      </c>
      <c r="AI50" s="49">
        <v>9</v>
      </c>
      <c r="AJ50" s="49">
        <v>127</v>
      </c>
      <c r="AK50" s="64"/>
      <c r="AN50" s="64"/>
    </row>
    <row r="51" spans="1:40" s="9" customFormat="1" ht="12" customHeight="1">
      <c r="A51" s="43" t="s">
        <v>59</v>
      </c>
      <c r="B51" s="44"/>
      <c r="C51" s="44"/>
      <c r="D51" s="45">
        <v>2</v>
      </c>
      <c r="E51" s="45">
        <v>58</v>
      </c>
      <c r="F51" s="45">
        <v>2</v>
      </c>
      <c r="G51" s="45">
        <v>60</v>
      </c>
      <c r="H51" s="45">
        <v>2</v>
      </c>
      <c r="I51" s="45">
        <v>42</v>
      </c>
      <c r="J51" s="45">
        <v>1</v>
      </c>
      <c r="K51" s="45">
        <v>32</v>
      </c>
      <c r="L51" s="46">
        <f t="shared" si="8"/>
        <v>7</v>
      </c>
      <c r="M51" s="46">
        <f t="shared" si="8"/>
        <v>192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6">
        <f t="shared" si="9"/>
        <v>0</v>
      </c>
      <c r="Y51" s="46">
        <f t="shared" si="9"/>
        <v>0</v>
      </c>
      <c r="Z51" s="49"/>
      <c r="AA51" s="49"/>
      <c r="AB51" s="49"/>
      <c r="AC51" s="49"/>
      <c r="AD51" s="46">
        <f t="shared" si="10"/>
        <v>0</v>
      </c>
      <c r="AE51" s="46">
        <f t="shared" si="10"/>
        <v>0</v>
      </c>
      <c r="AF51" s="47">
        <f t="shared" si="11"/>
        <v>7</v>
      </c>
      <c r="AG51" s="47">
        <f t="shared" si="11"/>
        <v>192</v>
      </c>
      <c r="AH51" s="48">
        <f t="shared" si="4"/>
        <v>27.428571428571427</v>
      </c>
      <c r="AI51" s="49">
        <v>3</v>
      </c>
      <c r="AJ51" s="49">
        <v>100</v>
      </c>
      <c r="AK51" s="64"/>
      <c r="AN51" s="64"/>
    </row>
    <row r="52" spans="1:40" s="9" customFormat="1" ht="12" customHeight="1">
      <c r="A52" s="43" t="s">
        <v>60</v>
      </c>
      <c r="B52" s="43"/>
      <c r="C52" s="43"/>
      <c r="D52" s="45">
        <v>2</v>
      </c>
      <c r="E52" s="45">
        <v>66</v>
      </c>
      <c r="F52" s="45">
        <v>2</v>
      </c>
      <c r="G52" s="45">
        <v>61</v>
      </c>
      <c r="H52" s="45">
        <v>2</v>
      </c>
      <c r="I52" s="45">
        <v>62</v>
      </c>
      <c r="J52" s="45">
        <v>2</v>
      </c>
      <c r="K52" s="45">
        <v>64</v>
      </c>
      <c r="L52" s="46">
        <f t="shared" si="8"/>
        <v>8</v>
      </c>
      <c r="M52" s="46">
        <f t="shared" si="8"/>
        <v>253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6">
        <f t="shared" si="9"/>
        <v>0</v>
      </c>
      <c r="Y52" s="46">
        <f t="shared" si="9"/>
        <v>0</v>
      </c>
      <c r="Z52" s="49"/>
      <c r="AA52" s="49"/>
      <c r="AB52" s="49"/>
      <c r="AC52" s="49"/>
      <c r="AD52" s="46">
        <f t="shared" si="10"/>
        <v>0</v>
      </c>
      <c r="AE52" s="46">
        <f t="shared" si="10"/>
        <v>0</v>
      </c>
      <c r="AF52" s="47">
        <f t="shared" si="11"/>
        <v>8</v>
      </c>
      <c r="AG52" s="47">
        <f t="shared" si="11"/>
        <v>253</v>
      </c>
      <c r="AH52" s="48">
        <f t="shared" si="4"/>
        <v>31.625</v>
      </c>
      <c r="AI52" s="49">
        <v>5</v>
      </c>
      <c r="AJ52" s="49">
        <v>152</v>
      </c>
      <c r="AK52" s="64"/>
      <c r="AN52" s="64"/>
    </row>
    <row r="53" spans="1:40" s="6" customFormat="1" ht="12" customHeight="1">
      <c r="A53" s="40" t="s">
        <v>39</v>
      </c>
      <c r="B53" s="41">
        <f>B47+B48+B49+B50+B51+B52</f>
        <v>2</v>
      </c>
      <c r="C53" s="41">
        <f>C47+C48+C49+C50+C51+C52</f>
        <v>27</v>
      </c>
      <c r="D53" s="41">
        <f>D47+D48+D49+D50+D51+D52</f>
        <v>10</v>
      </c>
      <c r="E53" s="41">
        <f aca="true" t="shared" si="12" ref="E53:AE53">E47+E48+E49+E50+E51+E52</f>
        <v>233</v>
      </c>
      <c r="F53" s="41">
        <f t="shared" si="12"/>
        <v>8</v>
      </c>
      <c r="G53" s="41">
        <f t="shared" si="12"/>
        <v>220</v>
      </c>
      <c r="H53" s="41">
        <f t="shared" si="12"/>
        <v>8</v>
      </c>
      <c r="I53" s="41">
        <f t="shared" si="12"/>
        <v>202</v>
      </c>
      <c r="J53" s="41">
        <f t="shared" si="12"/>
        <v>5</v>
      </c>
      <c r="K53" s="41">
        <f t="shared" si="12"/>
        <v>134</v>
      </c>
      <c r="L53" s="41">
        <f t="shared" si="12"/>
        <v>33</v>
      </c>
      <c r="M53" s="41">
        <f t="shared" si="12"/>
        <v>816</v>
      </c>
      <c r="N53" s="41">
        <f t="shared" si="12"/>
        <v>0</v>
      </c>
      <c r="O53" s="41">
        <f t="shared" si="12"/>
        <v>0</v>
      </c>
      <c r="P53" s="41">
        <f t="shared" si="12"/>
        <v>0</v>
      </c>
      <c r="Q53" s="41">
        <f t="shared" si="12"/>
        <v>0</v>
      </c>
      <c r="R53" s="41">
        <f t="shared" si="12"/>
        <v>0</v>
      </c>
      <c r="S53" s="41">
        <f t="shared" si="12"/>
        <v>0</v>
      </c>
      <c r="T53" s="41">
        <f t="shared" si="12"/>
        <v>0</v>
      </c>
      <c r="U53" s="41">
        <f t="shared" si="12"/>
        <v>0</v>
      </c>
      <c r="V53" s="41">
        <f t="shared" si="12"/>
        <v>0</v>
      </c>
      <c r="W53" s="41">
        <f t="shared" si="12"/>
        <v>0</v>
      </c>
      <c r="X53" s="41">
        <f t="shared" si="12"/>
        <v>0</v>
      </c>
      <c r="Y53" s="41">
        <f t="shared" si="12"/>
        <v>0</v>
      </c>
      <c r="Z53" s="41">
        <f t="shared" si="12"/>
        <v>0</v>
      </c>
      <c r="AA53" s="41">
        <f t="shared" si="12"/>
        <v>0</v>
      </c>
      <c r="AB53" s="41">
        <f t="shared" si="12"/>
        <v>0</v>
      </c>
      <c r="AC53" s="41">
        <f t="shared" si="12"/>
        <v>0</v>
      </c>
      <c r="AD53" s="41">
        <f t="shared" si="12"/>
        <v>0</v>
      </c>
      <c r="AE53" s="41">
        <f t="shared" si="12"/>
        <v>0</v>
      </c>
      <c r="AF53" s="41">
        <f>AF47+AF48+AF49+AF50+AF51+AF52</f>
        <v>33</v>
      </c>
      <c r="AG53" s="41">
        <f>AG47+AG48+AG49+AG50+AG51+AG52</f>
        <v>816</v>
      </c>
      <c r="AH53" s="50">
        <f t="shared" si="4"/>
        <v>24.727272727272727</v>
      </c>
      <c r="AI53" s="41">
        <f>AI47+AI48+AI49+AI50+AI51+AI52</f>
        <v>23</v>
      </c>
      <c r="AJ53" s="41">
        <f>AJ47+AJ48+AJ49+AJ50+AJ51+AJ52</f>
        <v>553</v>
      </c>
      <c r="AK53" s="64"/>
      <c r="AN53" s="64"/>
    </row>
    <row r="54" spans="1:40" s="6" customFormat="1" ht="12" customHeight="1">
      <c r="A54" s="40" t="s">
        <v>40</v>
      </c>
      <c r="B54" s="41">
        <f aca="true" t="shared" si="13" ref="B54:AG54">B46+B53</f>
        <v>2</v>
      </c>
      <c r="C54" s="41">
        <f t="shared" si="13"/>
        <v>27</v>
      </c>
      <c r="D54" s="41">
        <f t="shared" si="13"/>
        <v>104</v>
      </c>
      <c r="E54" s="41">
        <f t="shared" si="13"/>
        <v>2980</v>
      </c>
      <c r="F54" s="41">
        <f t="shared" si="13"/>
        <v>106</v>
      </c>
      <c r="G54" s="41">
        <f t="shared" si="13"/>
        <v>3061</v>
      </c>
      <c r="H54" s="41">
        <f t="shared" si="13"/>
        <v>102</v>
      </c>
      <c r="I54" s="41">
        <f t="shared" si="13"/>
        <v>2909</v>
      </c>
      <c r="J54" s="41">
        <f t="shared" si="13"/>
        <v>98</v>
      </c>
      <c r="K54" s="41">
        <f t="shared" si="13"/>
        <v>2674</v>
      </c>
      <c r="L54" s="41">
        <f t="shared" si="13"/>
        <v>412</v>
      </c>
      <c r="M54" s="41">
        <f t="shared" si="13"/>
        <v>11651</v>
      </c>
      <c r="N54" s="41">
        <f t="shared" si="13"/>
        <v>89</v>
      </c>
      <c r="O54" s="41">
        <f t="shared" si="13"/>
        <v>2502</v>
      </c>
      <c r="P54" s="41">
        <f t="shared" si="13"/>
        <v>82</v>
      </c>
      <c r="Q54" s="41">
        <f t="shared" si="13"/>
        <v>2281</v>
      </c>
      <c r="R54" s="41">
        <f t="shared" si="13"/>
        <v>78</v>
      </c>
      <c r="S54" s="41">
        <f t="shared" si="13"/>
        <v>2183</v>
      </c>
      <c r="T54" s="41">
        <f t="shared" si="13"/>
        <v>81</v>
      </c>
      <c r="U54" s="41">
        <f t="shared" si="13"/>
        <v>2213</v>
      </c>
      <c r="V54" s="41">
        <f t="shared" si="13"/>
        <v>78</v>
      </c>
      <c r="W54" s="41">
        <f t="shared" si="13"/>
        <v>2019</v>
      </c>
      <c r="X54" s="41">
        <f t="shared" si="13"/>
        <v>408</v>
      </c>
      <c r="Y54" s="41">
        <f t="shared" si="13"/>
        <v>11198</v>
      </c>
      <c r="Z54" s="41">
        <f t="shared" si="13"/>
        <v>44</v>
      </c>
      <c r="AA54" s="41">
        <f t="shared" si="13"/>
        <v>1181</v>
      </c>
      <c r="AB54" s="41">
        <f t="shared" si="13"/>
        <v>53</v>
      </c>
      <c r="AC54" s="41">
        <f t="shared" si="13"/>
        <v>1315</v>
      </c>
      <c r="AD54" s="41">
        <f t="shared" si="13"/>
        <v>97</v>
      </c>
      <c r="AE54" s="41">
        <f t="shared" si="13"/>
        <v>2496</v>
      </c>
      <c r="AF54" s="41">
        <f t="shared" si="13"/>
        <v>917</v>
      </c>
      <c r="AG54" s="41">
        <f t="shared" si="13"/>
        <v>25345</v>
      </c>
      <c r="AH54" s="50">
        <f t="shared" si="4"/>
        <v>27.639040348964013</v>
      </c>
      <c r="AI54" s="41">
        <f>AI46+AI53</f>
        <v>93</v>
      </c>
      <c r="AJ54" s="41">
        <f>AJ46+AJ53</f>
        <v>2797</v>
      </c>
      <c r="AK54" s="64"/>
      <c r="AN54" s="64"/>
    </row>
    <row r="55" spans="1:37" s="6" customFormat="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5"/>
      <c r="AH55" s="11"/>
      <c r="AI55" s="5"/>
      <c r="AJ55" s="5"/>
      <c r="AK55" s="64"/>
    </row>
    <row r="56" spans="1:37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7"/>
      <c r="AG56" s="28"/>
      <c r="AH56" s="28"/>
      <c r="AK56" s="64"/>
    </row>
    <row r="57" spans="1:37" ht="1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9"/>
      <c r="AD57" s="29"/>
      <c r="AE57" s="29"/>
      <c r="AF57" s="29"/>
      <c r="AG57" s="29"/>
      <c r="AH57" s="29"/>
      <c r="AK57" s="64"/>
    </row>
    <row r="58" spans="1:37" s="6" customFormat="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/>
      <c r="AH58"/>
      <c r="AI58"/>
      <c r="AJ58"/>
      <c r="AK58" s="64"/>
    </row>
    <row r="59" spans="1:37" s="6" customFormat="1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/>
      <c r="AI59"/>
      <c r="AJ59"/>
      <c r="AK59" s="64"/>
    </row>
    <row r="60" spans="1:37" s="6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/>
      <c r="AH60"/>
      <c r="AI60"/>
      <c r="AJ60"/>
      <c r="AK60" s="64"/>
    </row>
    <row r="61" spans="1:37" s="6" customFormat="1" ht="16.5" customHeight="1">
      <c r="A61" s="4"/>
      <c r="B61" s="4"/>
      <c r="C61" s="66" t="s">
        <v>61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4"/>
      <c r="Q61" s="4"/>
      <c r="R61" s="4"/>
      <c r="S61" s="4"/>
      <c r="T61" s="4"/>
      <c r="U61" s="4"/>
      <c r="V61" s="4"/>
      <c r="W61" s="4"/>
      <c r="X61" s="4"/>
      <c r="Y61" s="4"/>
      <c r="Z61" s="67" t="s">
        <v>65</v>
      </c>
      <c r="AA61" s="67"/>
      <c r="AB61" s="67"/>
      <c r="AC61" s="67"/>
      <c r="AD61" s="67"/>
      <c r="AE61" s="67"/>
      <c r="AF61" s="4"/>
      <c r="AG61"/>
      <c r="AH61"/>
      <c r="AI61"/>
      <c r="AJ61"/>
      <c r="AK61" s="64"/>
    </row>
    <row r="62" spans="1:37" s="6" customFormat="1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/>
      <c r="AH62"/>
      <c r="AI62"/>
      <c r="AJ62"/>
      <c r="AK62" s="64"/>
    </row>
    <row r="63" spans="1:37" s="6" customFormat="1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/>
      <c r="AH63"/>
      <c r="AI63"/>
      <c r="AJ63"/>
      <c r="AK63" s="64"/>
    </row>
    <row r="64" spans="1:37" s="6" customFormat="1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/>
      <c r="AH64"/>
      <c r="AI64"/>
      <c r="AJ64"/>
      <c r="AK64" s="64"/>
    </row>
    <row r="65" spans="1:37" s="6" customFormat="1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/>
      <c r="AI65"/>
      <c r="AJ65"/>
      <c r="AK65" s="64"/>
    </row>
    <row r="66" spans="1:37" s="6" customFormat="1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64"/>
    </row>
    <row r="67" spans="1:37" s="6" customFormat="1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64"/>
    </row>
    <row r="68" spans="1:37" s="6" customFormat="1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64"/>
    </row>
    <row r="69" spans="1:37" s="6" customFormat="1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64"/>
    </row>
    <row r="70" spans="1:37" s="6" customFormat="1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64"/>
    </row>
    <row r="71" spans="1:37" s="6" customFormat="1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64"/>
    </row>
    <row r="72" spans="1:37" s="6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64"/>
    </row>
    <row r="73" spans="1:37" s="6" customFormat="1" ht="10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64"/>
    </row>
    <row r="74" spans="34:37" ht="12">
      <c r="AH74" s="1"/>
      <c r="AK74" s="64"/>
    </row>
    <row r="75" ht="12">
      <c r="AK75" s="31"/>
    </row>
    <row r="76" ht="12">
      <c r="AK76" s="31"/>
    </row>
    <row r="77" ht="12">
      <c r="AK77" s="31"/>
    </row>
    <row r="78" ht="12">
      <c r="AK78" s="31"/>
    </row>
    <row r="79" ht="12">
      <c r="AK79" s="31"/>
    </row>
    <row r="80" ht="12">
      <c r="AK80" s="31"/>
    </row>
  </sheetData>
  <sheetProtection/>
  <mergeCells count="50">
    <mergeCell ref="AN6:AN39"/>
    <mergeCell ref="AN41:AN54"/>
    <mergeCell ref="AB2:AJ2"/>
    <mergeCell ref="AB3:AJ3"/>
    <mergeCell ref="AK40:AK74"/>
    <mergeCell ref="AF41:AG41"/>
    <mergeCell ref="AH41:AH42"/>
    <mergeCell ref="AI41:AJ41"/>
    <mergeCell ref="AD40:AJ40"/>
    <mergeCell ref="AK1:AK38"/>
    <mergeCell ref="H41:I41"/>
    <mergeCell ref="J41:K41"/>
    <mergeCell ref="AD1:AJ1"/>
    <mergeCell ref="AF6:AG6"/>
    <mergeCell ref="L6:M6"/>
    <mergeCell ref="N6:O6"/>
    <mergeCell ref="A5:AJ5"/>
    <mergeCell ref="X6:Y6"/>
    <mergeCell ref="R6:S6"/>
    <mergeCell ref="T6:U6"/>
    <mergeCell ref="A41:A42"/>
    <mergeCell ref="B41:C41"/>
    <mergeCell ref="D41:E41"/>
    <mergeCell ref="F41:G41"/>
    <mergeCell ref="A6:A7"/>
    <mergeCell ref="B6:C6"/>
    <mergeCell ref="D6:E6"/>
    <mergeCell ref="F6:G6"/>
    <mergeCell ref="L41:M41"/>
    <mergeCell ref="N41:O41"/>
    <mergeCell ref="P41:Q41"/>
    <mergeCell ref="J6:K6"/>
    <mergeCell ref="P6:Q6"/>
    <mergeCell ref="Z41:AA41"/>
    <mergeCell ref="AB41:AC41"/>
    <mergeCell ref="AH6:AH7"/>
    <mergeCell ref="AI6:AJ6"/>
    <mergeCell ref="Z6:AA6"/>
    <mergeCell ref="AB6:AC6"/>
    <mergeCell ref="AD6:AE6"/>
    <mergeCell ref="AL7:AL44"/>
    <mergeCell ref="AD41:AE41"/>
    <mergeCell ref="V6:W6"/>
    <mergeCell ref="C61:O61"/>
    <mergeCell ref="H6:I6"/>
    <mergeCell ref="Z61:AE61"/>
    <mergeCell ref="R41:S41"/>
    <mergeCell ref="T41:U41"/>
    <mergeCell ref="V41:W41"/>
    <mergeCell ref="X41:Y41"/>
  </mergeCells>
  <printOptions/>
  <pageMargins left="0.35433070866141736" right="0.35433070866141736" top="0.35433070866141736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3" sqref="J3:M3"/>
    </sheetView>
  </sheetViews>
  <sheetFormatPr defaultColWidth="9.00390625" defaultRowHeight="12.75"/>
  <cols>
    <col min="1" max="1" width="30.875" style="0" customWidth="1"/>
    <col min="2" max="2" width="8.00390625" style="0" hidden="1" customWidth="1"/>
    <col min="3" max="3" width="6.25390625" style="0" hidden="1" customWidth="1"/>
    <col min="4" max="4" width="10.125" style="0" customWidth="1"/>
    <col min="5" max="5" width="10.25390625" style="0" customWidth="1"/>
    <col min="6" max="6" width="9.625" style="0" customWidth="1"/>
    <col min="7" max="7" width="10.00390625" style="0" customWidth="1"/>
    <col min="8" max="8" width="8.375" style="0" customWidth="1"/>
    <col min="9" max="10" width="8.625" style="0" customWidth="1"/>
    <col min="11" max="11" width="8.125" style="0" customWidth="1"/>
    <col min="13" max="13" width="10.00390625" style="0" customWidth="1"/>
  </cols>
  <sheetData>
    <row r="1" spans="10:14" ht="12.75">
      <c r="J1" s="72" t="s">
        <v>63</v>
      </c>
      <c r="K1" s="72"/>
      <c r="L1" s="72"/>
      <c r="M1" s="72"/>
      <c r="N1" s="79">
        <v>5</v>
      </c>
    </row>
    <row r="2" spans="10:14" ht="12.75">
      <c r="J2" s="72" t="s">
        <v>49</v>
      </c>
      <c r="K2" s="72"/>
      <c r="L2" s="72"/>
      <c r="M2" s="72"/>
      <c r="N2" s="79"/>
    </row>
    <row r="3" spans="10:14" ht="12.75">
      <c r="J3" s="72" t="s">
        <v>82</v>
      </c>
      <c r="K3" s="72"/>
      <c r="L3" s="72"/>
      <c r="M3" s="72"/>
      <c r="N3" s="79"/>
    </row>
    <row r="4" ht="12.75">
      <c r="N4" s="79"/>
    </row>
    <row r="5" spans="1:14" ht="46.5" customHeight="1">
      <c r="A5" s="73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9"/>
    </row>
    <row r="6" spans="1:14" ht="33.75" customHeight="1">
      <c r="A6" s="82" t="s">
        <v>72</v>
      </c>
      <c r="B6" s="80" t="s">
        <v>3</v>
      </c>
      <c r="C6" s="80"/>
      <c r="D6" s="80" t="s">
        <v>4</v>
      </c>
      <c r="E6" s="80"/>
      <c r="F6" s="80" t="s">
        <v>5</v>
      </c>
      <c r="G6" s="80"/>
      <c r="H6" s="80" t="s">
        <v>6</v>
      </c>
      <c r="I6" s="80"/>
      <c r="J6" s="80" t="s">
        <v>44</v>
      </c>
      <c r="K6" s="80"/>
      <c r="L6" s="80" t="s">
        <v>64</v>
      </c>
      <c r="M6" s="80"/>
      <c r="N6" s="79"/>
    </row>
    <row r="7" spans="1:14" ht="84" customHeight="1">
      <c r="A7" s="82"/>
      <c r="B7" s="3" t="s">
        <v>8</v>
      </c>
      <c r="C7" s="3" t="s">
        <v>9</v>
      </c>
      <c r="D7" s="3" t="s">
        <v>8</v>
      </c>
      <c r="E7" s="3" t="s">
        <v>9</v>
      </c>
      <c r="F7" s="3" t="s">
        <v>8</v>
      </c>
      <c r="G7" s="3" t="s">
        <v>9</v>
      </c>
      <c r="H7" s="3" t="s">
        <v>8</v>
      </c>
      <c r="I7" s="3" t="s">
        <v>9</v>
      </c>
      <c r="J7" s="3" t="s">
        <v>8</v>
      </c>
      <c r="K7" s="3" t="s">
        <v>9</v>
      </c>
      <c r="L7" s="3" t="s">
        <v>8</v>
      </c>
      <c r="M7" s="3" t="s">
        <v>9</v>
      </c>
      <c r="N7" s="79"/>
    </row>
    <row r="8" spans="1:14" s="62" customFormat="1" ht="46.5" customHeight="1">
      <c r="A8" s="61" t="s">
        <v>73</v>
      </c>
      <c r="B8" s="63"/>
      <c r="C8" s="63"/>
      <c r="D8" s="63">
        <v>1</v>
      </c>
      <c r="E8" s="63">
        <v>5</v>
      </c>
      <c r="F8" s="63">
        <v>2</v>
      </c>
      <c r="G8" s="63">
        <v>18</v>
      </c>
      <c r="H8" s="63">
        <v>1</v>
      </c>
      <c r="I8" s="63">
        <v>12</v>
      </c>
      <c r="J8" s="63">
        <v>1</v>
      </c>
      <c r="K8" s="63">
        <v>18</v>
      </c>
      <c r="L8" s="63">
        <f>D8+F8+H8+J8+B8</f>
        <v>5</v>
      </c>
      <c r="M8" s="63">
        <f>E8+G8+I8+K8+C8</f>
        <v>53</v>
      </c>
      <c r="N8" s="79"/>
    </row>
    <row r="9" spans="1:14" ht="30.75" customHeight="1" hidden="1">
      <c r="A9" s="27" t="s">
        <v>69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61">
        <f>D9+F9+H9+J9</f>
        <v>0</v>
      </c>
      <c r="M9" s="61">
        <f>E9+G9+I9+K9</f>
        <v>0</v>
      </c>
      <c r="N9" s="79"/>
    </row>
    <row r="10" ht="12.75">
      <c r="N10" s="79"/>
    </row>
    <row r="11" ht="12.75">
      <c r="N11" s="79"/>
    </row>
    <row r="12" ht="12.75">
      <c r="N12" s="79"/>
    </row>
    <row r="13" ht="12.75">
      <c r="N13" s="79"/>
    </row>
    <row r="14" ht="12.75">
      <c r="N14" s="79"/>
    </row>
    <row r="15" ht="12.75">
      <c r="N15" s="79"/>
    </row>
    <row r="16" ht="12.75">
      <c r="N16" s="79"/>
    </row>
    <row r="17" spans="1:15" ht="14.25" customHeight="1">
      <c r="A17" s="81" t="s">
        <v>61</v>
      </c>
      <c r="B17" s="81"/>
      <c r="C17" s="81"/>
      <c r="D17" s="81"/>
      <c r="E17" s="81"/>
      <c r="F17" s="81"/>
      <c r="G17" s="21"/>
      <c r="H17" s="21"/>
      <c r="I17" s="21"/>
      <c r="J17" s="67" t="s">
        <v>65</v>
      </c>
      <c r="K17" s="67"/>
      <c r="L17" s="67"/>
      <c r="M17" s="67"/>
      <c r="N17" s="79"/>
      <c r="O17" s="21"/>
    </row>
    <row r="18" ht="12.75">
      <c r="N18" s="79"/>
    </row>
    <row r="19" ht="12.75">
      <c r="N19" s="79"/>
    </row>
    <row r="20" ht="12.75">
      <c r="N20" s="79"/>
    </row>
    <row r="21" ht="12.75">
      <c r="N21" s="79"/>
    </row>
    <row r="22" ht="12.75">
      <c r="N22" s="79"/>
    </row>
  </sheetData>
  <sheetProtection/>
  <mergeCells count="14">
    <mergeCell ref="F6:G6"/>
    <mergeCell ref="H6:I6"/>
    <mergeCell ref="B6:C6"/>
    <mergeCell ref="J17:M17"/>
    <mergeCell ref="N1:N22"/>
    <mergeCell ref="J1:M1"/>
    <mergeCell ref="J2:M2"/>
    <mergeCell ref="J3:M3"/>
    <mergeCell ref="A5:M5"/>
    <mergeCell ref="J6:K6"/>
    <mergeCell ref="L6:M6"/>
    <mergeCell ref="A17:F17"/>
    <mergeCell ref="A6:A7"/>
    <mergeCell ref="D6:E6"/>
  </mergeCells>
  <printOptions/>
  <pageMargins left="0.7874015748031497" right="0.2362204724409449" top="1.1811023622047245" bottom="0.7874015748031497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"/>
  <sheetViews>
    <sheetView tabSelected="1" zoomScalePageLayoutView="0" workbookViewId="0" topLeftCell="A1">
      <selection activeCell="AL13" sqref="AL13"/>
    </sheetView>
  </sheetViews>
  <sheetFormatPr defaultColWidth="9.00390625" defaultRowHeight="12.75"/>
  <cols>
    <col min="1" max="1" width="9.125" style="9" customWidth="1"/>
    <col min="2" max="2" width="4.00390625" style="9" hidden="1" customWidth="1"/>
    <col min="3" max="3" width="4.75390625" style="9" hidden="1" customWidth="1"/>
    <col min="4" max="4" width="4.875" style="9" customWidth="1"/>
    <col min="5" max="5" width="4.625" style="9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19" customWidth="1"/>
    <col min="23" max="23" width="4.75390625" style="19" customWidth="1"/>
    <col min="24" max="25" width="4.375" style="19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2" width="4.625" style="1" customWidth="1"/>
    <col min="43" max="43" width="4.375" style="1" customWidth="1"/>
    <col min="44" max="45" width="4.375" style="1" hidden="1" customWidth="1"/>
    <col min="46" max="47" width="4.375" style="1" customWidth="1"/>
    <col min="48" max="48" width="5.375" style="1" customWidth="1"/>
    <col min="49" max="49" width="5.625" style="1" customWidth="1"/>
    <col min="50" max="51" width="5.25390625" style="1" hidden="1" customWidth="1"/>
    <col min="52" max="52" width="5.875" style="1" customWidth="1"/>
    <col min="53" max="53" width="6.25390625" style="1" customWidth="1"/>
    <col min="54" max="54" width="4.375" style="1" hidden="1" customWidth="1"/>
    <col min="55" max="55" width="4.75390625" style="1" hidden="1" customWidth="1"/>
    <col min="56" max="56" width="5.625" style="20" customWidth="1"/>
    <col min="57" max="57" width="3.25390625" style="1" customWidth="1"/>
    <col min="58" max="58" width="4.25390625" style="1" customWidth="1"/>
    <col min="59" max="59" width="4.75390625" style="1" customWidth="1"/>
    <col min="60" max="16384" width="9.125" style="1" customWidth="1"/>
  </cols>
  <sheetData>
    <row r="1" spans="1:59" s="6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93" t="s">
        <v>78</v>
      </c>
      <c r="AX1" s="72"/>
      <c r="AY1" s="72"/>
      <c r="AZ1" s="72"/>
      <c r="BA1" s="72"/>
      <c r="BB1" s="72"/>
      <c r="BC1" s="72"/>
      <c r="BD1" s="72"/>
      <c r="BE1" s="72"/>
      <c r="BF1" s="72"/>
      <c r="BG1" s="91">
        <v>6</v>
      </c>
    </row>
    <row r="2" spans="1:59" s="6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93" t="s">
        <v>49</v>
      </c>
      <c r="AX2" s="94"/>
      <c r="AY2" s="94"/>
      <c r="AZ2" s="94"/>
      <c r="BA2" s="94"/>
      <c r="BB2" s="94"/>
      <c r="BC2" s="94"/>
      <c r="BD2" s="94"/>
      <c r="BE2" s="94"/>
      <c r="BF2" s="94"/>
      <c r="BG2" s="91"/>
    </row>
    <row r="3" spans="1:59" s="6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93" t="s">
        <v>82</v>
      </c>
      <c r="AX3" s="94"/>
      <c r="AY3" s="94"/>
      <c r="AZ3" s="94"/>
      <c r="BA3" s="94"/>
      <c r="BB3" s="94"/>
      <c r="BC3" s="94"/>
      <c r="BD3" s="94"/>
      <c r="BE3" s="94"/>
      <c r="BF3" s="94"/>
      <c r="BG3" s="91"/>
    </row>
    <row r="4" spans="1:59" s="6" customFormat="1" ht="12" customHeight="1">
      <c r="A4" s="4"/>
      <c r="B4" s="4"/>
      <c r="C4" s="4"/>
      <c r="D4" s="4"/>
      <c r="E4" s="4"/>
      <c r="F4" s="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67"/>
      <c r="AX4" s="84"/>
      <c r="AY4" s="84"/>
      <c r="AZ4" s="84"/>
      <c r="BA4" s="84"/>
      <c r="BB4" s="84"/>
      <c r="BC4" s="84"/>
      <c r="BD4" s="84"/>
      <c r="BE4" s="84"/>
      <c r="BF4" s="84"/>
      <c r="BG4" s="91"/>
    </row>
    <row r="5" spans="1:59" ht="37.5" customHeight="1">
      <c r="A5" s="73" t="s">
        <v>75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91"/>
    </row>
    <row r="6" spans="1:59" ht="24.75" customHeight="1">
      <c r="A6" s="86" t="s">
        <v>72</v>
      </c>
      <c r="B6" s="83" t="s">
        <v>43</v>
      </c>
      <c r="C6" s="83"/>
      <c r="D6" s="83"/>
      <c r="E6" s="83"/>
      <c r="F6" s="83" t="s">
        <v>45</v>
      </c>
      <c r="G6" s="83"/>
      <c r="H6" s="83"/>
      <c r="I6" s="83"/>
      <c r="J6" s="83" t="s">
        <v>46</v>
      </c>
      <c r="K6" s="83"/>
      <c r="L6" s="83"/>
      <c r="M6" s="83"/>
      <c r="N6" s="83" t="s">
        <v>47</v>
      </c>
      <c r="O6" s="83"/>
      <c r="P6" s="83"/>
      <c r="Q6" s="83"/>
      <c r="R6" s="83" t="s">
        <v>0</v>
      </c>
      <c r="S6" s="83"/>
      <c r="T6" s="83"/>
      <c r="U6" s="83"/>
      <c r="V6" s="83" t="s">
        <v>50</v>
      </c>
      <c r="W6" s="83"/>
      <c r="X6" s="83"/>
      <c r="Y6" s="83"/>
      <c r="Z6" s="83" t="s">
        <v>1</v>
      </c>
      <c r="AA6" s="83"/>
      <c r="AB6" s="83"/>
      <c r="AC6" s="83"/>
      <c r="AD6" s="83" t="s">
        <v>2</v>
      </c>
      <c r="AE6" s="83"/>
      <c r="AF6" s="83"/>
      <c r="AG6" s="83"/>
      <c r="AH6" s="83" t="s">
        <v>48</v>
      </c>
      <c r="AI6" s="83"/>
      <c r="AJ6" s="83"/>
      <c r="AK6" s="83"/>
      <c r="AL6" s="83" t="s">
        <v>48</v>
      </c>
      <c r="AM6" s="83"/>
      <c r="AN6" s="83"/>
      <c r="AO6" s="83"/>
      <c r="AP6" s="83" t="s">
        <v>3</v>
      </c>
      <c r="AQ6" s="83"/>
      <c r="AR6" s="83"/>
      <c r="AS6" s="83"/>
      <c r="AT6" s="89" t="s">
        <v>4</v>
      </c>
      <c r="AU6" s="90"/>
      <c r="AV6" s="83" t="s">
        <v>76</v>
      </c>
      <c r="AW6" s="83"/>
      <c r="AX6" s="83"/>
      <c r="AY6" s="83"/>
      <c r="AZ6" s="83" t="s">
        <v>77</v>
      </c>
      <c r="BA6" s="83"/>
      <c r="BB6" s="83"/>
      <c r="BC6" s="83"/>
      <c r="BD6" s="24"/>
      <c r="BE6" s="82" t="s">
        <v>41</v>
      </c>
      <c r="BF6" s="82"/>
      <c r="BG6" s="91"/>
    </row>
    <row r="7" spans="1:59" ht="36" customHeight="1" hidden="1">
      <c r="A7" s="87"/>
      <c r="B7" s="80" t="s">
        <v>67</v>
      </c>
      <c r="C7" s="80"/>
      <c r="D7" s="80" t="s">
        <v>68</v>
      </c>
      <c r="E7" s="80"/>
      <c r="F7" s="80" t="s">
        <v>67</v>
      </c>
      <c r="G7" s="80"/>
      <c r="H7" s="80" t="s">
        <v>68</v>
      </c>
      <c r="I7" s="80"/>
      <c r="J7" s="80" t="s">
        <v>67</v>
      </c>
      <c r="K7" s="80"/>
      <c r="L7" s="80" t="s">
        <v>68</v>
      </c>
      <c r="M7" s="80"/>
      <c r="N7" s="80" t="s">
        <v>67</v>
      </c>
      <c r="O7" s="80"/>
      <c r="P7" s="80" t="s">
        <v>68</v>
      </c>
      <c r="Q7" s="80"/>
      <c r="R7" s="80" t="s">
        <v>67</v>
      </c>
      <c r="S7" s="80"/>
      <c r="T7" s="80" t="s">
        <v>68</v>
      </c>
      <c r="U7" s="80"/>
      <c r="V7" s="80" t="s">
        <v>67</v>
      </c>
      <c r="W7" s="80"/>
      <c r="X7" s="80" t="s">
        <v>68</v>
      </c>
      <c r="Y7" s="80"/>
      <c r="Z7" s="80" t="s">
        <v>67</v>
      </c>
      <c r="AA7" s="80"/>
      <c r="AB7" s="80" t="s">
        <v>68</v>
      </c>
      <c r="AC7" s="80"/>
      <c r="AD7" s="80" t="s">
        <v>67</v>
      </c>
      <c r="AE7" s="80"/>
      <c r="AF7" s="80" t="s">
        <v>68</v>
      </c>
      <c r="AG7" s="80"/>
      <c r="AH7" s="80" t="s">
        <v>67</v>
      </c>
      <c r="AI7" s="80"/>
      <c r="AJ7" s="80" t="s">
        <v>68</v>
      </c>
      <c r="AK7" s="80"/>
      <c r="AL7" s="80" t="s">
        <v>67</v>
      </c>
      <c r="AM7" s="80"/>
      <c r="AN7" s="80" t="s">
        <v>68</v>
      </c>
      <c r="AO7" s="80"/>
      <c r="AP7" s="80" t="s">
        <v>67</v>
      </c>
      <c r="AQ7" s="80"/>
      <c r="AR7" s="80" t="s">
        <v>68</v>
      </c>
      <c r="AS7" s="80"/>
      <c r="AT7" s="2"/>
      <c r="AU7" s="2"/>
      <c r="AV7" s="80" t="s">
        <v>67</v>
      </c>
      <c r="AW7" s="80"/>
      <c r="AX7" s="80" t="s">
        <v>68</v>
      </c>
      <c r="AY7" s="80"/>
      <c r="AZ7" s="80" t="s">
        <v>67</v>
      </c>
      <c r="BA7" s="80"/>
      <c r="BB7" s="80" t="s">
        <v>68</v>
      </c>
      <c r="BC7" s="80"/>
      <c r="BD7" s="85" t="s">
        <v>54</v>
      </c>
      <c r="BE7" s="82" t="s">
        <v>41</v>
      </c>
      <c r="BF7" s="82"/>
      <c r="BG7" s="91"/>
    </row>
    <row r="8" spans="1:59" ht="74.25" customHeight="1">
      <c r="A8" s="88"/>
      <c r="B8" s="3" t="s">
        <v>8</v>
      </c>
      <c r="C8" s="3" t="s">
        <v>9</v>
      </c>
      <c r="D8" s="3" t="s">
        <v>8</v>
      </c>
      <c r="E8" s="3" t="s">
        <v>9</v>
      </c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9</v>
      </c>
      <c r="AB8" s="3" t="s">
        <v>8</v>
      </c>
      <c r="AC8" s="3" t="s">
        <v>9</v>
      </c>
      <c r="AD8" s="3" t="s">
        <v>8</v>
      </c>
      <c r="AE8" s="3" t="s">
        <v>9</v>
      </c>
      <c r="AF8" s="3" t="s">
        <v>8</v>
      </c>
      <c r="AG8" s="3" t="s">
        <v>9</v>
      </c>
      <c r="AH8" s="3" t="s">
        <v>8</v>
      </c>
      <c r="AI8" s="3" t="s">
        <v>9</v>
      </c>
      <c r="AJ8" s="3" t="s">
        <v>8</v>
      </c>
      <c r="AK8" s="3" t="s">
        <v>9</v>
      </c>
      <c r="AL8" s="3" t="s">
        <v>8</v>
      </c>
      <c r="AM8" s="3" t="s">
        <v>9</v>
      </c>
      <c r="AN8" s="3" t="s">
        <v>8</v>
      </c>
      <c r="AO8" s="3" t="s">
        <v>9</v>
      </c>
      <c r="AP8" s="3" t="s">
        <v>8</v>
      </c>
      <c r="AQ8" s="3" t="s">
        <v>9</v>
      </c>
      <c r="AR8" s="3" t="s">
        <v>8</v>
      </c>
      <c r="AS8" s="3" t="s">
        <v>9</v>
      </c>
      <c r="AT8" s="3" t="s">
        <v>8</v>
      </c>
      <c r="AU8" s="3" t="s">
        <v>9</v>
      </c>
      <c r="AV8" s="3" t="s">
        <v>8</v>
      </c>
      <c r="AW8" s="3" t="s">
        <v>9</v>
      </c>
      <c r="AX8" s="3" t="s">
        <v>8</v>
      </c>
      <c r="AY8" s="3" t="s">
        <v>9</v>
      </c>
      <c r="AZ8" s="3" t="s">
        <v>8</v>
      </c>
      <c r="BA8" s="3" t="s">
        <v>9</v>
      </c>
      <c r="BB8" s="3" t="s">
        <v>8</v>
      </c>
      <c r="BC8" s="3" t="s">
        <v>9</v>
      </c>
      <c r="BD8" s="85"/>
      <c r="BE8" s="8" t="s">
        <v>8</v>
      </c>
      <c r="BF8" s="8" t="s">
        <v>9</v>
      </c>
      <c r="BG8" s="91"/>
    </row>
    <row r="9" spans="1:59" ht="28.5" customHeight="1">
      <c r="A9" s="2" t="s">
        <v>62</v>
      </c>
      <c r="B9" s="26"/>
      <c r="C9" s="26"/>
      <c r="D9" s="32">
        <v>1</v>
      </c>
      <c r="E9" s="32">
        <v>10</v>
      </c>
      <c r="F9" s="32">
        <v>1</v>
      </c>
      <c r="G9" s="32">
        <v>10</v>
      </c>
      <c r="H9" s="32"/>
      <c r="I9" s="32"/>
      <c r="J9" s="32">
        <v>1</v>
      </c>
      <c r="K9" s="32">
        <v>10</v>
      </c>
      <c r="L9" s="32"/>
      <c r="M9" s="32"/>
      <c r="N9" s="32">
        <v>1</v>
      </c>
      <c r="O9" s="32">
        <v>12</v>
      </c>
      <c r="P9" s="32"/>
      <c r="Q9" s="32"/>
      <c r="R9" s="32">
        <v>1</v>
      </c>
      <c r="S9" s="32">
        <v>10</v>
      </c>
      <c r="T9" s="32"/>
      <c r="U9" s="32"/>
      <c r="V9" s="33">
        <f>F9+J9+N9+R9+B9+D9</f>
        <v>5</v>
      </c>
      <c r="W9" s="33">
        <f>G9+K9+O9+S9+C9+E9</f>
        <v>52</v>
      </c>
      <c r="X9" s="33">
        <f>D9+H9+L9+P9+T9</f>
        <v>1</v>
      </c>
      <c r="Y9" s="33">
        <f>E9+I9+M9+Q9+U9</f>
        <v>10</v>
      </c>
      <c r="Z9" s="32">
        <v>1</v>
      </c>
      <c r="AA9" s="32">
        <v>9</v>
      </c>
      <c r="AB9" s="32"/>
      <c r="AC9" s="32"/>
      <c r="AD9" s="32">
        <v>1</v>
      </c>
      <c r="AE9" s="32">
        <v>10</v>
      </c>
      <c r="AF9" s="32"/>
      <c r="AG9" s="32"/>
      <c r="AH9" s="32"/>
      <c r="AI9" s="32"/>
      <c r="AJ9" s="32"/>
      <c r="AK9" s="32"/>
      <c r="AL9" s="32">
        <v>1</v>
      </c>
      <c r="AM9" s="32">
        <v>12</v>
      </c>
      <c r="AN9" s="32"/>
      <c r="AO9" s="32"/>
      <c r="AP9" s="32">
        <v>2</v>
      </c>
      <c r="AQ9" s="32">
        <v>16</v>
      </c>
      <c r="AR9" s="32"/>
      <c r="AS9" s="32"/>
      <c r="AT9" s="32">
        <v>1</v>
      </c>
      <c r="AU9" s="32">
        <v>9</v>
      </c>
      <c r="AV9" s="33">
        <f>Z9+AD9+AH9+AL9+AP9+AT9</f>
        <v>6</v>
      </c>
      <c r="AW9" s="33">
        <f>AA9+AE9+AI9+AM9+AQ9+AU9</f>
        <v>56</v>
      </c>
      <c r="AX9" s="33">
        <f>AB9+AF9+AJ9+AN9+AR9</f>
        <v>0</v>
      </c>
      <c r="AY9" s="33">
        <f>AC9+AG9+AK9+AO9+AS9</f>
        <v>0</v>
      </c>
      <c r="AZ9" s="34">
        <f>V9+AV9</f>
        <v>11</v>
      </c>
      <c r="BA9" s="34">
        <f>W9+AW9</f>
        <v>108</v>
      </c>
      <c r="BB9" s="34" t="e">
        <f>X9+AX9+#REF!</f>
        <v>#REF!</v>
      </c>
      <c r="BC9" s="34" t="e">
        <f>Y9+AY9+#REF!</f>
        <v>#REF!</v>
      </c>
      <c r="BD9" s="35">
        <f>BA9/AZ9</f>
        <v>9.818181818181818</v>
      </c>
      <c r="BE9" s="38">
        <v>9</v>
      </c>
      <c r="BF9" s="38">
        <v>102</v>
      </c>
      <c r="BG9" s="91"/>
    </row>
    <row r="10" spans="1:59" ht="28.5" customHeight="1">
      <c r="A10" s="7"/>
      <c r="B10" s="7"/>
      <c r="C10" s="7"/>
      <c r="D10" s="7"/>
      <c r="E10" s="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/>
      <c r="AW10" s="15"/>
      <c r="AX10" s="15"/>
      <c r="AY10" s="15"/>
      <c r="AZ10" s="16"/>
      <c r="BA10" s="16"/>
      <c r="BB10" s="16"/>
      <c r="BC10" s="16"/>
      <c r="BD10" s="14"/>
      <c r="BG10" s="91"/>
    </row>
    <row r="11" spans="1:59" ht="28.5" customHeight="1">
      <c r="A11" s="7"/>
      <c r="B11" s="7"/>
      <c r="C11" s="7"/>
      <c r="D11" s="7"/>
      <c r="E11" s="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5"/>
      <c r="AX11" s="15"/>
      <c r="AY11" s="15"/>
      <c r="AZ11" s="16"/>
      <c r="BA11" s="16"/>
      <c r="BB11" s="16"/>
      <c r="BC11" s="16"/>
      <c r="BD11" s="14"/>
      <c r="BG11" s="91"/>
    </row>
    <row r="12" spans="1:59" ht="14.25" customHeight="1">
      <c r="A12" s="81" t="s">
        <v>61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AU12" s="92" t="s">
        <v>65</v>
      </c>
      <c r="AV12" s="92"/>
      <c r="AW12" s="92"/>
      <c r="AX12" s="92"/>
      <c r="AY12" s="92"/>
      <c r="AZ12" s="92"/>
      <c r="BA12" s="92"/>
      <c r="BB12" s="92"/>
      <c r="BC12" s="92"/>
      <c r="BD12" s="92"/>
      <c r="BG12" s="91"/>
    </row>
    <row r="13" spans="1:59" s="6" customFormat="1" ht="12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67"/>
      <c r="AX13" s="67"/>
      <c r="AY13" s="67"/>
      <c r="AZ13" s="4"/>
      <c r="BA13" s="4"/>
      <c r="BB13" s="4"/>
      <c r="BC13" s="4"/>
      <c r="BD13" s="13"/>
      <c r="BG13" s="91"/>
    </row>
    <row r="14" spans="1:59" ht="18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7"/>
      <c r="AW14" s="17"/>
      <c r="AX14" s="17"/>
      <c r="AY14" s="17"/>
      <c r="AZ14" s="18"/>
      <c r="BA14" s="16"/>
      <c r="BB14" s="16"/>
      <c r="BC14" s="16"/>
      <c r="BD14" s="14"/>
      <c r="BF14" s="23"/>
      <c r="BG14" s="91"/>
    </row>
    <row r="15" ht="12">
      <c r="BG15" s="91"/>
    </row>
    <row r="16" ht="12">
      <c r="BG16" s="91"/>
    </row>
    <row r="17" s="1" customFormat="1" ht="12">
      <c r="BG17" s="91"/>
    </row>
    <row r="18" s="1" customFormat="1" ht="12">
      <c r="BG18" s="91"/>
    </row>
    <row r="19" s="1" customFormat="1" ht="12">
      <c r="BG19" s="91"/>
    </row>
    <row r="20" s="1" customFormat="1" ht="12">
      <c r="BG20" s="91"/>
    </row>
    <row r="21" s="1" customFormat="1" ht="12">
      <c r="BG21" s="91"/>
    </row>
    <row r="22" s="1" customFormat="1" ht="12">
      <c r="BG22" s="91"/>
    </row>
  </sheetData>
  <sheetProtection/>
  <mergeCells count="55">
    <mergeCell ref="A12:S12"/>
    <mergeCell ref="A13:AG13"/>
    <mergeCell ref="AW13:AY13"/>
    <mergeCell ref="A14:AG14"/>
    <mergeCell ref="AZ7:BA7"/>
    <mergeCell ref="BB7:BC7"/>
    <mergeCell ref="AH7:AI7"/>
    <mergeCell ref="AJ7:AK7"/>
    <mergeCell ref="AL7:AM7"/>
    <mergeCell ref="P7:Q7"/>
    <mergeCell ref="BE7:BF7"/>
    <mergeCell ref="AP7:AQ7"/>
    <mergeCell ref="AR7:AS7"/>
    <mergeCell ref="AV7:AW7"/>
    <mergeCell ref="AX7:AY7"/>
    <mergeCell ref="BG1:BG22"/>
    <mergeCell ref="AU12:BD12"/>
    <mergeCell ref="AW1:BF1"/>
    <mergeCell ref="AW2:BF2"/>
    <mergeCell ref="AW3:BF3"/>
    <mergeCell ref="B7:C7"/>
    <mergeCell ref="D7:E7"/>
    <mergeCell ref="F7:G7"/>
    <mergeCell ref="N7:O7"/>
    <mergeCell ref="H7:I7"/>
    <mergeCell ref="J7:K7"/>
    <mergeCell ref="L7:M7"/>
    <mergeCell ref="A6:A8"/>
    <mergeCell ref="AL6:AO6"/>
    <mergeCell ref="AP6:AS6"/>
    <mergeCell ref="AV6:AY6"/>
    <mergeCell ref="AT6:AU6"/>
    <mergeCell ref="Z7:AA7"/>
    <mergeCell ref="R7:S7"/>
    <mergeCell ref="T7:U7"/>
    <mergeCell ref="V7:W7"/>
    <mergeCell ref="R6:U6"/>
    <mergeCell ref="F6:I6"/>
    <mergeCell ref="X7:Y7"/>
    <mergeCell ref="Z6:AC6"/>
    <mergeCell ref="AD6:AG6"/>
    <mergeCell ref="AZ6:BC6"/>
    <mergeCell ref="AH6:AK6"/>
    <mergeCell ref="N6:Q6"/>
    <mergeCell ref="V6:Y6"/>
    <mergeCell ref="J6:M6"/>
    <mergeCell ref="AB7:AC7"/>
    <mergeCell ref="AD7:AE7"/>
    <mergeCell ref="AW4:BF4"/>
    <mergeCell ref="BE6:BF6"/>
    <mergeCell ref="AF7:AG7"/>
    <mergeCell ref="AN7:AO7"/>
    <mergeCell ref="BD7:BD8"/>
    <mergeCell ref="A5:BF5"/>
    <mergeCell ref="B6:E6"/>
  </mergeCells>
  <printOptions/>
  <pageMargins left="0.7874015748031497" right="0.5905511811023623" top="1.1811023622047245" bottom="0.7874015748031497" header="0.3937007874015748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user902</cp:lastModifiedBy>
  <cp:lastPrinted>2016-09-14T14:03:09Z</cp:lastPrinted>
  <dcterms:created xsi:type="dcterms:W3CDTF">2008-07-31T12:03:57Z</dcterms:created>
  <dcterms:modified xsi:type="dcterms:W3CDTF">2016-09-27T07:00:18Z</dcterms:modified>
  <cp:category/>
  <cp:version/>
  <cp:contentType/>
  <cp:contentStatus/>
</cp:coreProperties>
</file>