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" yWindow="336" windowWidth="14052" windowHeight="9276" activeTab="0"/>
  </bookViews>
  <sheets>
    <sheet name="дод 9 (в)" sheetId="1" r:id="rId1"/>
  </sheets>
  <definedNames>
    <definedName name="_xlnm.Print_Titles" localSheetId="0">'дод 9 (в)'!$9:$11</definedName>
    <definedName name="_xlnm.Print_Area" localSheetId="0">'дод 9 (в)'!$A$1:$T$117</definedName>
  </definedNames>
  <calcPr fullCalcOnLoad="1"/>
</workbook>
</file>

<file path=xl/sharedStrings.xml><?xml version="1.0" encoding="utf-8"?>
<sst xmlns="http://schemas.openxmlformats.org/spreadsheetml/2006/main" count="147" uniqueCount="107">
  <si>
    <t>Назва природоохоронного заходу</t>
  </si>
  <si>
    <t>1.</t>
  </si>
  <si>
    <t>у тому числі по головних розпорядниках:</t>
  </si>
  <si>
    <t>Заходи щодо відновлення і підтримання сприятливого гідрологічного режиму та санітарного стану водних об'єктів</t>
  </si>
  <si>
    <t>2.</t>
  </si>
  <si>
    <t>Проведення заходів щодо пропаганди охорони навколишнього природного середовища</t>
  </si>
  <si>
    <t>Управління освіти і науки Сумської міської ради</t>
  </si>
  <si>
    <t>Проведення екологічних, освітніх акцій та проектів у позашкільному вихованні</t>
  </si>
  <si>
    <t>Проведення спеціальних заходів, спрямованих на запобігання знищенню чи пошкодженню природних комплексів територій та об'єктів природно-заповідного фонду на території міста Суми</t>
  </si>
  <si>
    <t xml:space="preserve">Проведення спеціальних заходів, спрямованих на запобігання знищенню чи пошкодженню природних комплексів об'єктів природно-заповідного фонду :   </t>
  </si>
  <si>
    <t>Всього</t>
  </si>
  <si>
    <t>КТКВК - 240601</t>
  </si>
  <si>
    <t>Управління  капітального будівництва та дорожнього господарства Сумської міської ради</t>
  </si>
  <si>
    <t xml:space="preserve">видатки споживання </t>
  </si>
  <si>
    <t>видатки розвитку</t>
  </si>
  <si>
    <t>3.</t>
  </si>
  <si>
    <t>Утримання об'єктів природно-заповідного фонду міста Суми</t>
  </si>
  <si>
    <t>Проведення науково-технічних конференцій і семінарів щодо пропаганди охорони навколишнього природного середовища, видання поліграфічної продукції з екологічної тематики</t>
  </si>
  <si>
    <t>Підготовка і видання поліграфічної продукції щодо пропаганди охорони природного середовища</t>
  </si>
  <si>
    <t>санітарне утримання парку - пам’ятки садово - паркового мистецтва  «Басівський»</t>
  </si>
  <si>
    <t>Видання інформаційно-освітнього екологічного бюлетеня Сумської міської ради «Екологічний орієнтир»</t>
  </si>
  <si>
    <t>Проведення науково-технічних конференцій і семінарів з питань екології та охорони природи</t>
  </si>
  <si>
    <t>Департамент інфраструктури міста Сумської міської ради</t>
  </si>
  <si>
    <t>Утримання ботанічного саду місцевого значення «Юннатівський»</t>
  </si>
  <si>
    <t>№ з/п</t>
  </si>
  <si>
    <t>Управління освіти і  науки Сумської міської ради</t>
  </si>
  <si>
    <t>грн.</t>
  </si>
  <si>
    <t>КТКВК - 200600</t>
  </si>
  <si>
    <t>1.1.</t>
  </si>
  <si>
    <t>3.1.</t>
  </si>
  <si>
    <t>2.1.</t>
  </si>
  <si>
    <t>2.2.</t>
  </si>
  <si>
    <t>Проведення санітарних заходів у прибережних смугах річки Псел, оз. Чеха та інших водних об'єктів (вивезення сміття з контейнерів)</t>
  </si>
  <si>
    <t>догляд, санітарне утримання за пам’ятками природи «Липові насадження», «Дуби» на вулицях Герасима Кондратьєва, Петропавлівська, Антонова</t>
  </si>
  <si>
    <t>догляд за парком - пам’яткою садово - паркового мистецтва  «Басівський»</t>
  </si>
  <si>
    <t>Діяльність щодо збереження видів тварин і рослин, занесених до Червоної книги України, поліпшення середовища їх перебування чи зростання, створення умов для розмноження у природних умовах, розведення та розселення у ботанічному саду місцевого значення "Юннатівський"</t>
  </si>
  <si>
    <t>Забезепечення екологічно безпечного зберігання, оброблення, утилізації, видалення відходів</t>
  </si>
  <si>
    <t>Оброблення, утилізація, видалення та зберігання рослинних відходів на майданчику по вул. Боженка</t>
  </si>
  <si>
    <t>4.</t>
  </si>
  <si>
    <t>4.1.</t>
  </si>
  <si>
    <t>Управління капітального будівництва та дорожнього господарства Сумської міської ради</t>
  </si>
  <si>
    <t>Заходи з озеленення міста</t>
  </si>
  <si>
    <t>Садіння нових дерев і кущів, заміна засохлих та пошкоджених дерев і кущів уздовж основних магістралей та доріг, у парках, скверах, у межах прибережних смуг річок і водойм</t>
  </si>
  <si>
    <t>Створення та відновлення газонів по місту</t>
  </si>
  <si>
    <t>Заходи для боротьби з шкідливою дією вод</t>
  </si>
  <si>
    <t>Будівництво системи водовідведення поверхневих вод з вулиці Тополянська у м. Суми (розробка проектно-кошторисної документації)</t>
  </si>
  <si>
    <t>Загальний фонд</t>
  </si>
  <si>
    <t>Спеціальний фонд</t>
  </si>
  <si>
    <t>Разом</t>
  </si>
  <si>
    <t>Реконструкція каналізаційних мереж і споруд на них</t>
  </si>
  <si>
    <t>Реконструкція каналізаційно-насосної станції за адресою: м.Суми, вул. Привокзальна, 4/13</t>
  </si>
  <si>
    <t>Утилізація  відходів (КТКВК 240602) - всього</t>
  </si>
  <si>
    <t>Інша діяльність у сфері охорони навколишнього природного середовища (КТКВК 240604) - всього</t>
  </si>
  <si>
    <t>КТКВК -240602</t>
  </si>
  <si>
    <t>КТКВК -240604</t>
  </si>
  <si>
    <t>КТКВК -240605</t>
  </si>
  <si>
    <t>Охорона атмосферного повітря</t>
  </si>
  <si>
    <t>2.3.</t>
  </si>
  <si>
    <t>2.4.</t>
  </si>
  <si>
    <t>2.5.</t>
  </si>
  <si>
    <t>5.</t>
  </si>
  <si>
    <t>5.1.</t>
  </si>
  <si>
    <t>5.2.</t>
  </si>
  <si>
    <t>КТКВК - 240605</t>
  </si>
  <si>
    <t>КТКВК - 240604</t>
  </si>
  <si>
    <t>Збереження природно-заповідного фонду (КТКВК 200600) - всього</t>
  </si>
  <si>
    <t>Облаштування території ботанічного саду місцевого значення «Юннатівський»</t>
  </si>
  <si>
    <t>Придбання спеціального обладнання для проведення науково-дослідницьких робіт у ботанічному саду місцевого значення «Юннатівський»</t>
  </si>
  <si>
    <t>Відновлення газонів у ботанічному саду місцевого значення «Юннатівський»</t>
  </si>
  <si>
    <t>Поповнення експозицій рідкісних і зникаючих рослин і тварин у ботанічнму саду місцевого значення «Юннатівський»</t>
  </si>
  <si>
    <t>Збереження природно-заповідного фонду  (КТКВК 240605)</t>
  </si>
  <si>
    <t>Розробка проекту інвентарізації викидів забруднюючих речовин в атмосферне повітря КП "Зелене будівництво" Сумської міської ради</t>
  </si>
  <si>
    <t xml:space="preserve">Внесено змін (спеціальний фонд), +,- </t>
  </si>
  <si>
    <t>Створення квітково-декоративних композицій по місту</t>
  </si>
  <si>
    <t>Виконавчий комітет Сумської міської ради</t>
  </si>
  <si>
    <t>Проведення для дітей та молоді конкурсів та форумів екологічного і приророохоронного напрямку</t>
  </si>
  <si>
    <t>Проведення для дітей та молоді акцій та конкурсів екологічного і приророохоронного напрямку</t>
  </si>
  <si>
    <t>Реконструкція  (санація) самотічного каналізаційного колектора по вул. Вигонопоселенській та вул. Урицького</t>
  </si>
  <si>
    <t>Обладнання приміщень, призначених для проведення науково-дослідних робіт, пропаганди природоохоронних знань і створення експозицій об"єктів природно-заповідного фонду міста Суми</t>
  </si>
  <si>
    <t>Будівництво теплиці для розміщення колекції рідкісних видів тропічних рослин та кактусів на території ботанічного саду місцевого значення «Юннатівський»</t>
  </si>
  <si>
    <t xml:space="preserve">  Перелік  природоохоронних заходів на 2016 рік</t>
  </si>
  <si>
    <t>Разом видатків на поточний рік (затверджено)</t>
  </si>
  <si>
    <t>Загальний фонд (з урахуванням змін)</t>
  </si>
  <si>
    <t>Спеціальний фонд (з урахуванням змін)</t>
  </si>
  <si>
    <t>Всього видатків (з урахуванням змін)</t>
  </si>
  <si>
    <t>Охорона  та раціональне використання природних ресурсів (КТКВК 240601) - всього</t>
  </si>
  <si>
    <t>Реконструкція відповідних технологічних вузлів та обладнання міських очисних споруд, у т.ч. - решіток у грабельній</t>
  </si>
  <si>
    <t>Ліквідація іншого забруднення навколишнього природного середовища (КТКВК 240603) - всього</t>
  </si>
  <si>
    <t>Реконструкція відповідних технологічних вузлів та обладнання міських очисних споруд</t>
  </si>
  <si>
    <t>6.</t>
  </si>
  <si>
    <t>6.1.</t>
  </si>
  <si>
    <t>6.2.</t>
  </si>
  <si>
    <t>6.3.</t>
  </si>
  <si>
    <t>КТКВК -240603</t>
  </si>
  <si>
    <t>КТКВК - 240603</t>
  </si>
  <si>
    <t>Будівництво теплиці для розміщення колекції рідкісних видів тропічних рослин та кактусів на території об"єкту природно-заповідного фонду ботанічного саду місцевого значення «Юннатівський»</t>
  </si>
  <si>
    <t xml:space="preserve">                     Додаток 9 </t>
  </si>
  <si>
    <t>до рішення виконавчого комітету</t>
  </si>
  <si>
    <t xml:space="preserve">Проведення благоустрою у прибережних смугах річки Псел, Сумка, Стрілка,оз.Чеха, ін. водних об'єктів,очищення русел річок </t>
  </si>
  <si>
    <t>Проведення  санітарних заходів у прибережних смугах  річки Псел, Сумка,Стрілка, оз.Чеха, ін. водних об'єктів (збір та вивезення  сміття)</t>
  </si>
  <si>
    <t>Департамент фінансів, економіки та інвестицій  Сумської міської ради</t>
  </si>
  <si>
    <t>Проведення  санітарних заходів у прибережних смугах  річок Псел, оз. Чеха та інших водних об'єктів (збирання сміття)</t>
  </si>
  <si>
    <t>Проведення благоустрою у прибережних смугах річок Псел, оз. Чеха та інших водних об'єктів (видалення аварійних дерев)</t>
  </si>
  <si>
    <t xml:space="preserve">від 17.05.2016 №253                                       № </t>
  </si>
  <si>
    <t xml:space="preserve">Директор департаменту фінансів,  </t>
  </si>
  <si>
    <t>економіки та інвестицій</t>
  </si>
  <si>
    <t>С.А. Липова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</si>
</sst>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00"/>
    <numFmt numFmtId="194" formatCode="_-* #,##0.0\ _г_р_н_._-;\-* #,##0.0\ _г_р_н_._-;_-* &quot;-&quot;??\ _г_р_н_._-;_-@_-"/>
    <numFmt numFmtId="195" formatCode="_-* #,##0.0\ _г_р_н_._-;\-* #,##0.0\ _г_р_н_._-;_-* &quot;-&quot;?\ _г_р_н_._-;_-@_-"/>
    <numFmt numFmtId="196" formatCode="[$-422]d\ mmmm\ yyyy&quot; р.&quot;"/>
    <numFmt numFmtId="197" formatCode="#,##0.0"/>
    <numFmt numFmtId="198" formatCode="_-* #,##0\ _г_р_н_._-;\-* #,##0\ _г_р_н_._-;_-* &quot;-&quot;??\ _г_р_н_._-;_-@_-"/>
    <numFmt numFmtId="199" formatCode="#,##0.000"/>
  </numFmts>
  <fonts count="5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28"/>
      <name val="Times New Roman"/>
      <family val="1"/>
    </font>
    <font>
      <sz val="36"/>
      <name val="Times New Roman"/>
      <family val="1"/>
    </font>
    <font>
      <sz val="20"/>
      <name val="Arial Cyr"/>
      <family val="0"/>
    </font>
    <font>
      <b/>
      <sz val="18"/>
      <name val="Times New Roman"/>
      <family val="1"/>
    </font>
    <font>
      <sz val="16"/>
      <name val="Times New Roman"/>
      <family val="1"/>
    </font>
    <font>
      <b/>
      <sz val="20"/>
      <name val="Arial Cyr"/>
      <family val="0"/>
    </font>
    <font>
      <i/>
      <sz val="18"/>
      <name val="Times New Roman"/>
      <family val="1"/>
    </font>
    <font>
      <sz val="18"/>
      <name val="Times New Roman"/>
      <family val="1"/>
    </font>
    <font>
      <sz val="20"/>
      <name val="Times New Roman"/>
      <family val="1"/>
    </font>
    <font>
      <sz val="30"/>
      <name val="Times New Roman"/>
      <family val="1"/>
    </font>
    <font>
      <b/>
      <i/>
      <sz val="18"/>
      <name val="Times New Roman"/>
      <family val="1"/>
    </font>
    <font>
      <b/>
      <sz val="20"/>
      <name val="Times New Roman"/>
      <family val="1"/>
    </font>
    <font>
      <b/>
      <sz val="30"/>
      <name val="Times New Roman"/>
      <family val="1"/>
    </font>
    <font>
      <b/>
      <sz val="36"/>
      <name val="Times New Roman"/>
      <family val="1"/>
    </font>
    <font>
      <b/>
      <sz val="10"/>
      <name val="Times New Roman"/>
      <family val="1"/>
    </font>
    <font>
      <sz val="26"/>
      <name val="Times New Roman"/>
      <family val="1"/>
    </font>
    <font>
      <b/>
      <sz val="15"/>
      <name val="Arial Cyr"/>
      <family val="0"/>
    </font>
    <font>
      <i/>
      <sz val="20"/>
      <name val="Arial Cyr"/>
      <family val="0"/>
    </font>
    <font>
      <b/>
      <i/>
      <sz val="20"/>
      <name val="Arial Cyr"/>
      <family val="0"/>
    </font>
    <font>
      <i/>
      <sz val="20"/>
      <name val="Times New Roman"/>
      <family val="1"/>
    </font>
    <font>
      <b/>
      <i/>
      <sz val="20"/>
      <name val="Times New Roman"/>
      <family val="1"/>
    </font>
    <font>
      <sz val="34"/>
      <name val="Times New Roman"/>
      <family val="1"/>
    </font>
    <font>
      <i/>
      <sz val="34"/>
      <name val="Times New Roman"/>
      <family val="1"/>
    </font>
    <font>
      <b/>
      <sz val="34"/>
      <name val="Arial Cyr"/>
      <family val="0"/>
    </font>
    <font>
      <i/>
      <sz val="34"/>
      <name val="Arial Cyr"/>
      <family val="0"/>
    </font>
    <font>
      <b/>
      <i/>
      <sz val="34"/>
      <name val="Times New Roman"/>
      <family val="1"/>
    </font>
    <font>
      <b/>
      <i/>
      <sz val="34"/>
      <name val="Arial Cyr"/>
      <family val="0"/>
    </font>
    <font>
      <b/>
      <sz val="34"/>
      <name val="Times New Roman"/>
      <family val="1"/>
    </font>
    <font>
      <sz val="34"/>
      <name val="Arial Cyr"/>
      <family val="0"/>
    </font>
    <font>
      <sz val="3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3" fillId="0" borderId="0" xfId="0" applyFont="1" applyFill="1" applyAlignment="1">
      <alignment/>
    </xf>
    <xf numFmtId="3" fontId="20" fillId="0" borderId="0" xfId="0" applyNumberFormat="1" applyFont="1" applyFill="1" applyAlignment="1">
      <alignment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49" fontId="25" fillId="0" borderId="0" xfId="0" applyNumberFormat="1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justify" vertical="center" wrapText="1"/>
    </xf>
    <xf numFmtId="0" fontId="29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30" fillId="0" borderId="0" xfId="0" applyFont="1" applyFill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/>
    </xf>
    <xf numFmtId="16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left" vertical="center"/>
    </xf>
    <xf numFmtId="4" fontId="34" fillId="0" borderId="0" xfId="0" applyNumberFormat="1" applyFont="1" applyFill="1" applyAlignment="1">
      <alignment horizontal="center"/>
    </xf>
    <xf numFmtId="4" fontId="35" fillId="0" borderId="0" xfId="0" applyNumberFormat="1" applyFont="1" applyFill="1" applyAlignment="1">
      <alignment/>
    </xf>
    <xf numFmtId="0" fontId="33" fillId="0" borderId="0" xfId="0" applyFont="1" applyFill="1" applyBorder="1" applyAlignment="1">
      <alignment vertical="center"/>
    </xf>
    <xf numFmtId="0" fontId="24" fillId="0" borderId="0" xfId="0" applyFont="1" applyFill="1" applyAlignment="1">
      <alignment horizontal="right"/>
    </xf>
    <xf numFmtId="49" fontId="24" fillId="0" borderId="10" xfId="0" applyNumberFormat="1" applyFont="1" applyFill="1" applyBorder="1" applyAlignment="1">
      <alignment horizontal="center" vertical="center"/>
    </xf>
    <xf numFmtId="4" fontId="24" fillId="0" borderId="10" xfId="0" applyNumberFormat="1" applyFont="1" applyFill="1" applyBorder="1" applyAlignment="1">
      <alignment horizontal="right" vertical="center"/>
    </xf>
    <xf numFmtId="4" fontId="28" fillId="0" borderId="10" xfId="0" applyNumberFormat="1" applyFont="1" applyFill="1" applyBorder="1" applyAlignment="1">
      <alignment horizontal="right" vertical="center"/>
    </xf>
    <xf numFmtId="4" fontId="24" fillId="0" borderId="10" xfId="0" applyNumberFormat="1" applyFont="1" applyFill="1" applyBorder="1" applyAlignment="1">
      <alignment horizontal="right" vertical="center" wrapText="1"/>
    </xf>
    <xf numFmtId="4" fontId="28" fillId="0" borderId="10" xfId="0" applyNumberFormat="1" applyFont="1" applyFill="1" applyBorder="1" applyAlignment="1">
      <alignment horizontal="right" vertical="center" wrapText="1"/>
    </xf>
    <xf numFmtId="4" fontId="27" fillId="0" borderId="10" xfId="0" applyNumberFormat="1" applyFont="1" applyFill="1" applyBorder="1" applyAlignment="1">
      <alignment horizontal="right" vertical="center" wrapText="1"/>
    </xf>
    <xf numFmtId="0" fontId="28" fillId="0" borderId="10" xfId="0" applyFont="1" applyFill="1" applyBorder="1" applyAlignment="1">
      <alignment horizontal="left" vertical="center" wrapText="1"/>
    </xf>
    <xf numFmtId="0" fontId="31" fillId="0" borderId="10" xfId="0" applyFont="1" applyFill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/>
    </xf>
    <xf numFmtId="4" fontId="38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4" fontId="39" fillId="0" borderId="0" xfId="0" applyNumberFormat="1" applyFont="1" applyFill="1" applyAlignment="1">
      <alignment/>
    </xf>
    <xf numFmtId="0" fontId="39" fillId="0" borderId="0" xfId="0" applyFont="1" applyFill="1" applyAlignment="1">
      <alignment/>
    </xf>
    <xf numFmtId="0" fontId="27" fillId="0" borderId="0" xfId="0" applyFont="1" applyFill="1" applyBorder="1" applyAlignment="1">
      <alignment horizontal="left" vertical="center" wrapText="1"/>
    </xf>
    <xf numFmtId="4" fontId="31" fillId="0" borderId="0" xfId="0" applyNumberFormat="1" applyFont="1" applyFill="1" applyBorder="1" applyAlignment="1">
      <alignment horizontal="center" vertical="center" wrapText="1"/>
    </xf>
    <xf numFmtId="4" fontId="32" fillId="0" borderId="0" xfId="0" applyNumberFormat="1" applyFont="1" applyFill="1" applyBorder="1" applyAlignment="1">
      <alignment horizontal="right" vertical="center" wrapText="1"/>
    </xf>
    <xf numFmtId="4" fontId="27" fillId="0" borderId="0" xfId="0" applyNumberFormat="1" applyFont="1" applyFill="1" applyBorder="1" applyAlignment="1">
      <alignment horizontal="center" vertical="center" wrapText="1"/>
    </xf>
    <xf numFmtId="4" fontId="38" fillId="0" borderId="0" xfId="0" applyNumberFormat="1" applyFont="1" applyFill="1" applyBorder="1" applyAlignment="1">
      <alignment/>
    </xf>
    <xf numFmtId="0" fontId="38" fillId="0" borderId="0" xfId="0" applyFont="1" applyFill="1" applyBorder="1" applyAlignment="1">
      <alignment/>
    </xf>
    <xf numFmtId="49" fontId="27" fillId="0" borderId="0" xfId="0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justify" vertical="center" wrapText="1"/>
    </xf>
    <xf numFmtId="4" fontId="24" fillId="0" borderId="0" xfId="0" applyNumberFormat="1" applyFont="1" applyFill="1" applyBorder="1" applyAlignment="1">
      <alignment horizontal="right" vertical="center" wrapText="1"/>
    </xf>
    <xf numFmtId="4" fontId="28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29" fillId="17" borderId="0" xfId="0" applyFont="1" applyFill="1" applyAlignment="1">
      <alignment/>
    </xf>
    <xf numFmtId="0" fontId="31" fillId="0" borderId="0" xfId="0" applyFont="1" applyFill="1" applyBorder="1" applyAlignment="1">
      <alignment horizontal="justify" vertical="center" wrapText="1"/>
    </xf>
    <xf numFmtId="4" fontId="24" fillId="0" borderId="0" xfId="0" applyNumberFormat="1" applyFont="1" applyFill="1" applyBorder="1" applyAlignment="1">
      <alignment horizontal="right" vertical="center"/>
    </xf>
    <xf numFmtId="4" fontId="28" fillId="0" borderId="0" xfId="0" applyNumberFormat="1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justify" vertical="center" wrapText="1"/>
    </xf>
    <xf numFmtId="4" fontId="31" fillId="0" borderId="0" xfId="0" applyNumberFormat="1" applyFont="1" applyFill="1" applyBorder="1" applyAlignment="1">
      <alignment horizontal="right" vertical="center" wrapText="1"/>
    </xf>
    <xf numFmtId="4" fontId="27" fillId="0" borderId="0" xfId="0" applyNumberFormat="1" applyFont="1" applyFill="1" applyBorder="1" applyAlignment="1">
      <alignment horizontal="right" vertical="center" wrapText="1"/>
    </xf>
    <xf numFmtId="3" fontId="20" fillId="0" borderId="0" xfId="0" applyNumberFormat="1" applyFont="1" applyFill="1" applyBorder="1" applyAlignment="1">
      <alignment/>
    </xf>
    <xf numFmtId="49" fontId="27" fillId="0" borderId="0" xfId="0" applyNumberFormat="1" applyFont="1" applyFill="1" applyBorder="1" applyAlignment="1">
      <alignment horizontal="center" vertical="center"/>
    </xf>
    <xf numFmtId="49" fontId="31" fillId="0" borderId="0" xfId="0" applyNumberFormat="1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/>
    </xf>
    <xf numFmtId="0" fontId="35" fillId="0" borderId="0" xfId="0" applyFont="1" applyFill="1" applyAlignment="1">
      <alignment/>
    </xf>
    <xf numFmtId="4" fontId="32" fillId="0" borderId="0" xfId="0" applyNumberFormat="1" applyFont="1" applyFill="1" applyAlignment="1">
      <alignment/>
    </xf>
    <xf numFmtId="4" fontId="40" fillId="0" borderId="0" xfId="0" applyNumberFormat="1" applyFont="1" applyFill="1" applyBorder="1" applyAlignment="1">
      <alignment/>
    </xf>
    <xf numFmtId="4" fontId="41" fillId="0" borderId="0" xfId="0" applyNumberFormat="1" applyFont="1" applyFill="1" applyBorder="1" applyAlignment="1">
      <alignment/>
    </xf>
    <xf numFmtId="0" fontId="40" fillId="0" borderId="0" xfId="0" applyFont="1" applyFill="1" applyBorder="1" applyAlignment="1">
      <alignment/>
    </xf>
    <xf numFmtId="4" fontId="20" fillId="0" borderId="0" xfId="0" applyNumberFormat="1" applyFont="1" applyFill="1" applyAlignment="1">
      <alignment/>
    </xf>
    <xf numFmtId="4" fontId="35" fillId="0" borderId="0" xfId="0" applyNumberFormat="1" applyFont="1" applyFill="1" applyBorder="1" applyAlignment="1">
      <alignment/>
    </xf>
    <xf numFmtId="4" fontId="20" fillId="0" borderId="0" xfId="0" applyNumberFormat="1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9" fillId="0" borderId="10" xfId="0" applyFont="1" applyFill="1" applyBorder="1" applyAlignment="1">
      <alignment/>
    </xf>
    <xf numFmtId="4" fontId="23" fillId="0" borderId="10" xfId="0" applyNumberFormat="1" applyFont="1" applyFill="1" applyBorder="1" applyAlignment="1">
      <alignment/>
    </xf>
    <xf numFmtId="2" fontId="24" fillId="0" borderId="10" xfId="0" applyNumberFormat="1" applyFont="1" applyFill="1" applyBorder="1" applyAlignment="1">
      <alignment horizontal="center" vertical="center"/>
    </xf>
    <xf numFmtId="4" fontId="43" fillId="0" borderId="0" xfId="0" applyNumberFormat="1" applyFont="1" applyFill="1" applyBorder="1" applyAlignment="1">
      <alignment/>
    </xf>
    <xf numFmtId="4" fontId="46" fillId="0" borderId="0" xfId="0" applyNumberFormat="1" applyFont="1" applyFill="1" applyBorder="1" applyAlignment="1">
      <alignment/>
    </xf>
    <xf numFmtId="4" fontId="44" fillId="0" borderId="0" xfId="0" applyNumberFormat="1" applyFont="1" applyFill="1" applyAlignment="1">
      <alignment/>
    </xf>
    <xf numFmtId="4" fontId="45" fillId="0" borderId="0" xfId="0" applyNumberFormat="1" applyFont="1" applyFill="1" applyBorder="1" applyAlignment="1">
      <alignment/>
    </xf>
    <xf numFmtId="4" fontId="45" fillId="0" borderId="0" xfId="0" applyNumberFormat="1" applyFont="1" applyFill="1" applyAlignment="1">
      <alignment/>
    </xf>
    <xf numFmtId="0" fontId="45" fillId="0" borderId="0" xfId="0" applyFont="1" applyFill="1" applyAlignment="1">
      <alignment/>
    </xf>
    <xf numFmtId="0" fontId="47" fillId="0" borderId="0" xfId="0" applyFont="1" applyFill="1" applyAlignment="1">
      <alignment/>
    </xf>
    <xf numFmtId="4" fontId="47" fillId="0" borderId="0" xfId="0" applyNumberFormat="1" applyFont="1" applyFill="1" applyAlignment="1">
      <alignment/>
    </xf>
    <xf numFmtId="4" fontId="48" fillId="0" borderId="0" xfId="0" applyNumberFormat="1" applyFont="1" applyFill="1" applyAlignment="1">
      <alignment/>
    </xf>
    <xf numFmtId="4" fontId="49" fillId="0" borderId="0" xfId="0" applyNumberFormat="1" applyFont="1" applyFill="1" applyAlignment="1">
      <alignment/>
    </xf>
    <xf numFmtId="0" fontId="49" fillId="0" borderId="0" xfId="0" applyFont="1" applyFill="1" applyAlignment="1">
      <alignment/>
    </xf>
    <xf numFmtId="0" fontId="36" fillId="0" borderId="0" xfId="0" applyFont="1" applyFill="1" applyAlignment="1">
      <alignment horizontal="center" vertical="center" textRotation="180"/>
    </xf>
    <xf numFmtId="0" fontId="36" fillId="0" borderId="0" xfId="0" applyFont="1" applyFill="1" applyAlignment="1">
      <alignment vertical="center" textRotation="180"/>
    </xf>
    <xf numFmtId="0" fontId="22" fillId="0" borderId="0" xfId="0" applyFont="1" applyFill="1" applyBorder="1" applyAlignment="1">
      <alignment vertical="center"/>
    </xf>
    <xf numFmtId="0" fontId="42" fillId="0" borderId="0" xfId="0" applyFont="1" applyFill="1" applyBorder="1" applyAlignment="1">
      <alignment horizontal="left"/>
    </xf>
    <xf numFmtId="4" fontId="46" fillId="0" borderId="0" xfId="0" applyNumberFormat="1" applyFont="1" applyFill="1" applyBorder="1" applyAlignment="1">
      <alignment horizontal="left" vertical="center" wrapText="1"/>
    </xf>
    <xf numFmtId="4" fontId="43" fillId="0" borderId="0" xfId="0" applyNumberFormat="1" applyFont="1" applyFill="1" applyBorder="1" applyAlignment="1">
      <alignment horizontal="left" vertical="center" wrapText="1"/>
    </xf>
    <xf numFmtId="2" fontId="28" fillId="0" borderId="10" xfId="0" applyNumberFormat="1" applyFont="1" applyFill="1" applyBorder="1" applyAlignment="1">
      <alignment horizontal="right" vertical="center"/>
    </xf>
    <xf numFmtId="2" fontId="28" fillId="0" borderId="10" xfId="0" applyNumberFormat="1" applyFont="1" applyFill="1" applyBorder="1" applyAlignment="1">
      <alignment vertical="center"/>
    </xf>
    <xf numFmtId="0" fontId="36" fillId="0" borderId="11" xfId="0" applyFont="1" applyFill="1" applyBorder="1" applyAlignment="1">
      <alignment horizontal="center" vertical="center" textRotation="180"/>
    </xf>
    <xf numFmtId="0" fontId="36" fillId="0" borderId="0" xfId="0" applyFont="1" applyFill="1" applyBorder="1" applyAlignment="1">
      <alignment horizontal="center" vertical="center" textRotation="180"/>
    </xf>
    <xf numFmtId="0" fontId="42" fillId="0" borderId="0" xfId="0" applyFont="1" applyFill="1" applyBorder="1" applyAlignment="1">
      <alignment horizontal="left" vertical="distributed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50" fillId="0" borderId="0" xfId="0" applyFont="1" applyFill="1" applyBorder="1" applyAlignment="1">
      <alignment horizontal="left" vertical="center"/>
    </xf>
    <xf numFmtId="0" fontId="36" fillId="0" borderId="0" xfId="0" applyFont="1" applyFill="1" applyAlignment="1">
      <alignment horizontal="center" vertical="center" textRotation="180"/>
    </xf>
    <xf numFmtId="0" fontId="34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V334"/>
  <sheetViews>
    <sheetView tabSelected="1" view="pageBreakPreview" zoomScale="33" zoomScaleNormal="70" zoomScaleSheetLayoutView="33" zoomScalePageLayoutView="0" workbookViewId="0" topLeftCell="A83">
      <selection activeCell="H104" sqref="H104"/>
    </sheetView>
  </sheetViews>
  <sheetFormatPr defaultColWidth="9.125" defaultRowHeight="12.75"/>
  <cols>
    <col min="1" max="1" width="7.875" style="3" customWidth="1"/>
    <col min="2" max="2" width="85.375" style="4" customWidth="1"/>
    <col min="3" max="3" width="21.375" style="25" bestFit="1" customWidth="1"/>
    <col min="4" max="4" width="21.375" style="4" bestFit="1" customWidth="1"/>
    <col min="5" max="5" width="20.50390625" style="4" customWidth="1"/>
    <col min="6" max="6" width="22.125" style="65" customWidth="1"/>
    <col min="7" max="7" width="21.375" style="4" bestFit="1" customWidth="1"/>
    <col min="8" max="8" width="21.375" style="4" customWidth="1"/>
    <col min="9" max="9" width="24.50390625" style="65" customWidth="1"/>
    <col min="10" max="10" width="23.50390625" style="52" customWidth="1"/>
    <col min="11" max="11" width="22.375" style="52" customWidth="1"/>
    <col min="12" max="12" width="23.00390625" style="52" customWidth="1"/>
    <col min="13" max="15" width="21.125" style="52" customWidth="1"/>
    <col min="16" max="16" width="22.625" style="52" customWidth="1"/>
    <col min="17" max="17" width="22.00390625" style="52" customWidth="1"/>
    <col min="18" max="18" width="28.50390625" style="52" customWidth="1"/>
    <col min="19" max="19" width="32.75390625" style="52" customWidth="1"/>
    <col min="20" max="20" width="12.50390625" style="88" customWidth="1"/>
    <col min="21" max="16384" width="9.125" style="52" customWidth="1"/>
  </cols>
  <sheetData>
    <row r="1" spans="16:20" ht="51.75" customHeight="1">
      <c r="P1" s="102" t="s">
        <v>96</v>
      </c>
      <c r="Q1" s="102"/>
      <c r="R1" s="102"/>
      <c r="S1" s="90"/>
      <c r="T1" s="103">
        <v>73</v>
      </c>
    </row>
    <row r="2" spans="11:20" ht="48">
      <c r="K2" s="11"/>
      <c r="L2" s="11"/>
      <c r="M2" s="11"/>
      <c r="N2" s="11"/>
      <c r="O2" s="11"/>
      <c r="P2" s="102" t="s">
        <v>97</v>
      </c>
      <c r="Q2" s="102"/>
      <c r="R2" s="102"/>
      <c r="S2" s="102"/>
      <c r="T2" s="103"/>
    </row>
    <row r="3" spans="11:20" ht="48">
      <c r="K3" s="11"/>
      <c r="L3" s="11"/>
      <c r="M3" s="11"/>
      <c r="N3" s="11"/>
      <c r="O3" s="11"/>
      <c r="P3" s="102" t="s">
        <v>103</v>
      </c>
      <c r="Q3" s="102"/>
      <c r="R3" s="102"/>
      <c r="S3" s="102"/>
      <c r="T3" s="103"/>
    </row>
    <row r="4" spans="3:20" ht="66.75" customHeight="1">
      <c r="C4" s="23"/>
      <c r="D4" s="13"/>
      <c r="E4" s="15"/>
      <c r="F4" s="26"/>
      <c r="T4" s="103"/>
    </row>
    <row r="5" spans="1:20" ht="45">
      <c r="A5" s="104" t="s">
        <v>80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3"/>
    </row>
    <row r="6" spans="1:20" ht="36.75">
      <c r="A6" s="105"/>
      <c r="B6" s="105"/>
      <c r="C6" s="105"/>
      <c r="D6" s="105"/>
      <c r="E6" s="105"/>
      <c r="F6" s="26"/>
      <c r="T6" s="103"/>
    </row>
    <row r="7" spans="1:20" ht="30" customHeight="1">
      <c r="A7" s="5"/>
      <c r="B7" s="5"/>
      <c r="C7" s="24"/>
      <c r="F7" s="26"/>
      <c r="T7" s="103"/>
    </row>
    <row r="8" spans="1:20" ht="23.25" customHeight="1">
      <c r="A8" s="5"/>
      <c r="B8" s="5"/>
      <c r="C8" s="24"/>
      <c r="F8" s="26"/>
      <c r="S8" s="27" t="s">
        <v>26</v>
      </c>
      <c r="T8" s="103"/>
    </row>
    <row r="9" spans="1:20" s="1" customFormat="1" ht="46.5" customHeight="1">
      <c r="A9" s="106" t="s">
        <v>24</v>
      </c>
      <c r="B9" s="106" t="s">
        <v>0</v>
      </c>
      <c r="C9" s="101" t="s">
        <v>46</v>
      </c>
      <c r="D9" s="101"/>
      <c r="E9" s="101"/>
      <c r="F9" s="101" t="s">
        <v>47</v>
      </c>
      <c r="G9" s="101"/>
      <c r="H9" s="101"/>
      <c r="I9" s="99" t="s">
        <v>81</v>
      </c>
      <c r="J9" s="101" t="s">
        <v>72</v>
      </c>
      <c r="K9" s="101"/>
      <c r="L9" s="101"/>
      <c r="M9" s="101" t="s">
        <v>82</v>
      </c>
      <c r="N9" s="101"/>
      <c r="O9" s="101"/>
      <c r="P9" s="101" t="s">
        <v>83</v>
      </c>
      <c r="Q9" s="101"/>
      <c r="R9" s="101"/>
      <c r="S9" s="99" t="s">
        <v>84</v>
      </c>
      <c r="T9" s="103"/>
    </row>
    <row r="10" spans="1:20" s="1" customFormat="1" ht="69.75" customHeight="1">
      <c r="A10" s="107"/>
      <c r="B10" s="107"/>
      <c r="C10" s="20" t="s">
        <v>10</v>
      </c>
      <c r="D10" s="8" t="s">
        <v>13</v>
      </c>
      <c r="E10" s="8" t="s">
        <v>14</v>
      </c>
      <c r="F10" s="20" t="s">
        <v>10</v>
      </c>
      <c r="G10" s="8" t="s">
        <v>13</v>
      </c>
      <c r="H10" s="8" t="s">
        <v>14</v>
      </c>
      <c r="I10" s="100"/>
      <c r="J10" s="20" t="s">
        <v>10</v>
      </c>
      <c r="K10" s="8" t="s">
        <v>13</v>
      </c>
      <c r="L10" s="8" t="s">
        <v>14</v>
      </c>
      <c r="M10" s="20" t="s">
        <v>10</v>
      </c>
      <c r="N10" s="8" t="s">
        <v>13</v>
      </c>
      <c r="O10" s="8" t="s">
        <v>14</v>
      </c>
      <c r="P10" s="20" t="s">
        <v>10</v>
      </c>
      <c r="Q10" s="8" t="s">
        <v>13</v>
      </c>
      <c r="R10" s="8" t="s">
        <v>14</v>
      </c>
      <c r="S10" s="100"/>
      <c r="T10" s="103"/>
    </row>
    <row r="11" spans="1:20" s="11" customFormat="1" ht="25.5" customHeight="1">
      <c r="A11" s="7">
        <v>1</v>
      </c>
      <c r="B11" s="7">
        <v>2</v>
      </c>
      <c r="C11" s="9">
        <v>3</v>
      </c>
      <c r="D11" s="7">
        <v>4</v>
      </c>
      <c r="E11" s="7">
        <v>5</v>
      </c>
      <c r="F11" s="7">
        <v>6</v>
      </c>
      <c r="G11" s="21">
        <v>7</v>
      </c>
      <c r="H11" s="21">
        <v>8</v>
      </c>
      <c r="I11" s="21">
        <v>9</v>
      </c>
      <c r="J11" s="21">
        <v>10</v>
      </c>
      <c r="K11" s="21">
        <v>11</v>
      </c>
      <c r="L11" s="21">
        <v>12</v>
      </c>
      <c r="M11" s="9">
        <v>13</v>
      </c>
      <c r="N11" s="7">
        <v>14</v>
      </c>
      <c r="O11" s="7">
        <v>15</v>
      </c>
      <c r="P11" s="7">
        <v>16</v>
      </c>
      <c r="Q11" s="21">
        <v>17</v>
      </c>
      <c r="R11" s="21">
        <v>18</v>
      </c>
      <c r="S11" s="21">
        <v>19</v>
      </c>
      <c r="T11" s="103"/>
    </row>
    <row r="12" spans="1:20" s="22" customFormat="1" ht="52.5" customHeight="1">
      <c r="A12" s="7" t="s">
        <v>1</v>
      </c>
      <c r="B12" s="14" t="s">
        <v>65</v>
      </c>
      <c r="C12" s="29">
        <f>C13</f>
        <v>158800</v>
      </c>
      <c r="D12" s="29">
        <f aca="true" t="shared" si="0" ref="D12:O12">D13</f>
        <v>158800</v>
      </c>
      <c r="E12" s="29">
        <f t="shared" si="0"/>
        <v>0</v>
      </c>
      <c r="F12" s="29">
        <f t="shared" si="0"/>
        <v>0</v>
      </c>
      <c r="G12" s="29">
        <f t="shared" si="0"/>
        <v>0</v>
      </c>
      <c r="H12" s="29">
        <f t="shared" si="0"/>
        <v>0</v>
      </c>
      <c r="I12" s="29">
        <f t="shared" si="0"/>
        <v>158800</v>
      </c>
      <c r="J12" s="29">
        <f t="shared" si="0"/>
        <v>0</v>
      </c>
      <c r="K12" s="29">
        <f t="shared" si="0"/>
        <v>0</v>
      </c>
      <c r="L12" s="29">
        <f t="shared" si="0"/>
        <v>0</v>
      </c>
      <c r="M12" s="29">
        <f>M13</f>
        <v>158800</v>
      </c>
      <c r="N12" s="29">
        <f t="shared" si="0"/>
        <v>158800</v>
      </c>
      <c r="O12" s="29">
        <f t="shared" si="0"/>
        <v>0</v>
      </c>
      <c r="P12" s="29">
        <f>Q12+R12</f>
        <v>0</v>
      </c>
      <c r="Q12" s="29">
        <f aca="true" t="shared" si="1" ref="Q12:Q40">G12+K12</f>
        <v>0</v>
      </c>
      <c r="R12" s="29">
        <f aca="true" t="shared" si="2" ref="R12:R40">H12+L12</f>
        <v>0</v>
      </c>
      <c r="S12" s="29">
        <f>M12+P12</f>
        <v>158800</v>
      </c>
      <c r="T12" s="103"/>
    </row>
    <row r="13" spans="1:20" s="11" customFormat="1" ht="141.75" customHeight="1">
      <c r="A13" s="16" t="s">
        <v>28</v>
      </c>
      <c r="B13" s="35" t="s">
        <v>8</v>
      </c>
      <c r="C13" s="30">
        <f aca="true" t="shared" si="3" ref="C13:O15">C14</f>
        <v>158800</v>
      </c>
      <c r="D13" s="30">
        <f t="shared" si="3"/>
        <v>158800</v>
      </c>
      <c r="E13" s="30">
        <f t="shared" si="3"/>
        <v>0</v>
      </c>
      <c r="F13" s="30">
        <f t="shared" si="3"/>
        <v>0</v>
      </c>
      <c r="G13" s="30">
        <f t="shared" si="3"/>
        <v>0</v>
      </c>
      <c r="H13" s="30">
        <f t="shared" si="3"/>
        <v>0</v>
      </c>
      <c r="I13" s="30">
        <f t="shared" si="3"/>
        <v>158800</v>
      </c>
      <c r="J13" s="30">
        <f>K13+L13</f>
        <v>0</v>
      </c>
      <c r="K13" s="74"/>
      <c r="L13" s="74"/>
      <c r="M13" s="30">
        <f t="shared" si="3"/>
        <v>158800</v>
      </c>
      <c r="N13" s="30">
        <f t="shared" si="3"/>
        <v>158800</v>
      </c>
      <c r="O13" s="30">
        <f t="shared" si="3"/>
        <v>0</v>
      </c>
      <c r="P13" s="30">
        <f aca="true" t="shared" si="4" ref="P13:P85">Q13+R13</f>
        <v>0</v>
      </c>
      <c r="Q13" s="30">
        <f t="shared" si="1"/>
        <v>0</v>
      </c>
      <c r="R13" s="30">
        <f t="shared" si="2"/>
        <v>0</v>
      </c>
      <c r="S13" s="29">
        <f aca="true" t="shared" si="5" ref="S13:S85">M13+P13</f>
        <v>158800</v>
      </c>
      <c r="T13" s="103"/>
    </row>
    <row r="14" spans="1:20" s="11" customFormat="1" ht="50.25" customHeight="1">
      <c r="A14" s="16"/>
      <c r="B14" s="36" t="s">
        <v>22</v>
      </c>
      <c r="C14" s="30">
        <f t="shared" si="3"/>
        <v>158800</v>
      </c>
      <c r="D14" s="30">
        <f t="shared" si="3"/>
        <v>158800</v>
      </c>
      <c r="E14" s="30">
        <f t="shared" si="3"/>
        <v>0</v>
      </c>
      <c r="F14" s="30">
        <f t="shared" si="3"/>
        <v>0</v>
      </c>
      <c r="G14" s="30">
        <f t="shared" si="3"/>
        <v>0</v>
      </c>
      <c r="H14" s="30">
        <f t="shared" si="3"/>
        <v>0</v>
      </c>
      <c r="I14" s="30">
        <f t="shared" si="3"/>
        <v>158800</v>
      </c>
      <c r="J14" s="30">
        <f t="shared" si="3"/>
        <v>0</v>
      </c>
      <c r="K14" s="30">
        <f t="shared" si="3"/>
        <v>0</v>
      </c>
      <c r="L14" s="30">
        <f t="shared" si="3"/>
        <v>0</v>
      </c>
      <c r="M14" s="30">
        <f t="shared" si="3"/>
        <v>158800</v>
      </c>
      <c r="N14" s="30">
        <f t="shared" si="3"/>
        <v>158800</v>
      </c>
      <c r="O14" s="30">
        <f t="shared" si="3"/>
        <v>0</v>
      </c>
      <c r="P14" s="30">
        <f t="shared" si="4"/>
        <v>0</v>
      </c>
      <c r="Q14" s="30">
        <f t="shared" si="1"/>
        <v>0</v>
      </c>
      <c r="R14" s="30">
        <f t="shared" si="2"/>
        <v>0</v>
      </c>
      <c r="S14" s="29">
        <f t="shared" si="5"/>
        <v>158800</v>
      </c>
      <c r="T14" s="103"/>
    </row>
    <row r="15" spans="1:20" s="11" customFormat="1" ht="85.5" customHeight="1">
      <c r="A15" s="7"/>
      <c r="B15" s="34" t="s">
        <v>9</v>
      </c>
      <c r="C15" s="30">
        <f>C16</f>
        <v>158800</v>
      </c>
      <c r="D15" s="30">
        <f t="shared" si="3"/>
        <v>158800</v>
      </c>
      <c r="E15" s="30">
        <f t="shared" si="3"/>
        <v>0</v>
      </c>
      <c r="F15" s="30">
        <f t="shared" si="3"/>
        <v>0</v>
      </c>
      <c r="G15" s="30">
        <f>G16</f>
        <v>0</v>
      </c>
      <c r="H15" s="30">
        <f>H16</f>
        <v>0</v>
      </c>
      <c r="I15" s="30">
        <f>I16</f>
        <v>158800</v>
      </c>
      <c r="J15" s="30">
        <f t="shared" si="3"/>
        <v>0</v>
      </c>
      <c r="K15" s="30">
        <f t="shared" si="3"/>
        <v>0</v>
      </c>
      <c r="L15" s="30">
        <f t="shared" si="3"/>
        <v>0</v>
      </c>
      <c r="M15" s="30">
        <f>M16</f>
        <v>158800</v>
      </c>
      <c r="N15" s="30">
        <f t="shared" si="3"/>
        <v>158800</v>
      </c>
      <c r="O15" s="30">
        <f t="shared" si="3"/>
        <v>0</v>
      </c>
      <c r="P15" s="30">
        <f t="shared" si="4"/>
        <v>0</v>
      </c>
      <c r="Q15" s="30">
        <f t="shared" si="1"/>
        <v>0</v>
      </c>
      <c r="R15" s="30">
        <f t="shared" si="2"/>
        <v>0</v>
      </c>
      <c r="S15" s="29">
        <f t="shared" si="5"/>
        <v>158800</v>
      </c>
      <c r="T15" s="103"/>
    </row>
    <row r="16" spans="1:20" s="11" customFormat="1" ht="68.25" customHeight="1">
      <c r="A16" s="7"/>
      <c r="B16" s="34" t="s">
        <v>19</v>
      </c>
      <c r="C16" s="30">
        <f>D16+E16</f>
        <v>158800</v>
      </c>
      <c r="D16" s="30">
        <f>290000-131200</f>
        <v>158800</v>
      </c>
      <c r="E16" s="30"/>
      <c r="F16" s="30">
        <f>G16+H16</f>
        <v>0</v>
      </c>
      <c r="G16" s="30"/>
      <c r="H16" s="30"/>
      <c r="I16" s="30">
        <f>C16+F16</f>
        <v>158800</v>
      </c>
      <c r="J16" s="30">
        <f>K16+L16</f>
        <v>0</v>
      </c>
      <c r="K16" s="74"/>
      <c r="L16" s="74"/>
      <c r="M16" s="30">
        <f>N16+O16</f>
        <v>158800</v>
      </c>
      <c r="N16" s="30">
        <f>290000-131200</f>
        <v>158800</v>
      </c>
      <c r="O16" s="30"/>
      <c r="P16" s="30">
        <f t="shared" si="4"/>
        <v>0</v>
      </c>
      <c r="Q16" s="30">
        <f t="shared" si="1"/>
        <v>0</v>
      </c>
      <c r="R16" s="30">
        <f t="shared" si="2"/>
        <v>0</v>
      </c>
      <c r="S16" s="29">
        <f t="shared" si="5"/>
        <v>158800</v>
      </c>
      <c r="T16" s="103"/>
    </row>
    <row r="17" spans="1:20" s="22" customFormat="1" ht="51" customHeight="1">
      <c r="A17" s="7" t="s">
        <v>4</v>
      </c>
      <c r="B17" s="14" t="s">
        <v>85</v>
      </c>
      <c r="C17" s="29"/>
      <c r="D17" s="29"/>
      <c r="E17" s="29"/>
      <c r="F17" s="29">
        <f aca="true" t="shared" si="6" ref="F17:L17">F18+F25+F28+F33+F38</f>
        <v>5806738</v>
      </c>
      <c r="G17" s="29">
        <f t="shared" si="6"/>
        <v>470000</v>
      </c>
      <c r="H17" s="29">
        <f t="shared" si="6"/>
        <v>5336738</v>
      </c>
      <c r="I17" s="29">
        <f t="shared" si="6"/>
        <v>5806738</v>
      </c>
      <c r="J17" s="29">
        <f t="shared" si="6"/>
        <v>0</v>
      </c>
      <c r="K17" s="29">
        <f t="shared" si="6"/>
        <v>0</v>
      </c>
      <c r="L17" s="29">
        <f t="shared" si="6"/>
        <v>0</v>
      </c>
      <c r="M17" s="29"/>
      <c r="N17" s="29"/>
      <c r="O17" s="29"/>
      <c r="P17" s="29">
        <f t="shared" si="4"/>
        <v>5806738</v>
      </c>
      <c r="Q17" s="29">
        <f t="shared" si="1"/>
        <v>470000</v>
      </c>
      <c r="R17" s="29">
        <f t="shared" si="2"/>
        <v>5336738</v>
      </c>
      <c r="S17" s="29">
        <f t="shared" si="5"/>
        <v>5806738</v>
      </c>
      <c r="T17" s="103"/>
    </row>
    <row r="18" spans="1:20" s="11" customFormat="1" ht="78.75" customHeight="1">
      <c r="A18" s="7" t="s">
        <v>30</v>
      </c>
      <c r="B18" s="35" t="s">
        <v>3</v>
      </c>
      <c r="C18" s="30"/>
      <c r="D18" s="30"/>
      <c r="E18" s="30"/>
      <c r="F18" s="30">
        <f>F19</f>
        <v>470000</v>
      </c>
      <c r="G18" s="30">
        <f>G19</f>
        <v>470000</v>
      </c>
      <c r="H18" s="30"/>
      <c r="I18" s="30">
        <f>F18+C18</f>
        <v>470000</v>
      </c>
      <c r="J18" s="30">
        <f>J19</f>
        <v>0</v>
      </c>
      <c r="K18" s="30">
        <f>K19</f>
        <v>0</v>
      </c>
      <c r="L18" s="30">
        <f>L19</f>
        <v>0</v>
      </c>
      <c r="M18" s="30"/>
      <c r="N18" s="30"/>
      <c r="O18" s="30"/>
      <c r="P18" s="30">
        <f t="shared" si="4"/>
        <v>470000</v>
      </c>
      <c r="Q18" s="30">
        <f t="shared" si="1"/>
        <v>470000</v>
      </c>
      <c r="R18" s="30">
        <f t="shared" si="2"/>
        <v>0</v>
      </c>
      <c r="S18" s="29">
        <f t="shared" si="5"/>
        <v>470000</v>
      </c>
      <c r="T18" s="103"/>
    </row>
    <row r="19" spans="1:20" s="11" customFormat="1" ht="45" customHeight="1">
      <c r="A19" s="7"/>
      <c r="B19" s="36" t="s">
        <v>22</v>
      </c>
      <c r="C19" s="30"/>
      <c r="D19" s="30"/>
      <c r="E19" s="30"/>
      <c r="F19" s="30">
        <f>F20+F21+F24</f>
        <v>470000</v>
      </c>
      <c r="G19" s="30">
        <f>G20+G21+G24+G27</f>
        <v>470000</v>
      </c>
      <c r="H19" s="30"/>
      <c r="I19" s="30">
        <f>I20+I21+I24</f>
        <v>470000</v>
      </c>
      <c r="J19" s="30">
        <f>J20+J21+J24+J22+J23</f>
        <v>0</v>
      </c>
      <c r="K19" s="30">
        <f>K20+K21+K24+K22+K23</f>
        <v>0</v>
      </c>
      <c r="L19" s="30">
        <f>L20+L21+L24</f>
        <v>0</v>
      </c>
      <c r="M19" s="30"/>
      <c r="N19" s="30"/>
      <c r="O19" s="30"/>
      <c r="P19" s="30">
        <f t="shared" si="4"/>
        <v>470000</v>
      </c>
      <c r="Q19" s="30">
        <f t="shared" si="1"/>
        <v>470000</v>
      </c>
      <c r="R19" s="30">
        <f t="shared" si="2"/>
        <v>0</v>
      </c>
      <c r="S19" s="29">
        <f t="shared" si="5"/>
        <v>470000</v>
      </c>
      <c r="T19" s="103"/>
    </row>
    <row r="20" spans="1:20" s="11" customFormat="1" ht="71.25" customHeight="1">
      <c r="A20" s="7"/>
      <c r="B20" s="34" t="s">
        <v>101</v>
      </c>
      <c r="C20" s="30"/>
      <c r="D20" s="30"/>
      <c r="E20" s="30"/>
      <c r="F20" s="30">
        <f>G20+H20</f>
        <v>180000</v>
      </c>
      <c r="G20" s="30">
        <v>180000</v>
      </c>
      <c r="H20" s="30"/>
      <c r="I20" s="30">
        <f>C20+F20</f>
        <v>180000</v>
      </c>
      <c r="J20" s="30">
        <f>K20+L20</f>
        <v>-180000</v>
      </c>
      <c r="K20" s="30">
        <v>-180000</v>
      </c>
      <c r="L20" s="74"/>
      <c r="M20" s="30"/>
      <c r="N20" s="30"/>
      <c r="O20" s="30"/>
      <c r="P20" s="30">
        <f t="shared" si="4"/>
        <v>0</v>
      </c>
      <c r="Q20" s="30">
        <f t="shared" si="1"/>
        <v>0</v>
      </c>
      <c r="R20" s="30">
        <f t="shared" si="2"/>
        <v>0</v>
      </c>
      <c r="S20" s="29">
        <f t="shared" si="5"/>
        <v>0</v>
      </c>
      <c r="T20" s="103"/>
    </row>
    <row r="21" spans="1:20" s="11" customFormat="1" ht="80.25" customHeight="1">
      <c r="A21" s="7"/>
      <c r="B21" s="34" t="s">
        <v>102</v>
      </c>
      <c r="C21" s="30"/>
      <c r="D21" s="30"/>
      <c r="E21" s="30"/>
      <c r="F21" s="30">
        <f>G21+H21</f>
        <v>180000</v>
      </c>
      <c r="G21" s="30">
        <v>180000</v>
      </c>
      <c r="H21" s="30"/>
      <c r="I21" s="30">
        <f>C21+F21</f>
        <v>180000</v>
      </c>
      <c r="J21" s="30">
        <f>K21+L21</f>
        <v>-180000</v>
      </c>
      <c r="K21" s="30">
        <v>-180000</v>
      </c>
      <c r="L21" s="74"/>
      <c r="M21" s="30"/>
      <c r="N21" s="30"/>
      <c r="O21" s="30"/>
      <c r="P21" s="30">
        <f t="shared" si="4"/>
        <v>0</v>
      </c>
      <c r="Q21" s="30">
        <f t="shared" si="1"/>
        <v>0</v>
      </c>
      <c r="R21" s="30">
        <f t="shared" si="2"/>
        <v>0</v>
      </c>
      <c r="S21" s="29">
        <f t="shared" si="5"/>
        <v>0</v>
      </c>
      <c r="T21" s="103"/>
    </row>
    <row r="22" spans="1:20" s="11" customFormat="1" ht="80.25" customHeight="1">
      <c r="A22" s="7"/>
      <c r="B22" s="34" t="s">
        <v>99</v>
      </c>
      <c r="C22" s="30"/>
      <c r="D22" s="30"/>
      <c r="E22" s="30"/>
      <c r="F22" s="30"/>
      <c r="G22" s="30"/>
      <c r="H22" s="30"/>
      <c r="I22" s="30">
        <f>C22+F22</f>
        <v>0</v>
      </c>
      <c r="J22" s="30">
        <f>K22+L22</f>
        <v>180000</v>
      </c>
      <c r="K22" s="30">
        <v>180000</v>
      </c>
      <c r="L22" s="74"/>
      <c r="M22" s="30"/>
      <c r="N22" s="30"/>
      <c r="O22" s="30"/>
      <c r="P22" s="30">
        <f t="shared" si="4"/>
        <v>180000</v>
      </c>
      <c r="Q22" s="30">
        <f t="shared" si="1"/>
        <v>180000</v>
      </c>
      <c r="R22" s="30">
        <f t="shared" si="2"/>
        <v>0</v>
      </c>
      <c r="S22" s="29">
        <f t="shared" si="5"/>
        <v>180000</v>
      </c>
      <c r="T22" s="103"/>
    </row>
    <row r="23" spans="1:20" s="11" customFormat="1" ht="80.25" customHeight="1">
      <c r="A23" s="7"/>
      <c r="B23" s="34" t="s">
        <v>98</v>
      </c>
      <c r="C23" s="30"/>
      <c r="D23" s="30"/>
      <c r="E23" s="30"/>
      <c r="F23" s="30"/>
      <c r="G23" s="30"/>
      <c r="H23" s="30"/>
      <c r="I23" s="30">
        <f>C23+F23</f>
        <v>0</v>
      </c>
      <c r="J23" s="30">
        <f>K23+L23</f>
        <v>180000</v>
      </c>
      <c r="K23" s="30">
        <v>180000</v>
      </c>
      <c r="L23" s="74"/>
      <c r="M23" s="30"/>
      <c r="N23" s="30"/>
      <c r="O23" s="30"/>
      <c r="P23" s="30">
        <f t="shared" si="4"/>
        <v>180000</v>
      </c>
      <c r="Q23" s="30">
        <f t="shared" si="1"/>
        <v>180000</v>
      </c>
      <c r="R23" s="30">
        <f t="shared" si="2"/>
        <v>0</v>
      </c>
      <c r="S23" s="29">
        <f t="shared" si="5"/>
        <v>180000</v>
      </c>
      <c r="T23" s="103"/>
    </row>
    <row r="24" spans="1:20" s="11" customFormat="1" ht="78.75" customHeight="1">
      <c r="A24" s="7"/>
      <c r="B24" s="34" t="s">
        <v>32</v>
      </c>
      <c r="C24" s="30"/>
      <c r="D24" s="30"/>
      <c r="E24" s="30"/>
      <c r="F24" s="30">
        <f>G24+H24</f>
        <v>110000</v>
      </c>
      <c r="G24" s="30">
        <v>110000</v>
      </c>
      <c r="H24" s="30"/>
      <c r="I24" s="30">
        <f>C24+F24</f>
        <v>110000</v>
      </c>
      <c r="J24" s="30">
        <f>K24+L24</f>
        <v>0</v>
      </c>
      <c r="K24" s="74"/>
      <c r="L24" s="74"/>
      <c r="M24" s="30"/>
      <c r="N24" s="30"/>
      <c r="O24" s="30"/>
      <c r="P24" s="30">
        <f t="shared" si="4"/>
        <v>110000</v>
      </c>
      <c r="Q24" s="30">
        <f t="shared" si="1"/>
        <v>110000</v>
      </c>
      <c r="R24" s="30">
        <f t="shared" si="2"/>
        <v>0</v>
      </c>
      <c r="S24" s="29">
        <f t="shared" si="5"/>
        <v>110000</v>
      </c>
      <c r="T24" s="103"/>
    </row>
    <row r="25" spans="1:20" s="54" customFormat="1" ht="48.75" customHeight="1">
      <c r="A25" s="7" t="s">
        <v>31</v>
      </c>
      <c r="B25" s="36" t="s">
        <v>56</v>
      </c>
      <c r="C25" s="30"/>
      <c r="D25" s="30"/>
      <c r="E25" s="30"/>
      <c r="F25" s="30">
        <f>F26</f>
        <v>25000</v>
      </c>
      <c r="G25" s="30">
        <f aca="true" t="shared" si="7" ref="G25:L26">G26</f>
        <v>0</v>
      </c>
      <c r="H25" s="30">
        <f t="shared" si="7"/>
        <v>25000</v>
      </c>
      <c r="I25" s="30">
        <f t="shared" si="7"/>
        <v>25000</v>
      </c>
      <c r="J25" s="30">
        <f t="shared" si="7"/>
        <v>0</v>
      </c>
      <c r="K25" s="30">
        <f t="shared" si="7"/>
        <v>0</v>
      </c>
      <c r="L25" s="30">
        <f t="shared" si="7"/>
        <v>0</v>
      </c>
      <c r="M25" s="30"/>
      <c r="N25" s="30"/>
      <c r="O25" s="30"/>
      <c r="P25" s="30">
        <f t="shared" si="4"/>
        <v>25000</v>
      </c>
      <c r="Q25" s="30">
        <f t="shared" si="1"/>
        <v>0</v>
      </c>
      <c r="R25" s="30">
        <f t="shared" si="2"/>
        <v>25000</v>
      </c>
      <c r="S25" s="29">
        <f t="shared" si="5"/>
        <v>25000</v>
      </c>
      <c r="T25" s="103"/>
    </row>
    <row r="26" spans="1:20" s="54" customFormat="1" ht="48.75" customHeight="1">
      <c r="A26" s="7"/>
      <c r="B26" s="36" t="s">
        <v>22</v>
      </c>
      <c r="C26" s="30"/>
      <c r="D26" s="30"/>
      <c r="E26" s="30"/>
      <c r="F26" s="30">
        <f>F27</f>
        <v>25000</v>
      </c>
      <c r="G26" s="30">
        <f t="shared" si="7"/>
        <v>0</v>
      </c>
      <c r="H26" s="30">
        <f t="shared" si="7"/>
        <v>25000</v>
      </c>
      <c r="I26" s="30">
        <f t="shared" si="7"/>
        <v>25000</v>
      </c>
      <c r="J26" s="30">
        <f t="shared" si="7"/>
        <v>0</v>
      </c>
      <c r="K26" s="30">
        <f t="shared" si="7"/>
        <v>0</v>
      </c>
      <c r="L26" s="30">
        <f t="shared" si="7"/>
        <v>0</v>
      </c>
      <c r="M26" s="30"/>
      <c r="N26" s="30"/>
      <c r="O26" s="30"/>
      <c r="P26" s="30">
        <f t="shared" si="4"/>
        <v>25000</v>
      </c>
      <c r="Q26" s="30">
        <f t="shared" si="1"/>
        <v>0</v>
      </c>
      <c r="R26" s="30">
        <f t="shared" si="2"/>
        <v>25000</v>
      </c>
      <c r="S26" s="29">
        <f t="shared" si="5"/>
        <v>25000</v>
      </c>
      <c r="T26" s="103"/>
    </row>
    <row r="27" spans="1:20" s="11" customFormat="1" ht="74.25" customHeight="1">
      <c r="A27" s="7"/>
      <c r="B27" s="34" t="s">
        <v>71</v>
      </c>
      <c r="C27" s="30"/>
      <c r="D27" s="30"/>
      <c r="E27" s="30"/>
      <c r="F27" s="30">
        <f>G27+H27</f>
        <v>25000</v>
      </c>
      <c r="G27" s="30"/>
      <c r="H27" s="30">
        <v>25000</v>
      </c>
      <c r="I27" s="30">
        <f>C27+F27</f>
        <v>25000</v>
      </c>
      <c r="J27" s="30">
        <f>K27+L27</f>
        <v>0</v>
      </c>
      <c r="K27" s="74"/>
      <c r="L27" s="74"/>
      <c r="M27" s="30"/>
      <c r="N27" s="30"/>
      <c r="O27" s="30"/>
      <c r="P27" s="30">
        <f t="shared" si="4"/>
        <v>25000</v>
      </c>
      <c r="Q27" s="30">
        <f t="shared" si="1"/>
        <v>0</v>
      </c>
      <c r="R27" s="30">
        <f t="shared" si="2"/>
        <v>25000</v>
      </c>
      <c r="S27" s="29">
        <f t="shared" si="5"/>
        <v>25000</v>
      </c>
      <c r="T27" s="103"/>
    </row>
    <row r="28" spans="1:20" s="11" customFormat="1" ht="51" customHeight="1">
      <c r="A28" s="7" t="s">
        <v>57</v>
      </c>
      <c r="B28" s="35" t="s">
        <v>49</v>
      </c>
      <c r="C28" s="32"/>
      <c r="D28" s="32"/>
      <c r="E28" s="32"/>
      <c r="F28" s="32">
        <f>F29+F31</f>
        <v>3985738</v>
      </c>
      <c r="G28" s="32">
        <f aca="true" t="shared" si="8" ref="G28:L28">G29+G31</f>
        <v>0</v>
      </c>
      <c r="H28" s="32">
        <f t="shared" si="8"/>
        <v>3985738</v>
      </c>
      <c r="I28" s="32">
        <f t="shared" si="8"/>
        <v>3985738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/>
      <c r="N28" s="32"/>
      <c r="O28" s="32"/>
      <c r="P28" s="30">
        <f t="shared" si="4"/>
        <v>3985738</v>
      </c>
      <c r="Q28" s="30">
        <f t="shared" si="1"/>
        <v>0</v>
      </c>
      <c r="R28" s="30">
        <f t="shared" si="2"/>
        <v>3985738</v>
      </c>
      <c r="S28" s="29">
        <f t="shared" si="5"/>
        <v>3985738</v>
      </c>
      <c r="T28" s="103"/>
    </row>
    <row r="29" spans="1:20" s="1" customFormat="1" ht="52.5" customHeight="1">
      <c r="A29" s="18"/>
      <c r="B29" s="36" t="s">
        <v>22</v>
      </c>
      <c r="C29" s="32"/>
      <c r="D29" s="32"/>
      <c r="E29" s="32"/>
      <c r="F29" s="32">
        <f aca="true" t="shared" si="9" ref="F29:L29">F30</f>
        <v>3505738</v>
      </c>
      <c r="G29" s="32">
        <f t="shared" si="9"/>
        <v>0</v>
      </c>
      <c r="H29" s="32">
        <f t="shared" si="9"/>
        <v>3505738</v>
      </c>
      <c r="I29" s="32">
        <f t="shared" si="9"/>
        <v>3505738</v>
      </c>
      <c r="J29" s="32">
        <f t="shared" si="9"/>
        <v>0</v>
      </c>
      <c r="K29" s="32">
        <f t="shared" si="9"/>
        <v>0</v>
      </c>
      <c r="L29" s="32">
        <f t="shared" si="9"/>
        <v>0</v>
      </c>
      <c r="M29" s="32"/>
      <c r="N29" s="32"/>
      <c r="O29" s="32"/>
      <c r="P29" s="30">
        <f t="shared" si="4"/>
        <v>3505738</v>
      </c>
      <c r="Q29" s="30">
        <f t="shared" si="1"/>
        <v>0</v>
      </c>
      <c r="R29" s="30">
        <f t="shared" si="2"/>
        <v>3505738</v>
      </c>
      <c r="S29" s="29">
        <f t="shared" si="5"/>
        <v>3505738</v>
      </c>
      <c r="T29" s="96">
        <v>74</v>
      </c>
    </row>
    <row r="30" spans="1:20" s="12" customFormat="1" ht="57" customHeight="1">
      <c r="A30" s="17"/>
      <c r="B30" s="34" t="s">
        <v>50</v>
      </c>
      <c r="C30" s="30"/>
      <c r="D30" s="30"/>
      <c r="E30" s="30"/>
      <c r="F30" s="30">
        <f>G30+H30</f>
        <v>3505738</v>
      </c>
      <c r="G30" s="30"/>
      <c r="H30" s="30">
        <f>574000+513600+2418138</f>
        <v>3505738</v>
      </c>
      <c r="I30" s="30">
        <f>C30+F30</f>
        <v>3505738</v>
      </c>
      <c r="J30" s="30">
        <f>K30+L30</f>
        <v>0</v>
      </c>
      <c r="K30" s="73"/>
      <c r="L30" s="30"/>
      <c r="M30" s="30"/>
      <c r="N30" s="30"/>
      <c r="O30" s="30"/>
      <c r="P30" s="30">
        <f t="shared" si="4"/>
        <v>3505738</v>
      </c>
      <c r="Q30" s="30">
        <f t="shared" si="1"/>
        <v>0</v>
      </c>
      <c r="R30" s="30">
        <f t="shared" si="2"/>
        <v>3505738</v>
      </c>
      <c r="S30" s="29">
        <f t="shared" si="5"/>
        <v>3505738</v>
      </c>
      <c r="T30" s="96"/>
    </row>
    <row r="31" spans="1:20" s="12" customFormat="1" ht="57" customHeight="1">
      <c r="A31" s="17"/>
      <c r="B31" s="36" t="s">
        <v>40</v>
      </c>
      <c r="C31" s="30"/>
      <c r="D31" s="30"/>
      <c r="E31" s="30"/>
      <c r="F31" s="30">
        <f>F32</f>
        <v>480000</v>
      </c>
      <c r="G31" s="30">
        <f aca="true" t="shared" si="10" ref="G31:L31">G32</f>
        <v>0</v>
      </c>
      <c r="H31" s="30">
        <f t="shared" si="10"/>
        <v>480000</v>
      </c>
      <c r="I31" s="30">
        <f t="shared" si="10"/>
        <v>480000</v>
      </c>
      <c r="J31" s="30">
        <f t="shared" si="10"/>
        <v>0</v>
      </c>
      <c r="K31" s="30">
        <f t="shared" si="10"/>
        <v>0</v>
      </c>
      <c r="L31" s="30">
        <f t="shared" si="10"/>
        <v>0</v>
      </c>
      <c r="M31" s="30"/>
      <c r="N31" s="30"/>
      <c r="O31" s="30"/>
      <c r="P31" s="30">
        <f t="shared" si="4"/>
        <v>480000</v>
      </c>
      <c r="Q31" s="30">
        <f t="shared" si="1"/>
        <v>0</v>
      </c>
      <c r="R31" s="30">
        <f t="shared" si="2"/>
        <v>480000</v>
      </c>
      <c r="S31" s="29">
        <f t="shared" si="5"/>
        <v>480000</v>
      </c>
      <c r="T31" s="96"/>
    </row>
    <row r="32" spans="1:20" s="12" customFormat="1" ht="71.25" customHeight="1">
      <c r="A32" s="17"/>
      <c r="B32" s="34" t="s">
        <v>77</v>
      </c>
      <c r="C32" s="30"/>
      <c r="D32" s="30"/>
      <c r="E32" s="30"/>
      <c r="F32" s="30">
        <f>G32+H32</f>
        <v>480000</v>
      </c>
      <c r="G32" s="30"/>
      <c r="H32" s="30">
        <v>480000</v>
      </c>
      <c r="I32" s="30">
        <f>C32+F32</f>
        <v>480000</v>
      </c>
      <c r="J32" s="30">
        <f>K32+L32</f>
        <v>0</v>
      </c>
      <c r="K32" s="73"/>
      <c r="L32" s="30"/>
      <c r="M32" s="30"/>
      <c r="N32" s="30"/>
      <c r="O32" s="30"/>
      <c r="P32" s="30">
        <f t="shared" si="4"/>
        <v>480000</v>
      </c>
      <c r="Q32" s="30">
        <f t="shared" si="1"/>
        <v>0</v>
      </c>
      <c r="R32" s="30">
        <f t="shared" si="2"/>
        <v>480000</v>
      </c>
      <c r="S32" s="29">
        <f t="shared" si="5"/>
        <v>480000</v>
      </c>
      <c r="T32" s="96"/>
    </row>
    <row r="33" spans="1:20" s="12" customFormat="1" ht="24">
      <c r="A33" s="7" t="s">
        <v>58</v>
      </c>
      <c r="B33" s="35" t="s">
        <v>41</v>
      </c>
      <c r="C33" s="30"/>
      <c r="D33" s="30"/>
      <c r="E33" s="30"/>
      <c r="F33" s="30">
        <f aca="true" t="shared" si="11" ref="F33:L33">F34</f>
        <v>1200000</v>
      </c>
      <c r="G33" s="30">
        <f t="shared" si="11"/>
        <v>0</v>
      </c>
      <c r="H33" s="30">
        <f t="shared" si="11"/>
        <v>1200000</v>
      </c>
      <c r="I33" s="30">
        <f t="shared" si="11"/>
        <v>1200000</v>
      </c>
      <c r="J33" s="30">
        <f t="shared" si="11"/>
        <v>0</v>
      </c>
      <c r="K33" s="30">
        <f t="shared" si="11"/>
        <v>0</v>
      </c>
      <c r="L33" s="30">
        <f t="shared" si="11"/>
        <v>0</v>
      </c>
      <c r="M33" s="30"/>
      <c r="N33" s="30"/>
      <c r="O33" s="30"/>
      <c r="P33" s="30">
        <f t="shared" si="4"/>
        <v>1200000</v>
      </c>
      <c r="Q33" s="30">
        <f t="shared" si="1"/>
        <v>0</v>
      </c>
      <c r="R33" s="30">
        <f t="shared" si="2"/>
        <v>1200000</v>
      </c>
      <c r="S33" s="29">
        <f t="shared" si="5"/>
        <v>1200000</v>
      </c>
      <c r="T33" s="96"/>
    </row>
    <row r="34" spans="1:20" s="12" customFormat="1" ht="47.25" customHeight="1">
      <c r="A34" s="7"/>
      <c r="B34" s="36" t="s">
        <v>22</v>
      </c>
      <c r="C34" s="30"/>
      <c r="D34" s="30"/>
      <c r="E34" s="30"/>
      <c r="F34" s="30">
        <f>F35+F36+F37</f>
        <v>1200000</v>
      </c>
      <c r="G34" s="30">
        <f aca="true" t="shared" si="12" ref="G34:L34">G35+G36+G37</f>
        <v>0</v>
      </c>
      <c r="H34" s="30">
        <f t="shared" si="12"/>
        <v>1200000</v>
      </c>
      <c r="I34" s="30">
        <f t="shared" si="12"/>
        <v>1200000</v>
      </c>
      <c r="J34" s="30">
        <f t="shared" si="12"/>
        <v>0</v>
      </c>
      <c r="K34" s="30">
        <f t="shared" si="12"/>
        <v>0</v>
      </c>
      <c r="L34" s="30">
        <f t="shared" si="12"/>
        <v>0</v>
      </c>
      <c r="M34" s="30"/>
      <c r="N34" s="30"/>
      <c r="O34" s="30"/>
      <c r="P34" s="30">
        <f t="shared" si="4"/>
        <v>1200000</v>
      </c>
      <c r="Q34" s="30">
        <f t="shared" si="1"/>
        <v>0</v>
      </c>
      <c r="R34" s="30">
        <f t="shared" si="2"/>
        <v>1200000</v>
      </c>
      <c r="S34" s="29">
        <f t="shared" si="5"/>
        <v>1200000</v>
      </c>
      <c r="T34" s="96"/>
    </row>
    <row r="35" spans="1:20" s="12" customFormat="1" ht="24">
      <c r="A35" s="7"/>
      <c r="B35" s="34" t="s">
        <v>43</v>
      </c>
      <c r="C35" s="30"/>
      <c r="D35" s="30"/>
      <c r="E35" s="30"/>
      <c r="F35" s="30">
        <f>G35+H35</f>
        <v>400000</v>
      </c>
      <c r="G35" s="30"/>
      <c r="H35" s="30">
        <v>400000</v>
      </c>
      <c r="I35" s="30">
        <f>C35+F35</f>
        <v>400000</v>
      </c>
      <c r="J35" s="30">
        <f>K35+L35</f>
        <v>0</v>
      </c>
      <c r="K35" s="73"/>
      <c r="L35" s="30"/>
      <c r="M35" s="30"/>
      <c r="N35" s="30"/>
      <c r="O35" s="30"/>
      <c r="P35" s="30">
        <f t="shared" si="4"/>
        <v>400000</v>
      </c>
      <c r="Q35" s="30">
        <f t="shared" si="1"/>
        <v>0</v>
      </c>
      <c r="R35" s="30">
        <f t="shared" si="2"/>
        <v>400000</v>
      </c>
      <c r="S35" s="29">
        <f t="shared" si="5"/>
        <v>400000</v>
      </c>
      <c r="T35" s="96"/>
    </row>
    <row r="36" spans="1:20" s="12" customFormat="1" ht="111" customHeight="1">
      <c r="A36" s="7"/>
      <c r="B36" s="34" t="s">
        <v>42</v>
      </c>
      <c r="C36" s="30"/>
      <c r="D36" s="30"/>
      <c r="E36" s="30"/>
      <c r="F36" s="30">
        <f>G36+H36</f>
        <v>500000</v>
      </c>
      <c r="G36" s="30"/>
      <c r="H36" s="30">
        <v>500000</v>
      </c>
      <c r="I36" s="30">
        <f>C36+F36</f>
        <v>500000</v>
      </c>
      <c r="J36" s="30">
        <f>K36+L36</f>
        <v>0</v>
      </c>
      <c r="K36" s="73"/>
      <c r="L36" s="30"/>
      <c r="M36" s="30"/>
      <c r="N36" s="30"/>
      <c r="O36" s="30"/>
      <c r="P36" s="30">
        <f t="shared" si="4"/>
        <v>500000</v>
      </c>
      <c r="Q36" s="30">
        <f t="shared" si="1"/>
        <v>0</v>
      </c>
      <c r="R36" s="30">
        <f t="shared" si="2"/>
        <v>500000</v>
      </c>
      <c r="S36" s="29">
        <f t="shared" si="5"/>
        <v>500000</v>
      </c>
      <c r="T36" s="96"/>
    </row>
    <row r="37" spans="1:20" s="12" customFormat="1" ht="28.5" customHeight="1">
      <c r="A37" s="7"/>
      <c r="B37" s="34" t="s">
        <v>73</v>
      </c>
      <c r="C37" s="30"/>
      <c r="D37" s="30"/>
      <c r="E37" s="30"/>
      <c r="F37" s="30">
        <f>G37+H37</f>
        <v>300000</v>
      </c>
      <c r="G37" s="30"/>
      <c r="H37" s="30">
        <v>300000</v>
      </c>
      <c r="I37" s="30">
        <f>C37+F37</f>
        <v>300000</v>
      </c>
      <c r="J37" s="30">
        <f>K37+L37</f>
        <v>0</v>
      </c>
      <c r="K37" s="73"/>
      <c r="L37" s="30"/>
      <c r="M37" s="30"/>
      <c r="N37" s="30"/>
      <c r="O37" s="30"/>
      <c r="P37" s="30">
        <f t="shared" si="4"/>
        <v>300000</v>
      </c>
      <c r="Q37" s="30">
        <f t="shared" si="1"/>
        <v>0</v>
      </c>
      <c r="R37" s="30">
        <f t="shared" si="2"/>
        <v>300000</v>
      </c>
      <c r="S37" s="29">
        <f t="shared" si="5"/>
        <v>300000</v>
      </c>
      <c r="T37" s="96"/>
    </row>
    <row r="38" spans="1:20" s="12" customFormat="1" ht="24">
      <c r="A38" s="7" t="s">
        <v>59</v>
      </c>
      <c r="B38" s="35" t="s">
        <v>44</v>
      </c>
      <c r="C38" s="32"/>
      <c r="D38" s="30"/>
      <c r="E38" s="30"/>
      <c r="F38" s="30">
        <f aca="true" t="shared" si="13" ref="F38:L39">F39</f>
        <v>126000</v>
      </c>
      <c r="G38" s="30">
        <f t="shared" si="13"/>
        <v>0</v>
      </c>
      <c r="H38" s="30">
        <f t="shared" si="13"/>
        <v>126000</v>
      </c>
      <c r="I38" s="30">
        <f t="shared" si="13"/>
        <v>126000</v>
      </c>
      <c r="J38" s="30">
        <f t="shared" si="13"/>
        <v>0</v>
      </c>
      <c r="K38" s="30">
        <f t="shared" si="13"/>
        <v>0</v>
      </c>
      <c r="L38" s="30">
        <f t="shared" si="13"/>
        <v>0</v>
      </c>
      <c r="M38" s="32"/>
      <c r="N38" s="30"/>
      <c r="O38" s="30"/>
      <c r="P38" s="30">
        <f t="shared" si="4"/>
        <v>126000</v>
      </c>
      <c r="Q38" s="30">
        <f t="shared" si="1"/>
        <v>0</v>
      </c>
      <c r="R38" s="30">
        <f t="shared" si="2"/>
        <v>126000</v>
      </c>
      <c r="S38" s="29">
        <f t="shared" si="5"/>
        <v>126000</v>
      </c>
      <c r="T38" s="96"/>
    </row>
    <row r="39" spans="1:20" s="12" customFormat="1" ht="53.25" customHeight="1">
      <c r="A39" s="7"/>
      <c r="B39" s="36" t="s">
        <v>40</v>
      </c>
      <c r="C39" s="32"/>
      <c r="D39" s="30"/>
      <c r="E39" s="30"/>
      <c r="F39" s="30">
        <f t="shared" si="13"/>
        <v>126000</v>
      </c>
      <c r="G39" s="30">
        <f t="shared" si="13"/>
        <v>0</v>
      </c>
      <c r="H39" s="30">
        <f t="shared" si="13"/>
        <v>126000</v>
      </c>
      <c r="I39" s="30">
        <f t="shared" si="13"/>
        <v>126000</v>
      </c>
      <c r="J39" s="30">
        <f t="shared" si="13"/>
        <v>0</v>
      </c>
      <c r="K39" s="30">
        <f t="shared" si="13"/>
        <v>0</v>
      </c>
      <c r="L39" s="30">
        <f t="shared" si="13"/>
        <v>0</v>
      </c>
      <c r="M39" s="32"/>
      <c r="N39" s="30"/>
      <c r="O39" s="30"/>
      <c r="P39" s="30">
        <f t="shared" si="4"/>
        <v>126000</v>
      </c>
      <c r="Q39" s="30">
        <f t="shared" si="1"/>
        <v>0</v>
      </c>
      <c r="R39" s="30">
        <f t="shared" si="2"/>
        <v>126000</v>
      </c>
      <c r="S39" s="29">
        <f t="shared" si="5"/>
        <v>126000</v>
      </c>
      <c r="T39" s="96"/>
    </row>
    <row r="40" spans="1:20" s="12" customFormat="1" ht="81" customHeight="1">
      <c r="A40" s="7"/>
      <c r="B40" s="34" t="s">
        <v>45</v>
      </c>
      <c r="C40" s="30"/>
      <c r="D40" s="30"/>
      <c r="E40" s="30"/>
      <c r="F40" s="30">
        <f>G40+H40</f>
        <v>126000</v>
      </c>
      <c r="G40" s="30"/>
      <c r="H40" s="30">
        <v>126000</v>
      </c>
      <c r="I40" s="30">
        <f>C40+F40</f>
        <v>126000</v>
      </c>
      <c r="J40" s="30">
        <f>K40+L40</f>
        <v>0</v>
      </c>
      <c r="K40" s="73"/>
      <c r="L40" s="73"/>
      <c r="M40" s="30"/>
      <c r="N40" s="30"/>
      <c r="O40" s="30"/>
      <c r="P40" s="30">
        <f t="shared" si="4"/>
        <v>126000</v>
      </c>
      <c r="Q40" s="30">
        <f t="shared" si="1"/>
        <v>0</v>
      </c>
      <c r="R40" s="30">
        <f t="shared" si="2"/>
        <v>126000</v>
      </c>
      <c r="S40" s="29">
        <f t="shared" si="5"/>
        <v>126000</v>
      </c>
      <c r="T40" s="96"/>
    </row>
    <row r="41" spans="1:20" s="12" customFormat="1" ht="57" customHeight="1">
      <c r="A41" s="7" t="s">
        <v>15</v>
      </c>
      <c r="B41" s="14" t="s">
        <v>51</v>
      </c>
      <c r="C41" s="29"/>
      <c r="D41" s="29"/>
      <c r="E41" s="29"/>
      <c r="F41" s="29">
        <f>F42</f>
        <v>250000</v>
      </c>
      <c r="G41" s="29">
        <f aca="true" t="shared" si="14" ref="G41:S41">G42</f>
        <v>250000</v>
      </c>
      <c r="H41" s="29">
        <f t="shared" si="14"/>
        <v>0</v>
      </c>
      <c r="I41" s="29">
        <f t="shared" si="14"/>
        <v>250000</v>
      </c>
      <c r="J41" s="29">
        <f t="shared" si="14"/>
        <v>0</v>
      </c>
      <c r="K41" s="29">
        <f t="shared" si="14"/>
        <v>0</v>
      </c>
      <c r="L41" s="29">
        <f t="shared" si="14"/>
        <v>0</v>
      </c>
      <c r="M41" s="29">
        <f t="shared" si="14"/>
        <v>0</v>
      </c>
      <c r="N41" s="29">
        <f t="shared" si="14"/>
        <v>0</v>
      </c>
      <c r="O41" s="29">
        <f t="shared" si="14"/>
        <v>0</v>
      </c>
      <c r="P41" s="29">
        <f t="shared" si="14"/>
        <v>250000</v>
      </c>
      <c r="Q41" s="29">
        <f t="shared" si="14"/>
        <v>250000</v>
      </c>
      <c r="R41" s="29">
        <f t="shared" si="14"/>
        <v>0</v>
      </c>
      <c r="S41" s="29">
        <f t="shared" si="14"/>
        <v>250000</v>
      </c>
      <c r="T41" s="96"/>
    </row>
    <row r="42" spans="1:20" s="12" customFormat="1" ht="57" customHeight="1">
      <c r="A42" s="7" t="s">
        <v>29</v>
      </c>
      <c r="B42" s="35" t="s">
        <v>36</v>
      </c>
      <c r="C42" s="32"/>
      <c r="D42" s="30"/>
      <c r="E42" s="30"/>
      <c r="F42" s="30">
        <f aca="true" t="shared" si="15" ref="F42:F48">G42+H42</f>
        <v>250000</v>
      </c>
      <c r="G42" s="30">
        <f aca="true" t="shared" si="16" ref="G42:L43">G43</f>
        <v>250000</v>
      </c>
      <c r="H42" s="30">
        <f t="shared" si="16"/>
        <v>0</v>
      </c>
      <c r="I42" s="30">
        <f t="shared" si="16"/>
        <v>250000</v>
      </c>
      <c r="J42" s="30">
        <f t="shared" si="16"/>
        <v>0</v>
      </c>
      <c r="K42" s="30">
        <f t="shared" si="16"/>
        <v>0</v>
      </c>
      <c r="L42" s="30">
        <f t="shared" si="16"/>
        <v>0</v>
      </c>
      <c r="M42" s="32"/>
      <c r="N42" s="30"/>
      <c r="O42" s="30"/>
      <c r="P42" s="30">
        <f aca="true" t="shared" si="17" ref="P42:R43">P43</f>
        <v>250000</v>
      </c>
      <c r="Q42" s="30">
        <f t="shared" si="17"/>
        <v>250000</v>
      </c>
      <c r="R42" s="30">
        <f t="shared" si="17"/>
        <v>0</v>
      </c>
      <c r="S42" s="29">
        <f t="shared" si="5"/>
        <v>250000</v>
      </c>
      <c r="T42" s="96"/>
    </row>
    <row r="43" spans="1:20" s="1" customFormat="1" ht="55.5" customHeight="1">
      <c r="A43" s="17"/>
      <c r="B43" s="36" t="s">
        <v>22</v>
      </c>
      <c r="C43" s="32"/>
      <c r="D43" s="30"/>
      <c r="E43" s="30"/>
      <c r="F43" s="30">
        <f t="shared" si="15"/>
        <v>250000</v>
      </c>
      <c r="G43" s="30">
        <f t="shared" si="16"/>
        <v>250000</v>
      </c>
      <c r="H43" s="30">
        <f t="shared" si="16"/>
        <v>0</v>
      </c>
      <c r="I43" s="30">
        <f t="shared" si="16"/>
        <v>250000</v>
      </c>
      <c r="J43" s="30">
        <f t="shared" si="16"/>
        <v>0</v>
      </c>
      <c r="K43" s="30">
        <f t="shared" si="16"/>
        <v>0</v>
      </c>
      <c r="L43" s="30">
        <f t="shared" si="16"/>
        <v>0</v>
      </c>
      <c r="M43" s="32"/>
      <c r="N43" s="30"/>
      <c r="O43" s="30"/>
      <c r="P43" s="30">
        <f t="shared" si="17"/>
        <v>250000</v>
      </c>
      <c r="Q43" s="30">
        <f t="shared" si="17"/>
        <v>250000</v>
      </c>
      <c r="R43" s="30">
        <f t="shared" si="17"/>
        <v>0</v>
      </c>
      <c r="S43" s="29">
        <f t="shared" si="5"/>
        <v>250000</v>
      </c>
      <c r="T43" s="96"/>
    </row>
    <row r="44" spans="1:20" s="1" customFormat="1" ht="69.75" customHeight="1">
      <c r="A44" s="18"/>
      <c r="B44" s="34" t="s">
        <v>37</v>
      </c>
      <c r="C44" s="30"/>
      <c r="D44" s="30"/>
      <c r="E44" s="30"/>
      <c r="F44" s="30">
        <f t="shared" si="15"/>
        <v>250000</v>
      </c>
      <c r="G44" s="30">
        <v>250000</v>
      </c>
      <c r="H44" s="30"/>
      <c r="I44" s="30">
        <f>C44+F44</f>
        <v>250000</v>
      </c>
      <c r="J44" s="30">
        <f>K44+L44</f>
        <v>0</v>
      </c>
      <c r="K44" s="73"/>
      <c r="L44" s="73"/>
      <c r="M44" s="30"/>
      <c r="N44" s="30"/>
      <c r="O44" s="30"/>
      <c r="P44" s="30">
        <f t="shared" si="4"/>
        <v>250000</v>
      </c>
      <c r="Q44" s="30">
        <f aca="true" t="shared" si="18" ref="Q44:Q85">G44+K44</f>
        <v>250000</v>
      </c>
      <c r="R44" s="30">
        <f aca="true" t="shared" si="19" ref="R44:R85">H44+L44</f>
        <v>0</v>
      </c>
      <c r="S44" s="29">
        <f t="shared" si="5"/>
        <v>250000</v>
      </c>
      <c r="T44" s="96"/>
    </row>
    <row r="45" spans="1:20" s="12" customFormat="1" ht="69.75" customHeight="1">
      <c r="A45" s="17" t="s">
        <v>38</v>
      </c>
      <c r="B45" s="14" t="s">
        <v>87</v>
      </c>
      <c r="C45" s="29"/>
      <c r="D45" s="29"/>
      <c r="E45" s="29"/>
      <c r="F45" s="29">
        <f t="shared" si="15"/>
        <v>1340330</v>
      </c>
      <c r="G45" s="29"/>
      <c r="H45" s="29">
        <f aca="true" t="shared" si="20" ref="H45:J46">H46</f>
        <v>1340330</v>
      </c>
      <c r="I45" s="29">
        <f t="shared" si="20"/>
        <v>1340330</v>
      </c>
      <c r="J45" s="29">
        <f t="shared" si="20"/>
        <v>0</v>
      </c>
      <c r="K45" s="29">
        <f aca="true" t="shared" si="21" ref="K45:S46">K46</f>
        <v>0</v>
      </c>
      <c r="L45" s="29">
        <f t="shared" si="21"/>
        <v>0</v>
      </c>
      <c r="M45" s="29">
        <f t="shared" si="21"/>
        <v>0</v>
      </c>
      <c r="N45" s="29">
        <f t="shared" si="21"/>
        <v>0</v>
      </c>
      <c r="O45" s="29">
        <f t="shared" si="21"/>
        <v>0</v>
      </c>
      <c r="P45" s="29">
        <f t="shared" si="21"/>
        <v>1340330</v>
      </c>
      <c r="Q45" s="29">
        <f t="shared" si="21"/>
        <v>0</v>
      </c>
      <c r="R45" s="29">
        <f t="shared" si="21"/>
        <v>1340330</v>
      </c>
      <c r="S45" s="29">
        <f t="shared" si="21"/>
        <v>1340330</v>
      </c>
      <c r="T45" s="96"/>
    </row>
    <row r="46" spans="1:20" s="1" customFormat="1" ht="69.75" customHeight="1">
      <c r="A46" s="17" t="s">
        <v>39</v>
      </c>
      <c r="B46" s="36" t="s">
        <v>88</v>
      </c>
      <c r="C46" s="30"/>
      <c r="D46" s="30"/>
      <c r="E46" s="30"/>
      <c r="F46" s="30">
        <f t="shared" si="15"/>
        <v>1340330</v>
      </c>
      <c r="G46" s="30"/>
      <c r="H46" s="30">
        <f t="shared" si="20"/>
        <v>1340330</v>
      </c>
      <c r="I46" s="30">
        <f t="shared" si="20"/>
        <v>1340330</v>
      </c>
      <c r="J46" s="30">
        <f t="shared" si="20"/>
        <v>0</v>
      </c>
      <c r="K46" s="30">
        <f t="shared" si="21"/>
        <v>0</v>
      </c>
      <c r="L46" s="30">
        <f t="shared" si="21"/>
        <v>0</v>
      </c>
      <c r="M46" s="30">
        <f t="shared" si="21"/>
        <v>0</v>
      </c>
      <c r="N46" s="30">
        <f t="shared" si="21"/>
        <v>0</v>
      </c>
      <c r="O46" s="30">
        <f t="shared" si="21"/>
        <v>0</v>
      </c>
      <c r="P46" s="30">
        <f t="shared" si="21"/>
        <v>1340330</v>
      </c>
      <c r="Q46" s="30">
        <f t="shared" si="21"/>
        <v>0</v>
      </c>
      <c r="R46" s="30">
        <f t="shared" si="21"/>
        <v>1340330</v>
      </c>
      <c r="S46" s="29">
        <f t="shared" si="5"/>
        <v>1340330</v>
      </c>
      <c r="T46" s="96"/>
    </row>
    <row r="47" spans="1:20" s="1" customFormat="1" ht="69.75" customHeight="1">
      <c r="A47" s="17"/>
      <c r="B47" s="36" t="s">
        <v>40</v>
      </c>
      <c r="C47" s="30"/>
      <c r="D47" s="30"/>
      <c r="E47" s="30"/>
      <c r="F47" s="30">
        <f t="shared" si="15"/>
        <v>1340330</v>
      </c>
      <c r="G47" s="30"/>
      <c r="H47" s="30">
        <f>H48</f>
        <v>1340330</v>
      </c>
      <c r="I47" s="30">
        <f>I48</f>
        <v>1340330</v>
      </c>
      <c r="J47" s="30">
        <f>K47+L47</f>
        <v>0</v>
      </c>
      <c r="K47" s="73"/>
      <c r="L47" s="30">
        <f>L48</f>
        <v>0</v>
      </c>
      <c r="M47" s="30"/>
      <c r="N47" s="30"/>
      <c r="O47" s="30"/>
      <c r="P47" s="30">
        <f>Q47+R47</f>
        <v>1340330</v>
      </c>
      <c r="Q47" s="30">
        <f>G47+K47</f>
        <v>0</v>
      </c>
      <c r="R47" s="30">
        <f>H47+L47</f>
        <v>1340330</v>
      </c>
      <c r="S47" s="29">
        <f>M47+P47</f>
        <v>1340330</v>
      </c>
      <c r="T47" s="96"/>
    </row>
    <row r="48" spans="1:20" s="1" customFormat="1" ht="74.25" customHeight="1">
      <c r="A48" s="18"/>
      <c r="B48" s="34" t="s">
        <v>86</v>
      </c>
      <c r="C48" s="30"/>
      <c r="D48" s="30"/>
      <c r="E48" s="30"/>
      <c r="F48" s="30">
        <f t="shared" si="15"/>
        <v>1340330</v>
      </c>
      <c r="G48" s="30"/>
      <c r="H48" s="30">
        <v>1340330</v>
      </c>
      <c r="I48" s="30">
        <f>C48+F48</f>
        <v>1340330</v>
      </c>
      <c r="J48" s="30">
        <f>K48+L48</f>
        <v>0</v>
      </c>
      <c r="K48" s="73"/>
      <c r="L48" s="30"/>
      <c r="M48" s="30"/>
      <c r="N48" s="30"/>
      <c r="O48" s="30"/>
      <c r="P48" s="30">
        <f>Q48+R48</f>
        <v>1340330</v>
      </c>
      <c r="Q48" s="30">
        <f>G48+K48</f>
        <v>0</v>
      </c>
      <c r="R48" s="30">
        <f>H48+L48</f>
        <v>1340330</v>
      </c>
      <c r="S48" s="29">
        <f>M48+P48</f>
        <v>1340330</v>
      </c>
      <c r="T48" s="96"/>
    </row>
    <row r="49" spans="1:20" s="12" customFormat="1" ht="76.5" customHeight="1">
      <c r="A49" s="17" t="s">
        <v>60</v>
      </c>
      <c r="B49" s="14" t="s">
        <v>52</v>
      </c>
      <c r="C49" s="29"/>
      <c r="D49" s="29"/>
      <c r="E49" s="29"/>
      <c r="F49" s="29">
        <f>F50+F58</f>
        <v>118600</v>
      </c>
      <c r="G49" s="29">
        <f aca="true" t="shared" si="22" ref="G49:L49">G50+G58</f>
        <v>88600</v>
      </c>
      <c r="H49" s="29">
        <f t="shared" si="22"/>
        <v>30000</v>
      </c>
      <c r="I49" s="29">
        <f>C49+F49</f>
        <v>118600</v>
      </c>
      <c r="J49" s="29">
        <f>J50+J58</f>
        <v>0</v>
      </c>
      <c r="K49" s="29">
        <f>K50+K58</f>
        <v>0</v>
      </c>
      <c r="L49" s="29">
        <f t="shared" si="22"/>
        <v>0</v>
      </c>
      <c r="M49" s="29"/>
      <c r="N49" s="29"/>
      <c r="O49" s="29"/>
      <c r="P49" s="29">
        <f t="shared" si="4"/>
        <v>118600</v>
      </c>
      <c r="Q49" s="29">
        <f t="shared" si="18"/>
        <v>88600</v>
      </c>
      <c r="R49" s="29">
        <f t="shared" si="19"/>
        <v>30000</v>
      </c>
      <c r="S49" s="29">
        <f t="shared" si="5"/>
        <v>118600</v>
      </c>
      <c r="T49" s="96"/>
    </row>
    <row r="50" spans="1:20" s="1" customFormat="1" ht="102.75" customHeight="1">
      <c r="A50" s="17" t="s">
        <v>61</v>
      </c>
      <c r="B50" s="35" t="s">
        <v>17</v>
      </c>
      <c r="C50" s="30"/>
      <c r="D50" s="30"/>
      <c r="E50" s="30"/>
      <c r="F50" s="30">
        <f>F51+F55</f>
        <v>53000</v>
      </c>
      <c r="G50" s="30">
        <v>43000</v>
      </c>
      <c r="H50" s="30">
        <f>H51+H55</f>
        <v>10000</v>
      </c>
      <c r="I50" s="30">
        <f>I51+I55</f>
        <v>53000</v>
      </c>
      <c r="J50" s="30">
        <f>J51+J55+J53</f>
        <v>0</v>
      </c>
      <c r="K50" s="30">
        <f>K51+K55+K53</f>
        <v>0</v>
      </c>
      <c r="L50" s="30">
        <f>L51+L55</f>
        <v>0</v>
      </c>
      <c r="M50" s="30"/>
      <c r="N50" s="30"/>
      <c r="O50" s="30"/>
      <c r="P50" s="30">
        <f t="shared" si="4"/>
        <v>53000</v>
      </c>
      <c r="Q50" s="30">
        <f t="shared" si="18"/>
        <v>43000</v>
      </c>
      <c r="R50" s="30">
        <f t="shared" si="19"/>
        <v>10000</v>
      </c>
      <c r="S50" s="29">
        <f t="shared" si="5"/>
        <v>53000</v>
      </c>
      <c r="T50" s="96"/>
    </row>
    <row r="51" spans="1:20" s="1" customFormat="1" ht="62.25" customHeight="1">
      <c r="A51" s="17"/>
      <c r="B51" s="36" t="s">
        <v>22</v>
      </c>
      <c r="C51" s="30"/>
      <c r="D51" s="30"/>
      <c r="E51" s="30"/>
      <c r="F51" s="30">
        <f aca="true" t="shared" si="23" ref="F51:L51">F52</f>
        <v>18000</v>
      </c>
      <c r="G51" s="30">
        <f t="shared" si="23"/>
        <v>18000</v>
      </c>
      <c r="H51" s="30">
        <f t="shared" si="23"/>
        <v>0</v>
      </c>
      <c r="I51" s="30">
        <f t="shared" si="23"/>
        <v>18000</v>
      </c>
      <c r="J51" s="30">
        <f t="shared" si="23"/>
        <v>-18000</v>
      </c>
      <c r="K51" s="30">
        <f t="shared" si="23"/>
        <v>-18000</v>
      </c>
      <c r="L51" s="30">
        <f t="shared" si="23"/>
        <v>0</v>
      </c>
      <c r="M51" s="30"/>
      <c r="N51" s="30"/>
      <c r="O51" s="30"/>
      <c r="P51" s="30">
        <f t="shared" si="4"/>
        <v>0</v>
      </c>
      <c r="Q51" s="30">
        <f t="shared" si="18"/>
        <v>0</v>
      </c>
      <c r="R51" s="30">
        <f t="shared" si="19"/>
        <v>0</v>
      </c>
      <c r="S51" s="29">
        <f t="shared" si="5"/>
        <v>0</v>
      </c>
      <c r="T51" s="96"/>
    </row>
    <row r="52" spans="1:20" s="1" customFormat="1" ht="68.25" customHeight="1">
      <c r="A52" s="17"/>
      <c r="B52" s="34" t="s">
        <v>20</v>
      </c>
      <c r="C52" s="30"/>
      <c r="D52" s="32"/>
      <c r="E52" s="30"/>
      <c r="F52" s="30">
        <f>G52+H52</f>
        <v>18000</v>
      </c>
      <c r="G52" s="30">
        <v>18000</v>
      </c>
      <c r="H52" s="30"/>
      <c r="I52" s="30">
        <f>C52+F52</f>
        <v>18000</v>
      </c>
      <c r="J52" s="30">
        <f>K52+L52</f>
        <v>-18000</v>
      </c>
      <c r="K52" s="94">
        <v>-18000</v>
      </c>
      <c r="L52" s="94"/>
      <c r="M52" s="30"/>
      <c r="N52" s="32"/>
      <c r="O52" s="30"/>
      <c r="P52" s="30">
        <f t="shared" si="4"/>
        <v>0</v>
      </c>
      <c r="Q52" s="30">
        <f t="shared" si="18"/>
        <v>0</v>
      </c>
      <c r="R52" s="30">
        <f t="shared" si="19"/>
        <v>0</v>
      </c>
      <c r="S52" s="29">
        <f t="shared" si="5"/>
        <v>0</v>
      </c>
      <c r="T52" s="96"/>
    </row>
    <row r="53" spans="1:20" s="1" customFormat="1" ht="54.75" customHeight="1">
      <c r="A53" s="17"/>
      <c r="B53" s="36" t="s">
        <v>100</v>
      </c>
      <c r="C53" s="30"/>
      <c r="D53" s="32"/>
      <c r="E53" s="30"/>
      <c r="F53" s="30"/>
      <c r="G53" s="30"/>
      <c r="H53" s="30"/>
      <c r="I53" s="30">
        <f>C53+F53</f>
        <v>0</v>
      </c>
      <c r="J53" s="30">
        <f>SUM(J54)</f>
        <v>18000</v>
      </c>
      <c r="K53" s="95">
        <f>SUM(K54)</f>
        <v>18000</v>
      </c>
      <c r="L53" s="94"/>
      <c r="M53" s="30"/>
      <c r="N53" s="32"/>
      <c r="O53" s="30"/>
      <c r="P53" s="30">
        <f t="shared" si="4"/>
        <v>18000</v>
      </c>
      <c r="Q53" s="30">
        <f>SUM(Q54)</f>
        <v>18000</v>
      </c>
      <c r="R53" s="30">
        <f t="shared" si="19"/>
        <v>0</v>
      </c>
      <c r="S53" s="29">
        <f t="shared" si="5"/>
        <v>18000</v>
      </c>
      <c r="T53" s="96"/>
    </row>
    <row r="54" spans="1:20" s="1" customFormat="1" ht="45">
      <c r="A54" s="17"/>
      <c r="B54" s="34" t="s">
        <v>20</v>
      </c>
      <c r="C54" s="30"/>
      <c r="D54" s="32"/>
      <c r="E54" s="30"/>
      <c r="F54" s="30"/>
      <c r="G54" s="30"/>
      <c r="H54" s="30"/>
      <c r="I54" s="30"/>
      <c r="J54" s="30">
        <f>SUM(K54)</f>
        <v>18000</v>
      </c>
      <c r="K54" s="94">
        <v>18000</v>
      </c>
      <c r="L54" s="94"/>
      <c r="M54" s="30"/>
      <c r="N54" s="32"/>
      <c r="O54" s="30"/>
      <c r="P54" s="30">
        <f t="shared" si="4"/>
        <v>18000</v>
      </c>
      <c r="Q54" s="30">
        <f t="shared" si="18"/>
        <v>18000</v>
      </c>
      <c r="R54" s="30">
        <f t="shared" si="19"/>
        <v>0</v>
      </c>
      <c r="S54" s="29">
        <f t="shared" si="5"/>
        <v>18000</v>
      </c>
      <c r="T54" s="96"/>
    </row>
    <row r="55" spans="1:20" s="1" customFormat="1" ht="39.75" customHeight="1">
      <c r="A55" s="17"/>
      <c r="B55" s="36" t="s">
        <v>6</v>
      </c>
      <c r="C55" s="32"/>
      <c r="D55" s="32"/>
      <c r="E55" s="32"/>
      <c r="F55" s="32">
        <f aca="true" t="shared" si="24" ref="F55:L55">F56+F57</f>
        <v>35000</v>
      </c>
      <c r="G55" s="32">
        <f t="shared" si="24"/>
        <v>25000</v>
      </c>
      <c r="H55" s="32">
        <f t="shared" si="24"/>
        <v>10000</v>
      </c>
      <c r="I55" s="32">
        <f t="shared" si="24"/>
        <v>35000</v>
      </c>
      <c r="J55" s="32">
        <f t="shared" si="24"/>
        <v>0</v>
      </c>
      <c r="K55" s="32">
        <f t="shared" si="24"/>
        <v>0</v>
      </c>
      <c r="L55" s="32">
        <f t="shared" si="24"/>
        <v>0</v>
      </c>
      <c r="M55" s="32"/>
      <c r="N55" s="32"/>
      <c r="O55" s="32"/>
      <c r="P55" s="30">
        <f t="shared" si="4"/>
        <v>35000</v>
      </c>
      <c r="Q55" s="30">
        <f t="shared" si="18"/>
        <v>25000</v>
      </c>
      <c r="R55" s="30">
        <f t="shared" si="19"/>
        <v>10000</v>
      </c>
      <c r="S55" s="29">
        <f t="shared" si="5"/>
        <v>35000</v>
      </c>
      <c r="T55" s="96">
        <v>75</v>
      </c>
    </row>
    <row r="56" spans="1:20" s="1" customFormat="1" ht="49.5" customHeight="1">
      <c r="A56" s="18"/>
      <c r="B56" s="34" t="s">
        <v>21</v>
      </c>
      <c r="C56" s="30"/>
      <c r="D56" s="32"/>
      <c r="E56" s="30"/>
      <c r="F56" s="30">
        <f>G56+H56</f>
        <v>25000</v>
      </c>
      <c r="G56" s="30">
        <v>15000</v>
      </c>
      <c r="H56" s="30">
        <v>10000</v>
      </c>
      <c r="I56" s="30">
        <f>C56+F56</f>
        <v>25000</v>
      </c>
      <c r="J56" s="30">
        <f>K56+L56</f>
        <v>0</v>
      </c>
      <c r="K56" s="73"/>
      <c r="L56" s="73"/>
      <c r="M56" s="30"/>
      <c r="N56" s="32"/>
      <c r="O56" s="30"/>
      <c r="P56" s="30">
        <f t="shared" si="4"/>
        <v>25000</v>
      </c>
      <c r="Q56" s="30">
        <f t="shared" si="18"/>
        <v>15000</v>
      </c>
      <c r="R56" s="30">
        <f t="shared" si="19"/>
        <v>10000</v>
      </c>
      <c r="S56" s="29">
        <f t="shared" si="5"/>
        <v>25000</v>
      </c>
      <c r="T56" s="96"/>
    </row>
    <row r="57" spans="1:20" s="1" customFormat="1" ht="49.5" customHeight="1">
      <c r="A57" s="18"/>
      <c r="B57" s="34" t="s">
        <v>18</v>
      </c>
      <c r="C57" s="30"/>
      <c r="D57" s="32"/>
      <c r="E57" s="32"/>
      <c r="F57" s="30">
        <f>G57+H57</f>
        <v>10000</v>
      </c>
      <c r="G57" s="30">
        <v>10000</v>
      </c>
      <c r="H57" s="30"/>
      <c r="I57" s="30">
        <f>C57+F57</f>
        <v>10000</v>
      </c>
      <c r="J57" s="30">
        <f>K57+L57</f>
        <v>0</v>
      </c>
      <c r="K57" s="73"/>
      <c r="L57" s="73"/>
      <c r="M57" s="30"/>
      <c r="N57" s="32"/>
      <c r="O57" s="32"/>
      <c r="P57" s="30">
        <f t="shared" si="4"/>
        <v>10000</v>
      </c>
      <c r="Q57" s="30">
        <f t="shared" si="18"/>
        <v>10000</v>
      </c>
      <c r="R57" s="30">
        <f t="shared" si="19"/>
        <v>0</v>
      </c>
      <c r="S57" s="29">
        <f t="shared" si="5"/>
        <v>10000</v>
      </c>
      <c r="T57" s="96"/>
    </row>
    <row r="58" spans="1:20" s="1" customFormat="1" ht="49.5" customHeight="1">
      <c r="A58" s="17" t="s">
        <v>62</v>
      </c>
      <c r="B58" s="35" t="s">
        <v>5</v>
      </c>
      <c r="C58" s="32"/>
      <c r="D58" s="32"/>
      <c r="E58" s="32"/>
      <c r="F58" s="32">
        <f>F59+F61</f>
        <v>65600</v>
      </c>
      <c r="G58" s="32">
        <f aca="true" t="shared" si="25" ref="G58:L58">G59+G61</f>
        <v>45600</v>
      </c>
      <c r="H58" s="32">
        <f t="shared" si="25"/>
        <v>20000</v>
      </c>
      <c r="I58" s="32">
        <f t="shared" si="25"/>
        <v>65600</v>
      </c>
      <c r="J58" s="32">
        <f t="shared" si="25"/>
        <v>0</v>
      </c>
      <c r="K58" s="32">
        <f t="shared" si="25"/>
        <v>0</v>
      </c>
      <c r="L58" s="32">
        <f t="shared" si="25"/>
        <v>0</v>
      </c>
      <c r="M58" s="32"/>
      <c r="N58" s="32"/>
      <c r="O58" s="32"/>
      <c r="P58" s="30">
        <f t="shared" si="4"/>
        <v>65600</v>
      </c>
      <c r="Q58" s="30">
        <f t="shared" si="18"/>
        <v>45600</v>
      </c>
      <c r="R58" s="30">
        <f t="shared" si="19"/>
        <v>20000</v>
      </c>
      <c r="S58" s="29">
        <f t="shared" si="5"/>
        <v>65600</v>
      </c>
      <c r="T58" s="96"/>
    </row>
    <row r="59" spans="1:20" s="1" customFormat="1" ht="49.5" customHeight="1">
      <c r="A59" s="18"/>
      <c r="B59" s="36" t="s">
        <v>6</v>
      </c>
      <c r="C59" s="33"/>
      <c r="D59" s="33"/>
      <c r="E59" s="33"/>
      <c r="F59" s="32">
        <f aca="true" t="shared" si="26" ref="F59:L59">F60</f>
        <v>35000</v>
      </c>
      <c r="G59" s="32">
        <f t="shared" si="26"/>
        <v>15000</v>
      </c>
      <c r="H59" s="32">
        <f t="shared" si="26"/>
        <v>20000</v>
      </c>
      <c r="I59" s="30">
        <f>C59+F59</f>
        <v>35000</v>
      </c>
      <c r="J59" s="32">
        <f t="shared" si="26"/>
        <v>0</v>
      </c>
      <c r="K59" s="32">
        <f t="shared" si="26"/>
        <v>0</v>
      </c>
      <c r="L59" s="32">
        <f t="shared" si="26"/>
        <v>0</v>
      </c>
      <c r="M59" s="33"/>
      <c r="N59" s="33"/>
      <c r="O59" s="33"/>
      <c r="P59" s="30">
        <f t="shared" si="4"/>
        <v>35000</v>
      </c>
      <c r="Q59" s="30">
        <f t="shared" si="18"/>
        <v>15000</v>
      </c>
      <c r="R59" s="30">
        <f t="shared" si="19"/>
        <v>20000</v>
      </c>
      <c r="S59" s="29">
        <f t="shared" si="5"/>
        <v>35000</v>
      </c>
      <c r="T59" s="96"/>
    </row>
    <row r="60" spans="1:20" s="1" customFormat="1" ht="49.5" customHeight="1">
      <c r="A60" s="17"/>
      <c r="B60" s="34" t="s">
        <v>7</v>
      </c>
      <c r="C60" s="30"/>
      <c r="D60" s="32"/>
      <c r="E60" s="30"/>
      <c r="F60" s="30">
        <f>G60+H60</f>
        <v>35000</v>
      </c>
      <c r="G60" s="30">
        <v>15000</v>
      </c>
      <c r="H60" s="30">
        <v>20000</v>
      </c>
      <c r="I60" s="30">
        <f>C60+F60</f>
        <v>35000</v>
      </c>
      <c r="J60" s="30">
        <f>K60+L60</f>
        <v>0</v>
      </c>
      <c r="K60" s="73"/>
      <c r="L60" s="73"/>
      <c r="M60" s="30"/>
      <c r="N60" s="32"/>
      <c r="O60" s="30"/>
      <c r="P60" s="30">
        <f t="shared" si="4"/>
        <v>35000</v>
      </c>
      <c r="Q60" s="30">
        <f t="shared" si="18"/>
        <v>15000</v>
      </c>
      <c r="R60" s="30">
        <f t="shared" si="19"/>
        <v>20000</v>
      </c>
      <c r="S60" s="29">
        <f t="shared" si="5"/>
        <v>35000</v>
      </c>
      <c r="T60" s="96"/>
    </row>
    <row r="61" spans="1:20" s="1" customFormat="1" ht="49.5" customHeight="1">
      <c r="A61" s="17"/>
      <c r="B61" s="36" t="s">
        <v>74</v>
      </c>
      <c r="C61" s="30"/>
      <c r="D61" s="32"/>
      <c r="E61" s="30"/>
      <c r="F61" s="30">
        <f aca="true" t="shared" si="27" ref="F61:L61">F62+F63</f>
        <v>30600</v>
      </c>
      <c r="G61" s="30">
        <f t="shared" si="27"/>
        <v>30600</v>
      </c>
      <c r="H61" s="30">
        <f t="shared" si="27"/>
        <v>0</v>
      </c>
      <c r="I61" s="30">
        <f t="shared" si="27"/>
        <v>30600</v>
      </c>
      <c r="J61" s="30">
        <f t="shared" si="27"/>
        <v>0</v>
      </c>
      <c r="K61" s="30">
        <f t="shared" si="27"/>
        <v>0</v>
      </c>
      <c r="L61" s="30">
        <f t="shared" si="27"/>
        <v>0</v>
      </c>
      <c r="M61" s="30"/>
      <c r="N61" s="32"/>
      <c r="O61" s="30"/>
      <c r="P61" s="30">
        <f t="shared" si="4"/>
        <v>30600</v>
      </c>
      <c r="Q61" s="30">
        <f t="shared" si="18"/>
        <v>30600</v>
      </c>
      <c r="R61" s="30">
        <f t="shared" si="19"/>
        <v>0</v>
      </c>
      <c r="S61" s="29">
        <f t="shared" si="5"/>
        <v>30600</v>
      </c>
      <c r="T61" s="96"/>
    </row>
    <row r="62" spans="1:20" s="1" customFormat="1" ht="59.25" customHeight="1">
      <c r="A62" s="17"/>
      <c r="B62" s="34" t="s">
        <v>75</v>
      </c>
      <c r="C62" s="30"/>
      <c r="D62" s="32"/>
      <c r="E62" s="30"/>
      <c r="F62" s="30">
        <f>G62+H62</f>
        <v>14100</v>
      </c>
      <c r="G62" s="30">
        <v>14100</v>
      </c>
      <c r="H62" s="30"/>
      <c r="I62" s="30">
        <f>C62+F62</f>
        <v>14100</v>
      </c>
      <c r="J62" s="30">
        <f>K62+L62</f>
        <v>0</v>
      </c>
      <c r="K62" s="30"/>
      <c r="L62" s="73"/>
      <c r="M62" s="30"/>
      <c r="N62" s="32"/>
      <c r="O62" s="30"/>
      <c r="P62" s="30">
        <f t="shared" si="4"/>
        <v>14100</v>
      </c>
      <c r="Q62" s="30">
        <f t="shared" si="18"/>
        <v>14100</v>
      </c>
      <c r="R62" s="30">
        <f t="shared" si="19"/>
        <v>0</v>
      </c>
      <c r="S62" s="29">
        <f t="shared" si="5"/>
        <v>14100</v>
      </c>
      <c r="T62" s="96"/>
    </row>
    <row r="63" spans="1:20" s="1" customFormat="1" ht="53.25" customHeight="1">
      <c r="A63" s="17"/>
      <c r="B63" s="34" t="s">
        <v>76</v>
      </c>
      <c r="C63" s="30"/>
      <c r="D63" s="32"/>
      <c r="E63" s="30"/>
      <c r="F63" s="30">
        <f>G63+H63</f>
        <v>16500</v>
      </c>
      <c r="G63" s="30">
        <v>16500</v>
      </c>
      <c r="H63" s="30"/>
      <c r="I63" s="30">
        <f>C63+F63</f>
        <v>16500</v>
      </c>
      <c r="J63" s="30">
        <f>K63+L63</f>
        <v>0</v>
      </c>
      <c r="K63" s="30"/>
      <c r="L63" s="73"/>
      <c r="M63" s="30"/>
      <c r="N63" s="32"/>
      <c r="O63" s="30"/>
      <c r="P63" s="30">
        <f t="shared" si="4"/>
        <v>16500</v>
      </c>
      <c r="Q63" s="30">
        <f t="shared" si="18"/>
        <v>16500</v>
      </c>
      <c r="R63" s="30">
        <f t="shared" si="19"/>
        <v>0</v>
      </c>
      <c r="S63" s="29">
        <f t="shared" si="5"/>
        <v>16500</v>
      </c>
      <c r="T63" s="96"/>
    </row>
    <row r="64" spans="1:20" s="12" customFormat="1" ht="49.5" customHeight="1">
      <c r="A64" s="7" t="s">
        <v>89</v>
      </c>
      <c r="B64" s="14" t="s">
        <v>70</v>
      </c>
      <c r="C64" s="29"/>
      <c r="D64" s="29"/>
      <c r="E64" s="29"/>
      <c r="F64" s="29">
        <f>F65+F71+F79</f>
        <v>901200</v>
      </c>
      <c r="G64" s="29">
        <f aca="true" t="shared" si="28" ref="G64:L64">G65+G71+G79</f>
        <v>411200</v>
      </c>
      <c r="H64" s="29">
        <f t="shared" si="28"/>
        <v>490000</v>
      </c>
      <c r="I64" s="29">
        <f t="shared" si="28"/>
        <v>901200</v>
      </c>
      <c r="J64" s="29">
        <f t="shared" si="28"/>
        <v>0</v>
      </c>
      <c r="K64" s="29">
        <f t="shared" si="28"/>
        <v>0</v>
      </c>
      <c r="L64" s="29">
        <f t="shared" si="28"/>
        <v>0</v>
      </c>
      <c r="M64" s="29"/>
      <c r="N64" s="29"/>
      <c r="O64" s="29"/>
      <c r="P64" s="29">
        <f t="shared" si="4"/>
        <v>901200</v>
      </c>
      <c r="Q64" s="29">
        <f t="shared" si="18"/>
        <v>411200</v>
      </c>
      <c r="R64" s="29">
        <f t="shared" si="19"/>
        <v>490000</v>
      </c>
      <c r="S64" s="29">
        <f t="shared" si="5"/>
        <v>901200</v>
      </c>
      <c r="T64" s="96"/>
    </row>
    <row r="65" spans="1:20" s="1" customFormat="1" ht="124.5" customHeight="1">
      <c r="A65" s="16" t="s">
        <v>90</v>
      </c>
      <c r="B65" s="35" t="s">
        <v>8</v>
      </c>
      <c r="C65" s="30"/>
      <c r="D65" s="30"/>
      <c r="E65" s="30"/>
      <c r="F65" s="30">
        <f aca="true" t="shared" si="29" ref="F65:L66">F66</f>
        <v>251200</v>
      </c>
      <c r="G65" s="30">
        <f t="shared" si="29"/>
        <v>251200</v>
      </c>
      <c r="H65" s="30">
        <f t="shared" si="29"/>
        <v>0</v>
      </c>
      <c r="I65" s="30">
        <f t="shared" si="29"/>
        <v>251200</v>
      </c>
      <c r="J65" s="30">
        <f t="shared" si="29"/>
        <v>0</v>
      </c>
      <c r="K65" s="30">
        <f t="shared" si="29"/>
        <v>0</v>
      </c>
      <c r="L65" s="30">
        <f t="shared" si="29"/>
        <v>0</v>
      </c>
      <c r="M65" s="30"/>
      <c r="N65" s="30"/>
      <c r="O65" s="30"/>
      <c r="P65" s="30">
        <f t="shared" si="4"/>
        <v>251200</v>
      </c>
      <c r="Q65" s="30">
        <f t="shared" si="18"/>
        <v>251200</v>
      </c>
      <c r="R65" s="30">
        <f t="shared" si="19"/>
        <v>0</v>
      </c>
      <c r="S65" s="29">
        <f t="shared" si="5"/>
        <v>251200</v>
      </c>
      <c r="T65" s="96"/>
    </row>
    <row r="66" spans="1:20" s="1" customFormat="1" ht="49.5" customHeight="1">
      <c r="A66" s="16"/>
      <c r="B66" s="36" t="s">
        <v>22</v>
      </c>
      <c r="C66" s="30"/>
      <c r="D66" s="30"/>
      <c r="E66" s="30"/>
      <c r="F66" s="30">
        <f t="shared" si="29"/>
        <v>251200</v>
      </c>
      <c r="G66" s="30">
        <f t="shared" si="29"/>
        <v>251200</v>
      </c>
      <c r="H66" s="30">
        <f t="shared" si="29"/>
        <v>0</v>
      </c>
      <c r="I66" s="30">
        <f t="shared" si="29"/>
        <v>251200</v>
      </c>
      <c r="J66" s="30">
        <f t="shared" si="29"/>
        <v>0</v>
      </c>
      <c r="K66" s="30">
        <f t="shared" si="29"/>
        <v>0</v>
      </c>
      <c r="L66" s="30">
        <f t="shared" si="29"/>
        <v>0</v>
      </c>
      <c r="M66" s="30"/>
      <c r="N66" s="30"/>
      <c r="O66" s="30"/>
      <c r="P66" s="30">
        <f t="shared" si="4"/>
        <v>251200</v>
      </c>
      <c r="Q66" s="30">
        <f t="shared" si="18"/>
        <v>251200</v>
      </c>
      <c r="R66" s="30">
        <f t="shared" si="19"/>
        <v>0</v>
      </c>
      <c r="S66" s="29">
        <f t="shared" si="5"/>
        <v>251200</v>
      </c>
      <c r="T66" s="96"/>
    </row>
    <row r="67" spans="1:20" s="1" customFormat="1" ht="72" customHeight="1">
      <c r="A67" s="7"/>
      <c r="B67" s="34" t="s">
        <v>9</v>
      </c>
      <c r="C67" s="30"/>
      <c r="D67" s="30"/>
      <c r="E67" s="30"/>
      <c r="F67" s="30">
        <f aca="true" t="shared" si="30" ref="F67:L67">F68+F69+F70</f>
        <v>251200</v>
      </c>
      <c r="G67" s="30">
        <f t="shared" si="30"/>
        <v>251200</v>
      </c>
      <c r="H67" s="30">
        <f t="shared" si="30"/>
        <v>0</v>
      </c>
      <c r="I67" s="30">
        <f t="shared" si="30"/>
        <v>251200</v>
      </c>
      <c r="J67" s="30">
        <f t="shared" si="30"/>
        <v>0</v>
      </c>
      <c r="K67" s="30">
        <f t="shared" si="30"/>
        <v>0</v>
      </c>
      <c r="L67" s="30">
        <f t="shared" si="30"/>
        <v>0</v>
      </c>
      <c r="M67" s="30"/>
      <c r="N67" s="30"/>
      <c r="O67" s="30"/>
      <c r="P67" s="30">
        <f t="shared" si="4"/>
        <v>251200</v>
      </c>
      <c r="Q67" s="30">
        <f t="shared" si="18"/>
        <v>251200</v>
      </c>
      <c r="R67" s="30">
        <f t="shared" si="19"/>
        <v>0</v>
      </c>
      <c r="S67" s="29">
        <f t="shared" si="5"/>
        <v>251200</v>
      </c>
      <c r="T67" s="96"/>
    </row>
    <row r="68" spans="1:20" s="1" customFormat="1" ht="49.5" customHeight="1">
      <c r="A68" s="7"/>
      <c r="B68" s="34" t="s">
        <v>19</v>
      </c>
      <c r="C68" s="30"/>
      <c r="D68" s="30"/>
      <c r="E68" s="30"/>
      <c r="F68" s="30">
        <f>G68+H68</f>
        <v>131200</v>
      </c>
      <c r="G68" s="30">
        <f>290000-158800</f>
        <v>131200</v>
      </c>
      <c r="H68" s="30"/>
      <c r="I68" s="30">
        <f>C68+F68</f>
        <v>131200</v>
      </c>
      <c r="J68" s="30">
        <f>K68+L68</f>
        <v>0</v>
      </c>
      <c r="K68" s="73"/>
      <c r="L68" s="73"/>
      <c r="M68" s="30"/>
      <c r="N68" s="30"/>
      <c r="O68" s="30"/>
      <c r="P68" s="30">
        <f t="shared" si="4"/>
        <v>131200</v>
      </c>
      <c r="Q68" s="30">
        <f t="shared" si="18"/>
        <v>131200</v>
      </c>
      <c r="R68" s="30">
        <f t="shared" si="19"/>
        <v>0</v>
      </c>
      <c r="S68" s="29">
        <f t="shared" si="5"/>
        <v>131200</v>
      </c>
      <c r="T68" s="96"/>
    </row>
    <row r="69" spans="1:20" s="1" customFormat="1" ht="87" customHeight="1">
      <c r="A69" s="7"/>
      <c r="B69" s="34" t="s">
        <v>33</v>
      </c>
      <c r="C69" s="30"/>
      <c r="D69" s="30"/>
      <c r="E69" s="30"/>
      <c r="F69" s="30">
        <f>G69+H69</f>
        <v>44000</v>
      </c>
      <c r="G69" s="30">
        <v>44000</v>
      </c>
      <c r="H69" s="30"/>
      <c r="I69" s="30">
        <f>C69+F69</f>
        <v>44000</v>
      </c>
      <c r="J69" s="30">
        <f>K69+L69</f>
        <v>0</v>
      </c>
      <c r="K69" s="73"/>
      <c r="L69" s="73"/>
      <c r="M69" s="30"/>
      <c r="N69" s="30"/>
      <c r="O69" s="30"/>
      <c r="P69" s="30">
        <f t="shared" si="4"/>
        <v>44000</v>
      </c>
      <c r="Q69" s="30">
        <f t="shared" si="18"/>
        <v>44000</v>
      </c>
      <c r="R69" s="30">
        <f t="shared" si="19"/>
        <v>0</v>
      </c>
      <c r="S69" s="29">
        <f t="shared" si="5"/>
        <v>44000</v>
      </c>
      <c r="T69" s="96"/>
    </row>
    <row r="70" spans="1:20" s="1" customFormat="1" ht="49.5" customHeight="1">
      <c r="A70" s="7"/>
      <c r="B70" s="34" t="s">
        <v>34</v>
      </c>
      <c r="C70" s="30"/>
      <c r="D70" s="30"/>
      <c r="E70" s="30"/>
      <c r="F70" s="30">
        <f>G70+H70</f>
        <v>76000</v>
      </c>
      <c r="G70" s="30">
        <v>76000</v>
      </c>
      <c r="H70" s="30"/>
      <c r="I70" s="30">
        <f>C70+F70</f>
        <v>76000</v>
      </c>
      <c r="J70" s="30">
        <f>K70+L70</f>
        <v>0</v>
      </c>
      <c r="K70" s="73"/>
      <c r="L70" s="73"/>
      <c r="M70" s="30"/>
      <c r="N70" s="30"/>
      <c r="O70" s="30"/>
      <c r="P70" s="30">
        <f t="shared" si="4"/>
        <v>76000</v>
      </c>
      <c r="Q70" s="30">
        <f t="shared" si="18"/>
        <v>76000</v>
      </c>
      <c r="R70" s="30">
        <f t="shared" si="19"/>
        <v>0</v>
      </c>
      <c r="S70" s="29">
        <f t="shared" si="5"/>
        <v>76000</v>
      </c>
      <c r="T70" s="96"/>
    </row>
    <row r="71" spans="1:20" s="1" customFormat="1" ht="49.5" customHeight="1">
      <c r="A71" s="7" t="s">
        <v>91</v>
      </c>
      <c r="B71" s="35" t="s">
        <v>16</v>
      </c>
      <c r="C71" s="30"/>
      <c r="D71" s="30"/>
      <c r="E71" s="30"/>
      <c r="F71" s="30">
        <f aca="true" t="shared" si="31" ref="F71:L71">F72</f>
        <v>250000</v>
      </c>
      <c r="G71" s="30">
        <f t="shared" si="31"/>
        <v>160000</v>
      </c>
      <c r="H71" s="30">
        <f t="shared" si="31"/>
        <v>90000</v>
      </c>
      <c r="I71" s="30">
        <f t="shared" si="31"/>
        <v>250000</v>
      </c>
      <c r="J71" s="30">
        <f t="shared" si="31"/>
        <v>0</v>
      </c>
      <c r="K71" s="30">
        <f t="shared" si="31"/>
        <v>0</v>
      </c>
      <c r="L71" s="30">
        <f t="shared" si="31"/>
        <v>0</v>
      </c>
      <c r="M71" s="30"/>
      <c r="N71" s="30"/>
      <c r="O71" s="30"/>
      <c r="P71" s="30">
        <f t="shared" si="4"/>
        <v>250000</v>
      </c>
      <c r="Q71" s="30">
        <f t="shared" si="18"/>
        <v>160000</v>
      </c>
      <c r="R71" s="30">
        <f t="shared" si="19"/>
        <v>90000</v>
      </c>
      <c r="S71" s="29">
        <f t="shared" si="5"/>
        <v>250000</v>
      </c>
      <c r="T71" s="96"/>
    </row>
    <row r="72" spans="1:20" s="1" customFormat="1" ht="40.5" customHeight="1">
      <c r="A72" s="7"/>
      <c r="B72" s="36" t="s">
        <v>6</v>
      </c>
      <c r="C72" s="30"/>
      <c r="D72" s="30"/>
      <c r="E72" s="30"/>
      <c r="F72" s="30">
        <f aca="true" t="shared" si="32" ref="F72:L72">F73+F74+F75+F76+F77+F78</f>
        <v>250000</v>
      </c>
      <c r="G72" s="30">
        <f t="shared" si="32"/>
        <v>160000</v>
      </c>
      <c r="H72" s="30">
        <f t="shared" si="32"/>
        <v>90000</v>
      </c>
      <c r="I72" s="30">
        <f t="shared" si="32"/>
        <v>250000</v>
      </c>
      <c r="J72" s="30">
        <f t="shared" si="32"/>
        <v>0</v>
      </c>
      <c r="K72" s="30">
        <f t="shared" si="32"/>
        <v>0</v>
      </c>
      <c r="L72" s="30">
        <f t="shared" si="32"/>
        <v>0</v>
      </c>
      <c r="M72" s="30"/>
      <c r="N72" s="30"/>
      <c r="O72" s="30"/>
      <c r="P72" s="30">
        <f t="shared" si="4"/>
        <v>250000</v>
      </c>
      <c r="Q72" s="30">
        <f t="shared" si="18"/>
        <v>160000</v>
      </c>
      <c r="R72" s="30">
        <f t="shared" si="19"/>
        <v>90000</v>
      </c>
      <c r="S72" s="29">
        <f t="shared" si="5"/>
        <v>250000</v>
      </c>
      <c r="T72" s="96"/>
    </row>
    <row r="73" spans="1:20" s="1" customFormat="1" ht="51" customHeight="1">
      <c r="A73" s="7"/>
      <c r="B73" s="34" t="s">
        <v>66</v>
      </c>
      <c r="C73" s="30"/>
      <c r="D73" s="30"/>
      <c r="E73" s="30"/>
      <c r="F73" s="30">
        <f aca="true" t="shared" si="33" ref="F73:F78">G73+H73</f>
        <v>70000</v>
      </c>
      <c r="G73" s="30">
        <v>70000</v>
      </c>
      <c r="H73" s="30"/>
      <c r="I73" s="30">
        <f aca="true" t="shared" si="34" ref="I73:I81">C73+F73</f>
        <v>70000</v>
      </c>
      <c r="J73" s="30">
        <f aca="true" t="shared" si="35" ref="J73:J78">K73+L73</f>
        <v>0</v>
      </c>
      <c r="K73" s="73"/>
      <c r="L73" s="73"/>
      <c r="M73" s="30"/>
      <c r="N73" s="30"/>
      <c r="O73" s="30"/>
      <c r="P73" s="30">
        <f t="shared" si="4"/>
        <v>70000</v>
      </c>
      <c r="Q73" s="30">
        <f t="shared" si="18"/>
        <v>70000</v>
      </c>
      <c r="R73" s="30">
        <f t="shared" si="19"/>
        <v>0</v>
      </c>
      <c r="S73" s="29">
        <f t="shared" si="5"/>
        <v>70000</v>
      </c>
      <c r="T73" s="96"/>
    </row>
    <row r="74" spans="1:20" s="1" customFormat="1" ht="48" customHeight="1">
      <c r="A74" s="16"/>
      <c r="B74" s="34" t="s">
        <v>23</v>
      </c>
      <c r="C74" s="30"/>
      <c r="D74" s="30"/>
      <c r="E74" s="30"/>
      <c r="F74" s="30">
        <f t="shared" si="33"/>
        <v>70000</v>
      </c>
      <c r="G74" s="30">
        <v>70000</v>
      </c>
      <c r="H74" s="30"/>
      <c r="I74" s="30">
        <f t="shared" si="34"/>
        <v>70000</v>
      </c>
      <c r="J74" s="30">
        <f t="shared" si="35"/>
        <v>0</v>
      </c>
      <c r="K74" s="73"/>
      <c r="L74" s="73"/>
      <c r="M74" s="30"/>
      <c r="N74" s="30"/>
      <c r="O74" s="30"/>
      <c r="P74" s="30">
        <f t="shared" si="4"/>
        <v>70000</v>
      </c>
      <c r="Q74" s="30">
        <f t="shared" si="18"/>
        <v>70000</v>
      </c>
      <c r="R74" s="30">
        <f t="shared" si="19"/>
        <v>0</v>
      </c>
      <c r="S74" s="29">
        <f t="shared" si="5"/>
        <v>70000</v>
      </c>
      <c r="T74" s="96"/>
    </row>
    <row r="75" spans="1:20" s="1" customFormat="1" ht="82.5" customHeight="1">
      <c r="A75" s="7"/>
      <c r="B75" s="10" t="s">
        <v>67</v>
      </c>
      <c r="C75" s="30"/>
      <c r="D75" s="30"/>
      <c r="E75" s="30"/>
      <c r="F75" s="30">
        <f t="shared" si="33"/>
        <v>40000</v>
      </c>
      <c r="G75" s="30"/>
      <c r="H75" s="30">
        <v>40000</v>
      </c>
      <c r="I75" s="30">
        <f t="shared" si="34"/>
        <v>40000</v>
      </c>
      <c r="J75" s="30">
        <f t="shared" si="35"/>
        <v>0</v>
      </c>
      <c r="K75" s="73"/>
      <c r="L75" s="73"/>
      <c r="M75" s="30"/>
      <c r="N75" s="30"/>
      <c r="O75" s="30"/>
      <c r="P75" s="30">
        <f t="shared" si="4"/>
        <v>40000</v>
      </c>
      <c r="Q75" s="30">
        <f t="shared" si="18"/>
        <v>0</v>
      </c>
      <c r="R75" s="30">
        <f t="shared" si="19"/>
        <v>40000</v>
      </c>
      <c r="S75" s="29">
        <f t="shared" si="5"/>
        <v>40000</v>
      </c>
      <c r="T75" s="96"/>
    </row>
    <row r="76" spans="1:20" s="1" customFormat="1" ht="145.5" customHeight="1">
      <c r="A76" s="7"/>
      <c r="B76" s="10" t="s">
        <v>35</v>
      </c>
      <c r="C76" s="30"/>
      <c r="D76" s="30"/>
      <c r="E76" s="30"/>
      <c r="F76" s="30">
        <f t="shared" si="33"/>
        <v>10000</v>
      </c>
      <c r="G76" s="30">
        <v>10000</v>
      </c>
      <c r="H76" s="30"/>
      <c r="I76" s="30">
        <f t="shared" si="34"/>
        <v>10000</v>
      </c>
      <c r="J76" s="30">
        <f t="shared" si="35"/>
        <v>0</v>
      </c>
      <c r="K76" s="73"/>
      <c r="L76" s="73"/>
      <c r="M76" s="30"/>
      <c r="N76" s="30"/>
      <c r="O76" s="30"/>
      <c r="P76" s="30">
        <f t="shared" si="4"/>
        <v>10000</v>
      </c>
      <c r="Q76" s="30">
        <f t="shared" si="18"/>
        <v>10000</v>
      </c>
      <c r="R76" s="30">
        <f t="shared" si="19"/>
        <v>0</v>
      </c>
      <c r="S76" s="29">
        <f t="shared" si="5"/>
        <v>10000</v>
      </c>
      <c r="T76" s="96"/>
    </row>
    <row r="77" spans="1:20" s="1" customFormat="1" ht="49.5" customHeight="1">
      <c r="A77" s="7"/>
      <c r="B77" s="34" t="s">
        <v>68</v>
      </c>
      <c r="C77" s="30"/>
      <c r="D77" s="30"/>
      <c r="E77" s="30"/>
      <c r="F77" s="30">
        <f t="shared" si="33"/>
        <v>10000</v>
      </c>
      <c r="G77" s="30">
        <v>10000</v>
      </c>
      <c r="H77" s="30"/>
      <c r="I77" s="30">
        <f t="shared" si="34"/>
        <v>10000</v>
      </c>
      <c r="J77" s="30">
        <f t="shared" si="35"/>
        <v>0</v>
      </c>
      <c r="K77" s="73"/>
      <c r="L77" s="73"/>
      <c r="M77" s="30"/>
      <c r="N77" s="30"/>
      <c r="O77" s="30"/>
      <c r="P77" s="30">
        <f t="shared" si="4"/>
        <v>10000</v>
      </c>
      <c r="Q77" s="30">
        <f t="shared" si="18"/>
        <v>10000</v>
      </c>
      <c r="R77" s="30">
        <f t="shared" si="19"/>
        <v>0</v>
      </c>
      <c r="S77" s="29">
        <f t="shared" si="5"/>
        <v>10000</v>
      </c>
      <c r="T77" s="96"/>
    </row>
    <row r="78" spans="1:20" s="1" customFormat="1" ht="70.5" customHeight="1">
      <c r="A78" s="7"/>
      <c r="B78" s="34" t="s">
        <v>69</v>
      </c>
      <c r="C78" s="30"/>
      <c r="D78" s="30"/>
      <c r="E78" s="30"/>
      <c r="F78" s="30">
        <f t="shared" si="33"/>
        <v>50000</v>
      </c>
      <c r="G78" s="30"/>
      <c r="H78" s="30">
        <v>50000</v>
      </c>
      <c r="I78" s="30">
        <f t="shared" si="34"/>
        <v>50000</v>
      </c>
      <c r="J78" s="30">
        <f t="shared" si="35"/>
        <v>0</v>
      </c>
      <c r="K78" s="73"/>
      <c r="L78" s="73"/>
      <c r="M78" s="30"/>
      <c r="N78" s="30"/>
      <c r="O78" s="30"/>
      <c r="P78" s="30">
        <f t="shared" si="4"/>
        <v>50000</v>
      </c>
      <c r="Q78" s="30">
        <f t="shared" si="18"/>
        <v>0</v>
      </c>
      <c r="R78" s="30">
        <f t="shared" si="19"/>
        <v>50000</v>
      </c>
      <c r="S78" s="29">
        <f t="shared" si="5"/>
        <v>50000</v>
      </c>
      <c r="T78" s="96"/>
    </row>
    <row r="79" spans="1:20" s="1" customFormat="1" ht="93" customHeight="1">
      <c r="A79" s="76" t="s">
        <v>92</v>
      </c>
      <c r="B79" s="35" t="s">
        <v>78</v>
      </c>
      <c r="C79" s="30"/>
      <c r="D79" s="30"/>
      <c r="E79" s="30"/>
      <c r="F79" s="30">
        <f>F80</f>
        <v>400000</v>
      </c>
      <c r="G79" s="30">
        <f>G80</f>
        <v>0</v>
      </c>
      <c r="H79" s="30">
        <f>H80</f>
        <v>400000</v>
      </c>
      <c r="I79" s="30">
        <f t="shared" si="34"/>
        <v>400000</v>
      </c>
      <c r="J79" s="30">
        <f>J80</f>
        <v>0</v>
      </c>
      <c r="K79" s="30">
        <f>K80</f>
        <v>0</v>
      </c>
      <c r="L79" s="30">
        <f>L80</f>
        <v>0</v>
      </c>
      <c r="M79" s="30"/>
      <c r="N79" s="30"/>
      <c r="O79" s="30"/>
      <c r="P79" s="30">
        <f t="shared" si="4"/>
        <v>400000</v>
      </c>
      <c r="Q79" s="30">
        <f t="shared" si="18"/>
        <v>0</v>
      </c>
      <c r="R79" s="30">
        <f t="shared" si="19"/>
        <v>400000</v>
      </c>
      <c r="S79" s="29">
        <f t="shared" si="5"/>
        <v>400000</v>
      </c>
      <c r="T79" s="96"/>
    </row>
    <row r="80" spans="1:20" s="1" customFormat="1" ht="70.5" customHeight="1">
      <c r="A80" s="7"/>
      <c r="B80" s="36" t="s">
        <v>40</v>
      </c>
      <c r="C80" s="30"/>
      <c r="D80" s="30"/>
      <c r="E80" s="30"/>
      <c r="F80" s="30">
        <f>F81+F82</f>
        <v>400000</v>
      </c>
      <c r="G80" s="30">
        <f aca="true" t="shared" si="36" ref="G80:L80">G81+G82</f>
        <v>0</v>
      </c>
      <c r="H80" s="30">
        <f t="shared" si="36"/>
        <v>400000</v>
      </c>
      <c r="I80" s="30">
        <f t="shared" si="36"/>
        <v>400000</v>
      </c>
      <c r="J80" s="30">
        <f t="shared" si="36"/>
        <v>0</v>
      </c>
      <c r="K80" s="30">
        <f t="shared" si="36"/>
        <v>0</v>
      </c>
      <c r="L80" s="30">
        <f t="shared" si="36"/>
        <v>0</v>
      </c>
      <c r="M80" s="30"/>
      <c r="N80" s="30"/>
      <c r="O80" s="30"/>
      <c r="P80" s="30">
        <f t="shared" si="4"/>
        <v>400000</v>
      </c>
      <c r="Q80" s="30">
        <f t="shared" si="18"/>
        <v>0</v>
      </c>
      <c r="R80" s="30">
        <f t="shared" si="19"/>
        <v>400000</v>
      </c>
      <c r="S80" s="29">
        <f t="shared" si="5"/>
        <v>400000</v>
      </c>
      <c r="T80" s="96"/>
    </row>
    <row r="81" spans="1:20" s="1" customFormat="1" ht="79.5" customHeight="1">
      <c r="A81" s="7"/>
      <c r="B81" s="34" t="s">
        <v>79</v>
      </c>
      <c r="C81" s="30"/>
      <c r="D81" s="30"/>
      <c r="E81" s="30"/>
      <c r="F81" s="30">
        <f>G81+H81</f>
        <v>400000</v>
      </c>
      <c r="G81" s="30"/>
      <c r="H81" s="30">
        <v>400000</v>
      </c>
      <c r="I81" s="30">
        <f t="shared" si="34"/>
        <v>400000</v>
      </c>
      <c r="J81" s="30">
        <f>K81+L81</f>
        <v>-400000</v>
      </c>
      <c r="K81" s="73"/>
      <c r="L81" s="30">
        <v>-400000</v>
      </c>
      <c r="M81" s="30"/>
      <c r="N81" s="30"/>
      <c r="O81" s="30"/>
      <c r="P81" s="30">
        <f t="shared" si="4"/>
        <v>0</v>
      </c>
      <c r="Q81" s="30">
        <f t="shared" si="18"/>
        <v>0</v>
      </c>
      <c r="R81" s="30">
        <f t="shared" si="19"/>
        <v>0</v>
      </c>
      <c r="S81" s="29">
        <f t="shared" si="5"/>
        <v>0</v>
      </c>
      <c r="T81" s="97">
        <v>76</v>
      </c>
    </row>
    <row r="82" spans="1:20" s="1" customFormat="1" ht="102" customHeight="1">
      <c r="A82" s="7"/>
      <c r="B82" s="34" t="s">
        <v>95</v>
      </c>
      <c r="C82" s="30"/>
      <c r="D82" s="30"/>
      <c r="E82" s="30"/>
      <c r="F82" s="30"/>
      <c r="G82" s="30"/>
      <c r="H82" s="30"/>
      <c r="I82" s="30"/>
      <c r="J82" s="30">
        <f>K82+L82</f>
        <v>400000</v>
      </c>
      <c r="K82" s="73"/>
      <c r="L82" s="30">
        <v>400000</v>
      </c>
      <c r="M82" s="30"/>
      <c r="N82" s="30"/>
      <c r="O82" s="30"/>
      <c r="P82" s="30">
        <f>Q82+R82</f>
        <v>400000</v>
      </c>
      <c r="Q82" s="30">
        <f>G82+K82</f>
        <v>0</v>
      </c>
      <c r="R82" s="30">
        <f>H82+L82</f>
        <v>400000</v>
      </c>
      <c r="S82" s="29">
        <f t="shared" si="5"/>
        <v>400000</v>
      </c>
      <c r="T82" s="97"/>
    </row>
    <row r="83" spans="1:20" s="12" customFormat="1" ht="24">
      <c r="A83" s="7"/>
      <c r="B83" s="14" t="s">
        <v>48</v>
      </c>
      <c r="C83" s="29">
        <f>C84+C85+C86+C88+C89+C87</f>
        <v>158800</v>
      </c>
      <c r="D83" s="29">
        <f aca="true" t="shared" si="37" ref="D83:S83">D84+D85+D86+D88+D89+D87</f>
        <v>158800</v>
      </c>
      <c r="E83" s="29">
        <f t="shared" si="37"/>
        <v>0</v>
      </c>
      <c r="F83" s="29">
        <f t="shared" si="37"/>
        <v>8416868</v>
      </c>
      <c r="G83" s="29">
        <f t="shared" si="37"/>
        <v>1219800</v>
      </c>
      <c r="H83" s="29">
        <f t="shared" si="37"/>
        <v>7197068</v>
      </c>
      <c r="I83" s="29">
        <f t="shared" si="37"/>
        <v>8575668</v>
      </c>
      <c r="J83" s="29">
        <f t="shared" si="37"/>
        <v>0</v>
      </c>
      <c r="K83" s="29">
        <f t="shared" si="37"/>
        <v>0</v>
      </c>
      <c r="L83" s="29">
        <f t="shared" si="37"/>
        <v>0</v>
      </c>
      <c r="M83" s="29">
        <f t="shared" si="37"/>
        <v>158800</v>
      </c>
      <c r="N83" s="29">
        <f t="shared" si="37"/>
        <v>158800</v>
      </c>
      <c r="O83" s="29">
        <f t="shared" si="37"/>
        <v>0</v>
      </c>
      <c r="P83" s="29">
        <f>P84+P85+P86+P88+P89+P87</f>
        <v>8416868</v>
      </c>
      <c r="Q83" s="29">
        <f t="shared" si="37"/>
        <v>1219800</v>
      </c>
      <c r="R83" s="29">
        <f t="shared" si="37"/>
        <v>7197068</v>
      </c>
      <c r="S83" s="29">
        <f t="shared" si="37"/>
        <v>8575668</v>
      </c>
      <c r="T83" s="97"/>
    </row>
    <row r="84" spans="1:20" s="1" customFormat="1" ht="49.5" customHeight="1">
      <c r="A84" s="17"/>
      <c r="B84" s="14" t="s">
        <v>27</v>
      </c>
      <c r="C84" s="31">
        <f>C12</f>
        <v>158800</v>
      </c>
      <c r="D84" s="31">
        <f aca="true" t="shared" si="38" ref="D84:I84">D12</f>
        <v>158800</v>
      </c>
      <c r="E84" s="31">
        <f t="shared" si="38"/>
        <v>0</v>
      </c>
      <c r="F84" s="31">
        <f t="shared" si="38"/>
        <v>0</v>
      </c>
      <c r="G84" s="31">
        <f t="shared" si="38"/>
        <v>0</v>
      </c>
      <c r="H84" s="31">
        <f t="shared" si="38"/>
        <v>0</v>
      </c>
      <c r="I84" s="31">
        <f t="shared" si="38"/>
        <v>158800</v>
      </c>
      <c r="J84" s="31">
        <f aca="true" t="shared" si="39" ref="J84:O84">J12</f>
        <v>0</v>
      </c>
      <c r="K84" s="31">
        <f t="shared" si="39"/>
        <v>0</v>
      </c>
      <c r="L84" s="31">
        <f t="shared" si="39"/>
        <v>0</v>
      </c>
      <c r="M84" s="31">
        <f t="shared" si="39"/>
        <v>158800</v>
      </c>
      <c r="N84" s="31">
        <f t="shared" si="39"/>
        <v>158800</v>
      </c>
      <c r="O84" s="31">
        <f t="shared" si="39"/>
        <v>0</v>
      </c>
      <c r="P84" s="29">
        <f t="shared" si="4"/>
        <v>0</v>
      </c>
      <c r="Q84" s="29">
        <f t="shared" si="18"/>
        <v>0</v>
      </c>
      <c r="R84" s="29">
        <f t="shared" si="19"/>
        <v>0</v>
      </c>
      <c r="S84" s="29">
        <f t="shared" si="5"/>
        <v>158800</v>
      </c>
      <c r="T84" s="97"/>
    </row>
    <row r="85" spans="1:20" s="1" customFormat="1" ht="49.5" customHeight="1">
      <c r="A85" s="17"/>
      <c r="B85" s="14" t="s">
        <v>11</v>
      </c>
      <c r="C85" s="31">
        <f>C17</f>
        <v>0</v>
      </c>
      <c r="D85" s="31">
        <f aca="true" t="shared" si="40" ref="D85:I85">D17</f>
        <v>0</v>
      </c>
      <c r="E85" s="31">
        <f t="shared" si="40"/>
        <v>0</v>
      </c>
      <c r="F85" s="31">
        <f t="shared" si="40"/>
        <v>5806738</v>
      </c>
      <c r="G85" s="31">
        <f t="shared" si="40"/>
        <v>470000</v>
      </c>
      <c r="H85" s="31">
        <f t="shared" si="40"/>
        <v>5336738</v>
      </c>
      <c r="I85" s="31">
        <f t="shared" si="40"/>
        <v>5806738</v>
      </c>
      <c r="J85" s="31">
        <f aca="true" t="shared" si="41" ref="J85:O85">J17</f>
        <v>0</v>
      </c>
      <c r="K85" s="31">
        <f t="shared" si="41"/>
        <v>0</v>
      </c>
      <c r="L85" s="31">
        <f t="shared" si="41"/>
        <v>0</v>
      </c>
      <c r="M85" s="31">
        <f t="shared" si="41"/>
        <v>0</v>
      </c>
      <c r="N85" s="31">
        <f t="shared" si="41"/>
        <v>0</v>
      </c>
      <c r="O85" s="31">
        <f t="shared" si="41"/>
        <v>0</v>
      </c>
      <c r="P85" s="29">
        <f t="shared" si="4"/>
        <v>5806738</v>
      </c>
      <c r="Q85" s="29">
        <f t="shared" si="18"/>
        <v>470000</v>
      </c>
      <c r="R85" s="29">
        <f t="shared" si="19"/>
        <v>5336738</v>
      </c>
      <c r="S85" s="29">
        <f t="shared" si="5"/>
        <v>5806738</v>
      </c>
      <c r="T85" s="97"/>
    </row>
    <row r="86" spans="1:20" s="1" customFormat="1" ht="49.5" customHeight="1">
      <c r="A86" s="17"/>
      <c r="B86" s="14" t="s">
        <v>53</v>
      </c>
      <c r="C86" s="31">
        <f>C41</f>
        <v>0</v>
      </c>
      <c r="D86" s="31">
        <f aca="true" t="shared" si="42" ref="D86:I86">D41</f>
        <v>0</v>
      </c>
      <c r="E86" s="31">
        <f t="shared" si="42"/>
        <v>0</v>
      </c>
      <c r="F86" s="31">
        <f t="shared" si="42"/>
        <v>250000</v>
      </c>
      <c r="G86" s="31">
        <f t="shared" si="42"/>
        <v>250000</v>
      </c>
      <c r="H86" s="31">
        <f t="shared" si="42"/>
        <v>0</v>
      </c>
      <c r="I86" s="31">
        <f t="shared" si="42"/>
        <v>250000</v>
      </c>
      <c r="J86" s="31">
        <f aca="true" t="shared" si="43" ref="J86:O86">J41</f>
        <v>0</v>
      </c>
      <c r="K86" s="31">
        <f t="shared" si="43"/>
        <v>0</v>
      </c>
      <c r="L86" s="31">
        <f t="shared" si="43"/>
        <v>0</v>
      </c>
      <c r="M86" s="31">
        <f t="shared" si="43"/>
        <v>0</v>
      </c>
      <c r="N86" s="31">
        <f t="shared" si="43"/>
        <v>0</v>
      </c>
      <c r="O86" s="31">
        <f t="shared" si="43"/>
        <v>0</v>
      </c>
      <c r="P86" s="29">
        <f aca="true" t="shared" si="44" ref="P86:P107">Q86+R86</f>
        <v>250000</v>
      </c>
      <c r="Q86" s="29">
        <f aca="true" t="shared" si="45" ref="Q86:Q107">G86+K86</f>
        <v>250000</v>
      </c>
      <c r="R86" s="29">
        <f aca="true" t="shared" si="46" ref="R86:R107">H86+L86</f>
        <v>0</v>
      </c>
      <c r="S86" s="29">
        <f aca="true" t="shared" si="47" ref="S86:S107">M86+P86</f>
        <v>250000</v>
      </c>
      <c r="T86" s="97"/>
    </row>
    <row r="87" spans="1:20" s="1" customFormat="1" ht="49.5" customHeight="1">
      <c r="A87" s="17"/>
      <c r="B87" s="14" t="s">
        <v>93</v>
      </c>
      <c r="C87" s="31">
        <f>C45</f>
        <v>0</v>
      </c>
      <c r="D87" s="31">
        <f aca="true" t="shared" si="48" ref="D87:S87">D45</f>
        <v>0</v>
      </c>
      <c r="E87" s="31">
        <f t="shared" si="48"/>
        <v>0</v>
      </c>
      <c r="F87" s="31">
        <f>F45</f>
        <v>1340330</v>
      </c>
      <c r="G87" s="31">
        <f t="shared" si="48"/>
        <v>0</v>
      </c>
      <c r="H87" s="31">
        <f t="shared" si="48"/>
        <v>1340330</v>
      </c>
      <c r="I87" s="31">
        <f t="shared" si="48"/>
        <v>1340330</v>
      </c>
      <c r="J87" s="31">
        <f t="shared" si="48"/>
        <v>0</v>
      </c>
      <c r="K87" s="31">
        <f t="shared" si="48"/>
        <v>0</v>
      </c>
      <c r="L87" s="31">
        <f t="shared" si="48"/>
        <v>0</v>
      </c>
      <c r="M87" s="31">
        <f t="shared" si="48"/>
        <v>0</v>
      </c>
      <c r="N87" s="31">
        <f t="shared" si="48"/>
        <v>0</v>
      </c>
      <c r="O87" s="31">
        <f t="shared" si="48"/>
        <v>0</v>
      </c>
      <c r="P87" s="31">
        <f t="shared" si="48"/>
        <v>1340330</v>
      </c>
      <c r="Q87" s="31">
        <f t="shared" si="48"/>
        <v>0</v>
      </c>
      <c r="R87" s="31">
        <f t="shared" si="48"/>
        <v>1340330</v>
      </c>
      <c r="S87" s="31">
        <f t="shared" si="48"/>
        <v>1340330</v>
      </c>
      <c r="T87" s="97"/>
    </row>
    <row r="88" spans="1:20" s="1" customFormat="1" ht="49.5" customHeight="1">
      <c r="A88" s="17"/>
      <c r="B88" s="14" t="s">
        <v>54</v>
      </c>
      <c r="C88" s="31">
        <f>C49</f>
        <v>0</v>
      </c>
      <c r="D88" s="31">
        <f aca="true" t="shared" si="49" ref="D88:I88">D49</f>
        <v>0</v>
      </c>
      <c r="E88" s="31">
        <f t="shared" si="49"/>
        <v>0</v>
      </c>
      <c r="F88" s="31">
        <f t="shared" si="49"/>
        <v>118600</v>
      </c>
      <c r="G88" s="31">
        <f t="shared" si="49"/>
        <v>88600</v>
      </c>
      <c r="H88" s="31">
        <f t="shared" si="49"/>
        <v>30000</v>
      </c>
      <c r="I88" s="31">
        <f t="shared" si="49"/>
        <v>118600</v>
      </c>
      <c r="J88" s="31">
        <f aca="true" t="shared" si="50" ref="J88:O88">J49</f>
        <v>0</v>
      </c>
      <c r="K88" s="31">
        <f t="shared" si="50"/>
        <v>0</v>
      </c>
      <c r="L88" s="31">
        <f t="shared" si="50"/>
        <v>0</v>
      </c>
      <c r="M88" s="31">
        <f t="shared" si="50"/>
        <v>0</v>
      </c>
      <c r="N88" s="31">
        <f t="shared" si="50"/>
        <v>0</v>
      </c>
      <c r="O88" s="31">
        <f t="shared" si="50"/>
        <v>0</v>
      </c>
      <c r="P88" s="29">
        <f t="shared" si="44"/>
        <v>118600</v>
      </c>
      <c r="Q88" s="29">
        <f t="shared" si="45"/>
        <v>88600</v>
      </c>
      <c r="R88" s="29">
        <f t="shared" si="46"/>
        <v>30000</v>
      </c>
      <c r="S88" s="29">
        <f t="shared" si="47"/>
        <v>118600</v>
      </c>
      <c r="T88" s="97"/>
    </row>
    <row r="89" spans="1:20" s="1" customFormat="1" ht="49.5" customHeight="1">
      <c r="A89" s="17"/>
      <c r="B89" s="14" t="s">
        <v>55</v>
      </c>
      <c r="C89" s="31">
        <f>C64</f>
        <v>0</v>
      </c>
      <c r="D89" s="31">
        <f aca="true" t="shared" si="51" ref="D89:I89">D64</f>
        <v>0</v>
      </c>
      <c r="E89" s="31">
        <f t="shared" si="51"/>
        <v>0</v>
      </c>
      <c r="F89" s="31">
        <f t="shared" si="51"/>
        <v>901200</v>
      </c>
      <c r="G89" s="31">
        <f t="shared" si="51"/>
        <v>411200</v>
      </c>
      <c r="H89" s="31">
        <f t="shared" si="51"/>
        <v>490000</v>
      </c>
      <c r="I89" s="31">
        <f t="shared" si="51"/>
        <v>901200</v>
      </c>
      <c r="J89" s="31">
        <f aca="true" t="shared" si="52" ref="J89:O89">J64</f>
        <v>0</v>
      </c>
      <c r="K89" s="31">
        <f t="shared" si="52"/>
        <v>0</v>
      </c>
      <c r="L89" s="31">
        <f t="shared" si="52"/>
        <v>0</v>
      </c>
      <c r="M89" s="31">
        <f t="shared" si="52"/>
        <v>0</v>
      </c>
      <c r="N89" s="31">
        <f t="shared" si="52"/>
        <v>0</v>
      </c>
      <c r="O89" s="31">
        <f t="shared" si="52"/>
        <v>0</v>
      </c>
      <c r="P89" s="29">
        <f t="shared" si="44"/>
        <v>901200</v>
      </c>
      <c r="Q89" s="29">
        <f t="shared" si="45"/>
        <v>411200</v>
      </c>
      <c r="R89" s="29">
        <f t="shared" si="46"/>
        <v>490000</v>
      </c>
      <c r="S89" s="29">
        <f t="shared" si="47"/>
        <v>901200</v>
      </c>
      <c r="T89" s="97"/>
    </row>
    <row r="90" spans="1:20" s="1" customFormat="1" ht="36.75" customHeight="1">
      <c r="A90" s="17"/>
      <c r="B90" s="34" t="s">
        <v>2</v>
      </c>
      <c r="C90" s="31"/>
      <c r="D90" s="32"/>
      <c r="E90" s="32"/>
      <c r="F90" s="31"/>
      <c r="G90" s="32"/>
      <c r="H90" s="32"/>
      <c r="I90" s="31"/>
      <c r="J90" s="75"/>
      <c r="K90" s="73"/>
      <c r="L90" s="73"/>
      <c r="M90" s="31"/>
      <c r="N90" s="32"/>
      <c r="O90" s="32"/>
      <c r="P90" s="29">
        <f t="shared" si="44"/>
        <v>0</v>
      </c>
      <c r="Q90" s="29">
        <f t="shared" si="45"/>
        <v>0</v>
      </c>
      <c r="R90" s="29">
        <f t="shared" si="46"/>
        <v>0</v>
      </c>
      <c r="S90" s="29">
        <f t="shared" si="47"/>
        <v>0</v>
      </c>
      <c r="T90" s="97"/>
    </row>
    <row r="91" spans="1:20" s="1" customFormat="1" ht="49.5" customHeight="1">
      <c r="A91" s="17"/>
      <c r="B91" s="14" t="s">
        <v>22</v>
      </c>
      <c r="C91" s="31">
        <f>C92+C93+C94+C95+C96</f>
        <v>158800</v>
      </c>
      <c r="D91" s="31">
        <f aca="true" t="shared" si="53" ref="D91:L91">D92+D93+D94+D95+D96</f>
        <v>158800</v>
      </c>
      <c r="E91" s="31">
        <f t="shared" si="53"/>
        <v>0</v>
      </c>
      <c r="F91" s="31">
        <f t="shared" si="53"/>
        <v>5719938</v>
      </c>
      <c r="G91" s="31">
        <f t="shared" si="53"/>
        <v>989200</v>
      </c>
      <c r="H91" s="31">
        <f t="shared" si="53"/>
        <v>4730738</v>
      </c>
      <c r="I91" s="31">
        <f t="shared" si="53"/>
        <v>5878738</v>
      </c>
      <c r="J91" s="31">
        <f t="shared" si="53"/>
        <v>-18000</v>
      </c>
      <c r="K91" s="31">
        <f t="shared" si="53"/>
        <v>-18000</v>
      </c>
      <c r="L91" s="31">
        <f t="shared" si="53"/>
        <v>0</v>
      </c>
      <c r="M91" s="31">
        <f>M92+M93+M94+M95+M96</f>
        <v>158800</v>
      </c>
      <c r="N91" s="31">
        <f>N92+N93+N94+N95+N96</f>
        <v>158800</v>
      </c>
      <c r="O91" s="31">
        <f>O92+O93+O94+O95+O96</f>
        <v>0</v>
      </c>
      <c r="P91" s="29">
        <f t="shared" si="44"/>
        <v>5701938</v>
      </c>
      <c r="Q91" s="29">
        <f t="shared" si="45"/>
        <v>971200</v>
      </c>
      <c r="R91" s="29">
        <f t="shared" si="46"/>
        <v>4730738</v>
      </c>
      <c r="S91" s="29">
        <f t="shared" si="47"/>
        <v>5860738</v>
      </c>
      <c r="T91" s="97"/>
    </row>
    <row r="92" spans="1:20" s="1" customFormat="1" ht="24">
      <c r="A92" s="17"/>
      <c r="B92" s="36" t="s">
        <v>27</v>
      </c>
      <c r="C92" s="31">
        <f>C14</f>
        <v>158800</v>
      </c>
      <c r="D92" s="32">
        <f aca="true" t="shared" si="54" ref="D92:I92">D14</f>
        <v>158800</v>
      </c>
      <c r="E92" s="32">
        <f t="shared" si="54"/>
        <v>0</v>
      </c>
      <c r="F92" s="31">
        <f t="shared" si="54"/>
        <v>0</v>
      </c>
      <c r="G92" s="32">
        <f t="shared" si="54"/>
        <v>0</v>
      </c>
      <c r="H92" s="32">
        <f t="shared" si="54"/>
        <v>0</v>
      </c>
      <c r="I92" s="31">
        <f t="shared" si="54"/>
        <v>158800</v>
      </c>
      <c r="J92" s="31">
        <f aca="true" t="shared" si="55" ref="J92:O92">J14</f>
        <v>0</v>
      </c>
      <c r="K92" s="31">
        <f t="shared" si="55"/>
        <v>0</v>
      </c>
      <c r="L92" s="31">
        <f t="shared" si="55"/>
        <v>0</v>
      </c>
      <c r="M92" s="31">
        <f t="shared" si="55"/>
        <v>158800</v>
      </c>
      <c r="N92" s="32">
        <f t="shared" si="55"/>
        <v>158800</v>
      </c>
      <c r="O92" s="32">
        <f t="shared" si="55"/>
        <v>0</v>
      </c>
      <c r="P92" s="29">
        <f t="shared" si="44"/>
        <v>0</v>
      </c>
      <c r="Q92" s="29">
        <f t="shared" si="45"/>
        <v>0</v>
      </c>
      <c r="R92" s="29">
        <f t="shared" si="46"/>
        <v>0</v>
      </c>
      <c r="S92" s="29">
        <f t="shared" si="47"/>
        <v>158800</v>
      </c>
      <c r="T92" s="97"/>
    </row>
    <row r="93" spans="1:20" s="12" customFormat="1" ht="24">
      <c r="A93" s="17"/>
      <c r="B93" s="36" t="s">
        <v>11</v>
      </c>
      <c r="C93" s="31">
        <f>C19+C26+C29+C34</f>
        <v>0</v>
      </c>
      <c r="D93" s="32">
        <f aca="true" t="shared" si="56" ref="D93:I93">D19+D26+D29+D34</f>
        <v>0</v>
      </c>
      <c r="E93" s="32">
        <f t="shared" si="56"/>
        <v>0</v>
      </c>
      <c r="F93" s="31">
        <f t="shared" si="56"/>
        <v>5200738</v>
      </c>
      <c r="G93" s="32">
        <f t="shared" si="56"/>
        <v>470000</v>
      </c>
      <c r="H93" s="32">
        <f t="shared" si="56"/>
        <v>4730738</v>
      </c>
      <c r="I93" s="31">
        <f t="shared" si="56"/>
        <v>5200738</v>
      </c>
      <c r="J93" s="31">
        <f aca="true" t="shared" si="57" ref="J93:O93">J19+J26+J29+J34</f>
        <v>0</v>
      </c>
      <c r="K93" s="31">
        <f t="shared" si="57"/>
        <v>0</v>
      </c>
      <c r="L93" s="31">
        <f t="shared" si="57"/>
        <v>0</v>
      </c>
      <c r="M93" s="31">
        <f t="shared" si="57"/>
        <v>0</v>
      </c>
      <c r="N93" s="32">
        <f t="shared" si="57"/>
        <v>0</v>
      </c>
      <c r="O93" s="32">
        <f t="shared" si="57"/>
        <v>0</v>
      </c>
      <c r="P93" s="29">
        <f t="shared" si="44"/>
        <v>5200738</v>
      </c>
      <c r="Q93" s="29">
        <f t="shared" si="45"/>
        <v>470000</v>
      </c>
      <c r="R93" s="29">
        <f t="shared" si="46"/>
        <v>4730738</v>
      </c>
      <c r="S93" s="29">
        <f t="shared" si="47"/>
        <v>5200738</v>
      </c>
      <c r="T93" s="97"/>
    </row>
    <row r="94" spans="1:20" s="12" customFormat="1" ht="24">
      <c r="A94" s="17"/>
      <c r="B94" s="36" t="s">
        <v>53</v>
      </c>
      <c r="C94" s="31">
        <f>C43</f>
        <v>0</v>
      </c>
      <c r="D94" s="32">
        <f aca="true" t="shared" si="58" ref="D94:I94">D43</f>
        <v>0</v>
      </c>
      <c r="E94" s="32">
        <f t="shared" si="58"/>
        <v>0</v>
      </c>
      <c r="F94" s="31">
        <f t="shared" si="58"/>
        <v>250000</v>
      </c>
      <c r="G94" s="32">
        <f t="shared" si="58"/>
        <v>250000</v>
      </c>
      <c r="H94" s="32">
        <f t="shared" si="58"/>
        <v>0</v>
      </c>
      <c r="I94" s="31">
        <f t="shared" si="58"/>
        <v>250000</v>
      </c>
      <c r="J94" s="31">
        <f aca="true" t="shared" si="59" ref="J94:O94">J43</f>
        <v>0</v>
      </c>
      <c r="K94" s="31">
        <f t="shared" si="59"/>
        <v>0</v>
      </c>
      <c r="L94" s="31">
        <f t="shared" si="59"/>
        <v>0</v>
      </c>
      <c r="M94" s="31">
        <f t="shared" si="59"/>
        <v>0</v>
      </c>
      <c r="N94" s="32">
        <f t="shared" si="59"/>
        <v>0</v>
      </c>
      <c r="O94" s="32">
        <f t="shared" si="59"/>
        <v>0</v>
      </c>
      <c r="P94" s="29">
        <f t="shared" si="44"/>
        <v>250000</v>
      </c>
      <c r="Q94" s="29">
        <f t="shared" si="45"/>
        <v>250000</v>
      </c>
      <c r="R94" s="29">
        <f t="shared" si="46"/>
        <v>0</v>
      </c>
      <c r="S94" s="29">
        <f t="shared" si="47"/>
        <v>250000</v>
      </c>
      <c r="T94" s="97"/>
    </row>
    <row r="95" spans="1:20" s="12" customFormat="1" ht="24">
      <c r="A95" s="17"/>
      <c r="B95" s="36" t="s">
        <v>54</v>
      </c>
      <c r="C95" s="31">
        <f>C51</f>
        <v>0</v>
      </c>
      <c r="D95" s="32">
        <f aca="true" t="shared" si="60" ref="D95:I95">D51</f>
        <v>0</v>
      </c>
      <c r="E95" s="32">
        <f t="shared" si="60"/>
        <v>0</v>
      </c>
      <c r="F95" s="31">
        <f t="shared" si="60"/>
        <v>18000</v>
      </c>
      <c r="G95" s="32">
        <f t="shared" si="60"/>
        <v>18000</v>
      </c>
      <c r="H95" s="32">
        <f t="shared" si="60"/>
        <v>0</v>
      </c>
      <c r="I95" s="31">
        <f t="shared" si="60"/>
        <v>18000</v>
      </c>
      <c r="J95" s="31">
        <f aca="true" t="shared" si="61" ref="J95:O95">J51</f>
        <v>-18000</v>
      </c>
      <c r="K95" s="31">
        <f t="shared" si="61"/>
        <v>-18000</v>
      </c>
      <c r="L95" s="31">
        <f t="shared" si="61"/>
        <v>0</v>
      </c>
      <c r="M95" s="31">
        <f t="shared" si="61"/>
        <v>0</v>
      </c>
      <c r="N95" s="32">
        <f t="shared" si="61"/>
        <v>0</v>
      </c>
      <c r="O95" s="32">
        <f t="shared" si="61"/>
        <v>0</v>
      </c>
      <c r="P95" s="29">
        <f t="shared" si="44"/>
        <v>0</v>
      </c>
      <c r="Q95" s="29">
        <f t="shared" si="45"/>
        <v>0</v>
      </c>
      <c r="R95" s="29">
        <f t="shared" si="46"/>
        <v>0</v>
      </c>
      <c r="S95" s="29">
        <f t="shared" si="47"/>
        <v>0</v>
      </c>
      <c r="T95" s="97"/>
    </row>
    <row r="96" spans="1:20" s="12" customFormat="1" ht="24">
      <c r="A96" s="17"/>
      <c r="B96" s="36" t="s">
        <v>55</v>
      </c>
      <c r="C96" s="31">
        <f>C66</f>
        <v>0</v>
      </c>
      <c r="D96" s="32">
        <f aca="true" t="shared" si="62" ref="D96:I96">D66</f>
        <v>0</v>
      </c>
      <c r="E96" s="32">
        <f t="shared" si="62"/>
        <v>0</v>
      </c>
      <c r="F96" s="31">
        <f t="shared" si="62"/>
        <v>251200</v>
      </c>
      <c r="G96" s="32">
        <f t="shared" si="62"/>
        <v>251200</v>
      </c>
      <c r="H96" s="32">
        <f t="shared" si="62"/>
        <v>0</v>
      </c>
      <c r="I96" s="31">
        <f t="shared" si="62"/>
        <v>251200</v>
      </c>
      <c r="J96" s="31">
        <f aca="true" t="shared" si="63" ref="J96:O96">J66</f>
        <v>0</v>
      </c>
      <c r="K96" s="31">
        <f t="shared" si="63"/>
        <v>0</v>
      </c>
      <c r="L96" s="31">
        <f t="shared" si="63"/>
        <v>0</v>
      </c>
      <c r="M96" s="31">
        <f t="shared" si="63"/>
        <v>0</v>
      </c>
      <c r="N96" s="32">
        <f t="shared" si="63"/>
        <v>0</v>
      </c>
      <c r="O96" s="32">
        <f t="shared" si="63"/>
        <v>0</v>
      </c>
      <c r="P96" s="29">
        <f t="shared" si="44"/>
        <v>251200</v>
      </c>
      <c r="Q96" s="29">
        <f t="shared" si="45"/>
        <v>251200</v>
      </c>
      <c r="R96" s="29">
        <f t="shared" si="46"/>
        <v>0</v>
      </c>
      <c r="S96" s="29">
        <f t="shared" si="47"/>
        <v>251200</v>
      </c>
      <c r="T96" s="97"/>
    </row>
    <row r="97" spans="1:20" s="12" customFormat="1" ht="49.5" customHeight="1">
      <c r="A97" s="17"/>
      <c r="B97" s="14" t="s">
        <v>100</v>
      </c>
      <c r="C97" s="31"/>
      <c r="D97" s="32"/>
      <c r="E97" s="32"/>
      <c r="F97" s="31"/>
      <c r="G97" s="32"/>
      <c r="H97" s="32"/>
      <c r="I97" s="31"/>
      <c r="J97" s="31">
        <f>SUM(J98)</f>
        <v>18000</v>
      </c>
      <c r="K97" s="31">
        <f>SUM(K98)</f>
        <v>18000</v>
      </c>
      <c r="L97" s="31"/>
      <c r="M97" s="31"/>
      <c r="N97" s="32"/>
      <c r="O97" s="32"/>
      <c r="P97" s="29">
        <f t="shared" si="44"/>
        <v>18000</v>
      </c>
      <c r="Q97" s="29">
        <f t="shared" si="45"/>
        <v>18000</v>
      </c>
      <c r="R97" s="29"/>
      <c r="S97" s="29">
        <f t="shared" si="47"/>
        <v>18000</v>
      </c>
      <c r="T97" s="97"/>
    </row>
    <row r="98" spans="1:20" s="12" customFormat="1" ht="49.5" customHeight="1">
      <c r="A98" s="17"/>
      <c r="B98" s="36" t="s">
        <v>54</v>
      </c>
      <c r="C98" s="31"/>
      <c r="D98" s="32"/>
      <c r="E98" s="32"/>
      <c r="F98" s="31"/>
      <c r="G98" s="32"/>
      <c r="H98" s="32"/>
      <c r="I98" s="31"/>
      <c r="J98" s="31">
        <f>J54</f>
        <v>18000</v>
      </c>
      <c r="K98" s="31">
        <f>SUM(K54)</f>
        <v>18000</v>
      </c>
      <c r="L98" s="31"/>
      <c r="M98" s="31"/>
      <c r="N98" s="32"/>
      <c r="O98" s="32"/>
      <c r="P98" s="29">
        <f t="shared" si="44"/>
        <v>18000</v>
      </c>
      <c r="Q98" s="29">
        <f t="shared" si="45"/>
        <v>18000</v>
      </c>
      <c r="R98" s="29"/>
      <c r="S98" s="29">
        <f t="shared" si="47"/>
        <v>18000</v>
      </c>
      <c r="T98" s="97"/>
    </row>
    <row r="99" spans="1:20" s="12" customFormat="1" ht="54.75" customHeight="1">
      <c r="A99" s="17"/>
      <c r="B99" s="14" t="s">
        <v>12</v>
      </c>
      <c r="C99" s="31">
        <f>C100+C102+C101</f>
        <v>0</v>
      </c>
      <c r="D99" s="31">
        <f aca="true" t="shared" si="64" ref="D99:S99">D100+D102+D101</f>
        <v>0</v>
      </c>
      <c r="E99" s="31">
        <f t="shared" si="64"/>
        <v>0</v>
      </c>
      <c r="F99" s="31">
        <f t="shared" si="64"/>
        <v>2346330</v>
      </c>
      <c r="G99" s="31">
        <f t="shared" si="64"/>
        <v>0</v>
      </c>
      <c r="H99" s="31">
        <f t="shared" si="64"/>
        <v>2346330</v>
      </c>
      <c r="I99" s="31">
        <f t="shared" si="64"/>
        <v>2346330</v>
      </c>
      <c r="J99" s="31">
        <f t="shared" si="64"/>
        <v>0</v>
      </c>
      <c r="K99" s="31">
        <f t="shared" si="64"/>
        <v>0</v>
      </c>
      <c r="L99" s="31">
        <f t="shared" si="64"/>
        <v>0</v>
      </c>
      <c r="M99" s="31">
        <f t="shared" si="64"/>
        <v>0</v>
      </c>
      <c r="N99" s="31">
        <f t="shared" si="64"/>
        <v>0</v>
      </c>
      <c r="O99" s="31">
        <f t="shared" si="64"/>
        <v>0</v>
      </c>
      <c r="P99" s="31">
        <f t="shared" si="64"/>
        <v>2346330</v>
      </c>
      <c r="Q99" s="31">
        <f t="shared" si="64"/>
        <v>0</v>
      </c>
      <c r="R99" s="31">
        <f t="shared" si="64"/>
        <v>2346330</v>
      </c>
      <c r="S99" s="31">
        <f t="shared" si="64"/>
        <v>2346330</v>
      </c>
      <c r="T99" s="97"/>
    </row>
    <row r="100" spans="1:20" s="12" customFormat="1" ht="24">
      <c r="A100" s="17"/>
      <c r="B100" s="36" t="s">
        <v>11</v>
      </c>
      <c r="C100" s="31">
        <f>C39+C31</f>
        <v>0</v>
      </c>
      <c r="D100" s="31">
        <f aca="true" t="shared" si="65" ref="D100:L100">D39+D31</f>
        <v>0</v>
      </c>
      <c r="E100" s="31">
        <f t="shared" si="65"/>
        <v>0</v>
      </c>
      <c r="F100" s="31">
        <f t="shared" si="65"/>
        <v>606000</v>
      </c>
      <c r="G100" s="31">
        <f t="shared" si="65"/>
        <v>0</v>
      </c>
      <c r="H100" s="31">
        <f t="shared" si="65"/>
        <v>606000</v>
      </c>
      <c r="I100" s="31">
        <f t="shared" si="65"/>
        <v>606000</v>
      </c>
      <c r="J100" s="31">
        <f t="shared" si="65"/>
        <v>0</v>
      </c>
      <c r="K100" s="31">
        <f t="shared" si="65"/>
        <v>0</v>
      </c>
      <c r="L100" s="31">
        <f t="shared" si="65"/>
        <v>0</v>
      </c>
      <c r="M100" s="31">
        <f>M39+M31</f>
        <v>0</v>
      </c>
      <c r="N100" s="31">
        <f>N39+N31</f>
        <v>0</v>
      </c>
      <c r="O100" s="31">
        <f>O39+O31</f>
        <v>0</v>
      </c>
      <c r="P100" s="29">
        <f t="shared" si="44"/>
        <v>606000</v>
      </c>
      <c r="Q100" s="29">
        <f t="shared" si="45"/>
        <v>0</v>
      </c>
      <c r="R100" s="29">
        <f t="shared" si="46"/>
        <v>606000</v>
      </c>
      <c r="S100" s="29">
        <f t="shared" si="47"/>
        <v>606000</v>
      </c>
      <c r="T100" s="97"/>
    </row>
    <row r="101" spans="1:20" s="12" customFormat="1" ht="24">
      <c r="A101" s="17"/>
      <c r="B101" s="36" t="s">
        <v>94</v>
      </c>
      <c r="C101" s="31">
        <f>C47</f>
        <v>0</v>
      </c>
      <c r="D101" s="31">
        <f aca="true" t="shared" si="66" ref="D101:S101">D47</f>
        <v>0</v>
      </c>
      <c r="E101" s="31">
        <f t="shared" si="66"/>
        <v>0</v>
      </c>
      <c r="F101" s="31">
        <f t="shared" si="66"/>
        <v>1340330</v>
      </c>
      <c r="G101" s="31">
        <f t="shared" si="66"/>
        <v>0</v>
      </c>
      <c r="H101" s="31">
        <f t="shared" si="66"/>
        <v>1340330</v>
      </c>
      <c r="I101" s="31">
        <f t="shared" si="66"/>
        <v>1340330</v>
      </c>
      <c r="J101" s="31">
        <f t="shared" si="66"/>
        <v>0</v>
      </c>
      <c r="K101" s="31">
        <f t="shared" si="66"/>
        <v>0</v>
      </c>
      <c r="L101" s="31">
        <f t="shared" si="66"/>
        <v>0</v>
      </c>
      <c r="M101" s="31">
        <f t="shared" si="66"/>
        <v>0</v>
      </c>
      <c r="N101" s="31">
        <f t="shared" si="66"/>
        <v>0</v>
      </c>
      <c r="O101" s="31">
        <f t="shared" si="66"/>
        <v>0</v>
      </c>
      <c r="P101" s="31">
        <f t="shared" si="66"/>
        <v>1340330</v>
      </c>
      <c r="Q101" s="31">
        <f t="shared" si="66"/>
        <v>0</v>
      </c>
      <c r="R101" s="31">
        <f t="shared" si="66"/>
        <v>1340330</v>
      </c>
      <c r="S101" s="31">
        <f t="shared" si="66"/>
        <v>1340330</v>
      </c>
      <c r="T101" s="97"/>
    </row>
    <row r="102" spans="1:20" s="12" customFormat="1" ht="24">
      <c r="A102" s="17"/>
      <c r="B102" s="36" t="s">
        <v>63</v>
      </c>
      <c r="C102" s="31">
        <f>C80</f>
        <v>0</v>
      </c>
      <c r="D102" s="31">
        <f aca="true" t="shared" si="67" ref="D102:L102">D80</f>
        <v>0</v>
      </c>
      <c r="E102" s="31">
        <f t="shared" si="67"/>
        <v>0</v>
      </c>
      <c r="F102" s="31">
        <f t="shared" si="67"/>
        <v>400000</v>
      </c>
      <c r="G102" s="31">
        <f t="shared" si="67"/>
        <v>0</v>
      </c>
      <c r="H102" s="31">
        <f t="shared" si="67"/>
        <v>400000</v>
      </c>
      <c r="I102" s="31">
        <f t="shared" si="67"/>
        <v>400000</v>
      </c>
      <c r="J102" s="31">
        <f t="shared" si="67"/>
        <v>0</v>
      </c>
      <c r="K102" s="31">
        <f t="shared" si="67"/>
        <v>0</v>
      </c>
      <c r="L102" s="31">
        <f t="shared" si="67"/>
        <v>0</v>
      </c>
      <c r="M102" s="31">
        <f>M80</f>
        <v>0</v>
      </c>
      <c r="N102" s="31">
        <f>N80</f>
        <v>0</v>
      </c>
      <c r="O102" s="31">
        <f>O80</f>
        <v>0</v>
      </c>
      <c r="P102" s="29">
        <f t="shared" si="44"/>
        <v>400000</v>
      </c>
      <c r="Q102" s="29">
        <f t="shared" si="45"/>
        <v>0</v>
      </c>
      <c r="R102" s="29">
        <f t="shared" si="46"/>
        <v>400000</v>
      </c>
      <c r="S102" s="29">
        <f t="shared" si="47"/>
        <v>400000</v>
      </c>
      <c r="T102" s="97"/>
    </row>
    <row r="103" spans="1:20" s="12" customFormat="1" ht="36.75" customHeight="1">
      <c r="A103" s="28"/>
      <c r="B103" s="14" t="s">
        <v>25</v>
      </c>
      <c r="C103" s="31">
        <f>C40</f>
        <v>0</v>
      </c>
      <c r="D103" s="31">
        <f aca="true" t="shared" si="68" ref="D103:I103">D104+D105</f>
        <v>0</v>
      </c>
      <c r="E103" s="31">
        <f t="shared" si="68"/>
        <v>0</v>
      </c>
      <c r="F103" s="31">
        <f t="shared" si="68"/>
        <v>320000</v>
      </c>
      <c r="G103" s="31">
        <f t="shared" si="68"/>
        <v>200000</v>
      </c>
      <c r="H103" s="31">
        <f t="shared" si="68"/>
        <v>120000</v>
      </c>
      <c r="I103" s="31">
        <f t="shared" si="68"/>
        <v>320000</v>
      </c>
      <c r="J103" s="31">
        <f>J104+J105</f>
        <v>0</v>
      </c>
      <c r="K103" s="31">
        <f>K104+K105</f>
        <v>0</v>
      </c>
      <c r="L103" s="31">
        <f>L104+L105</f>
        <v>0</v>
      </c>
      <c r="M103" s="31">
        <f>M40</f>
        <v>0</v>
      </c>
      <c r="N103" s="31">
        <f>N104+N105</f>
        <v>0</v>
      </c>
      <c r="O103" s="31">
        <f>O104+O105</f>
        <v>0</v>
      </c>
      <c r="P103" s="29">
        <f t="shared" si="44"/>
        <v>320000</v>
      </c>
      <c r="Q103" s="29">
        <f t="shared" si="45"/>
        <v>200000</v>
      </c>
      <c r="R103" s="29">
        <f t="shared" si="46"/>
        <v>120000</v>
      </c>
      <c r="S103" s="29">
        <f t="shared" si="47"/>
        <v>320000</v>
      </c>
      <c r="T103" s="97"/>
    </row>
    <row r="104" spans="1:20" s="37" customFormat="1" ht="22.5">
      <c r="A104" s="28"/>
      <c r="B104" s="36" t="s">
        <v>64</v>
      </c>
      <c r="C104" s="31">
        <f aca="true" t="shared" si="69" ref="C104:O104">C55+C59</f>
        <v>0</v>
      </c>
      <c r="D104" s="32">
        <f t="shared" si="69"/>
        <v>0</v>
      </c>
      <c r="E104" s="32">
        <f t="shared" si="69"/>
        <v>0</v>
      </c>
      <c r="F104" s="31">
        <f t="shared" si="69"/>
        <v>70000</v>
      </c>
      <c r="G104" s="32">
        <f t="shared" si="69"/>
        <v>40000</v>
      </c>
      <c r="H104" s="32">
        <f t="shared" si="69"/>
        <v>30000</v>
      </c>
      <c r="I104" s="31">
        <f t="shared" si="69"/>
        <v>70000</v>
      </c>
      <c r="J104" s="31">
        <f t="shared" si="69"/>
        <v>0</v>
      </c>
      <c r="K104" s="31">
        <f t="shared" si="69"/>
        <v>0</v>
      </c>
      <c r="L104" s="31">
        <f t="shared" si="69"/>
        <v>0</v>
      </c>
      <c r="M104" s="31">
        <f t="shared" si="69"/>
        <v>0</v>
      </c>
      <c r="N104" s="32">
        <f t="shared" si="69"/>
        <v>0</v>
      </c>
      <c r="O104" s="32">
        <f t="shared" si="69"/>
        <v>0</v>
      </c>
      <c r="P104" s="29">
        <f t="shared" si="44"/>
        <v>70000</v>
      </c>
      <c r="Q104" s="29">
        <f t="shared" si="45"/>
        <v>40000</v>
      </c>
      <c r="R104" s="29">
        <f t="shared" si="46"/>
        <v>30000</v>
      </c>
      <c r="S104" s="29">
        <f t="shared" si="47"/>
        <v>70000</v>
      </c>
      <c r="T104" s="97"/>
    </row>
    <row r="105" spans="1:20" s="39" customFormat="1" ht="39" customHeight="1">
      <c r="A105" s="19"/>
      <c r="B105" s="36" t="s">
        <v>63</v>
      </c>
      <c r="C105" s="31">
        <f>C72</f>
        <v>0</v>
      </c>
      <c r="D105" s="32">
        <f aca="true" t="shared" si="70" ref="D105:I105">D72</f>
        <v>0</v>
      </c>
      <c r="E105" s="32">
        <f t="shared" si="70"/>
        <v>0</v>
      </c>
      <c r="F105" s="31">
        <f t="shared" si="70"/>
        <v>250000</v>
      </c>
      <c r="G105" s="32">
        <f t="shared" si="70"/>
        <v>160000</v>
      </c>
      <c r="H105" s="32">
        <f t="shared" si="70"/>
        <v>90000</v>
      </c>
      <c r="I105" s="31">
        <f t="shared" si="70"/>
        <v>250000</v>
      </c>
      <c r="J105" s="31">
        <f aca="true" t="shared" si="71" ref="J105:O105">J72</f>
        <v>0</v>
      </c>
      <c r="K105" s="31">
        <f t="shared" si="71"/>
        <v>0</v>
      </c>
      <c r="L105" s="31">
        <f t="shared" si="71"/>
        <v>0</v>
      </c>
      <c r="M105" s="31">
        <f t="shared" si="71"/>
        <v>0</v>
      </c>
      <c r="N105" s="32">
        <f t="shared" si="71"/>
        <v>0</v>
      </c>
      <c r="O105" s="32">
        <f t="shared" si="71"/>
        <v>0</v>
      </c>
      <c r="P105" s="29">
        <f t="shared" si="44"/>
        <v>250000</v>
      </c>
      <c r="Q105" s="29">
        <f t="shared" si="45"/>
        <v>160000</v>
      </c>
      <c r="R105" s="29">
        <f t="shared" si="46"/>
        <v>90000</v>
      </c>
      <c r="S105" s="29">
        <f t="shared" si="47"/>
        <v>250000</v>
      </c>
      <c r="T105" s="97"/>
    </row>
    <row r="106" spans="1:20" s="39" customFormat="1" ht="24.75">
      <c r="A106" s="19"/>
      <c r="B106" s="14" t="s">
        <v>74</v>
      </c>
      <c r="C106" s="31">
        <f>C107</f>
        <v>0</v>
      </c>
      <c r="D106" s="31">
        <f aca="true" t="shared" si="72" ref="D106:L106">D107</f>
        <v>0</v>
      </c>
      <c r="E106" s="31">
        <f t="shared" si="72"/>
        <v>0</v>
      </c>
      <c r="F106" s="31">
        <f t="shared" si="72"/>
        <v>30600</v>
      </c>
      <c r="G106" s="31">
        <f t="shared" si="72"/>
        <v>30600</v>
      </c>
      <c r="H106" s="31">
        <f t="shared" si="72"/>
        <v>0</v>
      </c>
      <c r="I106" s="31">
        <f t="shared" si="72"/>
        <v>30600</v>
      </c>
      <c r="J106" s="31">
        <f t="shared" si="72"/>
        <v>0</v>
      </c>
      <c r="K106" s="31">
        <f t="shared" si="72"/>
        <v>0</v>
      </c>
      <c r="L106" s="31">
        <f t="shared" si="72"/>
        <v>0</v>
      </c>
      <c r="M106" s="31">
        <f>M107</f>
        <v>0</v>
      </c>
      <c r="N106" s="31">
        <f>N107</f>
        <v>0</v>
      </c>
      <c r="O106" s="31">
        <f>O107</f>
        <v>0</v>
      </c>
      <c r="P106" s="29">
        <f t="shared" si="44"/>
        <v>30600</v>
      </c>
      <c r="Q106" s="29">
        <f t="shared" si="45"/>
        <v>30600</v>
      </c>
      <c r="R106" s="29">
        <f t="shared" si="46"/>
        <v>0</v>
      </c>
      <c r="S106" s="29">
        <f t="shared" si="47"/>
        <v>30600</v>
      </c>
      <c r="T106" s="97"/>
    </row>
    <row r="107" spans="1:22" s="39" customFormat="1" ht="24.75">
      <c r="A107" s="19"/>
      <c r="B107" s="36" t="s">
        <v>64</v>
      </c>
      <c r="C107" s="31">
        <f>C61</f>
        <v>0</v>
      </c>
      <c r="D107" s="31">
        <f aca="true" t="shared" si="73" ref="D107:L107">D61</f>
        <v>0</v>
      </c>
      <c r="E107" s="31">
        <f t="shared" si="73"/>
        <v>0</v>
      </c>
      <c r="F107" s="31">
        <f t="shared" si="73"/>
        <v>30600</v>
      </c>
      <c r="G107" s="31">
        <f t="shared" si="73"/>
        <v>30600</v>
      </c>
      <c r="H107" s="31">
        <f t="shared" si="73"/>
        <v>0</v>
      </c>
      <c r="I107" s="31">
        <f t="shared" si="73"/>
        <v>30600</v>
      </c>
      <c r="J107" s="31">
        <f t="shared" si="73"/>
        <v>0</v>
      </c>
      <c r="K107" s="31">
        <f t="shared" si="73"/>
        <v>0</v>
      </c>
      <c r="L107" s="31">
        <f t="shared" si="73"/>
        <v>0</v>
      </c>
      <c r="M107" s="31">
        <f>M61</f>
        <v>0</v>
      </c>
      <c r="N107" s="31">
        <f>N61</f>
        <v>0</v>
      </c>
      <c r="O107" s="31">
        <f>O61</f>
        <v>0</v>
      </c>
      <c r="P107" s="29">
        <f t="shared" si="44"/>
        <v>30600</v>
      </c>
      <c r="Q107" s="29">
        <f t="shared" si="45"/>
        <v>30600</v>
      </c>
      <c r="R107" s="29">
        <f t="shared" si="46"/>
        <v>0</v>
      </c>
      <c r="S107" s="29">
        <f t="shared" si="47"/>
        <v>30600</v>
      </c>
      <c r="T107" s="97"/>
      <c r="U107" s="50"/>
      <c r="V107" s="50"/>
    </row>
    <row r="108" spans="1:20" s="39" customFormat="1" ht="24.75">
      <c r="A108" s="62"/>
      <c r="B108" s="42"/>
      <c r="C108" s="50"/>
      <c r="D108" s="51"/>
      <c r="E108" s="51"/>
      <c r="F108" s="50"/>
      <c r="G108" s="50"/>
      <c r="H108" s="50"/>
      <c r="I108" s="50"/>
      <c r="J108" s="38"/>
      <c r="P108" s="56"/>
      <c r="Q108" s="56"/>
      <c r="R108" s="56"/>
      <c r="T108" s="97"/>
    </row>
    <row r="109" spans="1:20" s="39" customFormat="1" ht="24.75">
      <c r="A109" s="62"/>
      <c r="B109" s="42"/>
      <c r="C109" s="50"/>
      <c r="D109" s="51"/>
      <c r="E109" s="51"/>
      <c r="F109" s="50"/>
      <c r="G109" s="50"/>
      <c r="H109" s="50"/>
      <c r="I109" s="50"/>
      <c r="J109" s="38"/>
      <c r="P109" s="56"/>
      <c r="Q109" s="56"/>
      <c r="R109" s="56"/>
      <c r="T109" s="97"/>
    </row>
    <row r="110" spans="1:20" s="39" customFormat="1" ht="24.75">
      <c r="A110" s="62"/>
      <c r="B110" s="42"/>
      <c r="C110" s="50"/>
      <c r="D110" s="51"/>
      <c r="E110" s="51"/>
      <c r="F110" s="50"/>
      <c r="G110" s="50"/>
      <c r="H110" s="50"/>
      <c r="I110" s="50"/>
      <c r="J110" s="38"/>
      <c r="P110" s="56"/>
      <c r="Q110" s="56"/>
      <c r="R110" s="56"/>
      <c r="T110" s="97"/>
    </row>
    <row r="111" spans="1:20" s="39" customFormat="1" ht="24.75">
      <c r="A111" s="62"/>
      <c r="B111" s="42"/>
      <c r="C111" s="43"/>
      <c r="D111" s="44"/>
      <c r="E111" s="45"/>
      <c r="F111" s="66"/>
      <c r="G111" s="67"/>
      <c r="H111" s="67"/>
      <c r="I111" s="68"/>
      <c r="J111" s="38"/>
      <c r="T111" s="97"/>
    </row>
    <row r="112" spans="1:20" s="39" customFormat="1" ht="47.25" customHeight="1">
      <c r="A112" s="62"/>
      <c r="B112" s="98" t="s">
        <v>104</v>
      </c>
      <c r="C112" s="98"/>
      <c r="D112" s="98"/>
      <c r="E112" s="98"/>
      <c r="F112" s="79"/>
      <c r="G112" s="80"/>
      <c r="H112" s="80"/>
      <c r="I112" s="80"/>
      <c r="J112" s="81"/>
      <c r="K112" s="82"/>
      <c r="L112" s="82"/>
      <c r="M112" s="82"/>
      <c r="N112" s="82"/>
      <c r="S112" s="82"/>
      <c r="T112" s="97"/>
    </row>
    <row r="113" spans="1:20" s="41" customFormat="1" ht="42.75">
      <c r="A113" s="63"/>
      <c r="B113" s="91" t="s">
        <v>105</v>
      </c>
      <c r="C113" s="92"/>
      <c r="D113" s="93"/>
      <c r="E113" s="93"/>
      <c r="F113" s="79"/>
      <c r="G113" s="80"/>
      <c r="H113" s="83"/>
      <c r="I113" s="80"/>
      <c r="J113" s="84"/>
      <c r="K113" s="83"/>
      <c r="L113" s="83"/>
      <c r="M113" s="83"/>
      <c r="N113" s="83"/>
      <c r="O113" s="98" t="s">
        <v>106</v>
      </c>
      <c r="P113" s="98"/>
      <c r="Q113" s="98"/>
      <c r="R113" s="98"/>
      <c r="S113" s="83"/>
      <c r="T113" s="97"/>
    </row>
    <row r="114" spans="1:20" s="1" customFormat="1" ht="48" customHeight="1">
      <c r="A114" s="48"/>
      <c r="B114" s="98"/>
      <c r="C114" s="98"/>
      <c r="D114" s="98"/>
      <c r="E114" s="98"/>
      <c r="F114" s="85"/>
      <c r="G114" s="77"/>
      <c r="H114" s="77"/>
      <c r="I114" s="78"/>
      <c r="J114" s="86"/>
      <c r="K114" s="87"/>
      <c r="L114" s="87"/>
      <c r="M114" s="87"/>
      <c r="N114" s="87"/>
      <c r="O114" s="87"/>
      <c r="P114" s="87"/>
      <c r="Q114" s="87"/>
      <c r="R114" s="87"/>
      <c r="S114" s="87"/>
      <c r="T114" s="97"/>
    </row>
    <row r="115" spans="1:20" s="41" customFormat="1" ht="49.5" customHeight="1">
      <c r="A115" s="64"/>
      <c r="B115" s="98"/>
      <c r="C115" s="98"/>
      <c r="D115" s="98"/>
      <c r="E115" s="98"/>
      <c r="F115" s="25"/>
      <c r="G115" s="70"/>
      <c r="H115" s="70"/>
      <c r="I115" s="25"/>
      <c r="J115" s="40"/>
      <c r="O115" s="98"/>
      <c r="P115" s="98"/>
      <c r="Q115" s="98"/>
      <c r="R115" s="98"/>
      <c r="T115" s="97"/>
    </row>
    <row r="116" spans="1:20" s="39" customFormat="1" ht="24.75">
      <c r="A116" s="48"/>
      <c r="B116" s="2"/>
      <c r="C116" s="25"/>
      <c r="D116" s="70"/>
      <c r="E116" s="70"/>
      <c r="F116" s="25"/>
      <c r="G116" s="70"/>
      <c r="H116" s="70"/>
      <c r="I116" s="25"/>
      <c r="J116" s="38"/>
      <c r="T116" s="97"/>
    </row>
    <row r="117" spans="1:20" s="39" customFormat="1" ht="24.75">
      <c r="A117" s="48"/>
      <c r="B117" s="2"/>
      <c r="C117" s="25"/>
      <c r="D117" s="70"/>
      <c r="E117" s="70"/>
      <c r="F117" s="25"/>
      <c r="G117" s="70"/>
      <c r="H117" s="70"/>
      <c r="I117" s="25"/>
      <c r="J117" s="38"/>
      <c r="T117" s="97"/>
    </row>
    <row r="118" spans="1:20" s="39" customFormat="1" ht="24.75">
      <c r="A118" s="48"/>
      <c r="B118" s="2"/>
      <c r="C118" s="25"/>
      <c r="D118" s="70"/>
      <c r="E118" s="70"/>
      <c r="F118" s="25"/>
      <c r="G118" s="70"/>
      <c r="H118" s="70"/>
      <c r="I118" s="25"/>
      <c r="J118" s="38"/>
      <c r="T118" s="89"/>
    </row>
    <row r="119" spans="1:20" s="39" customFormat="1" ht="24.75">
      <c r="A119" s="48"/>
      <c r="B119" s="55"/>
      <c r="C119" s="56"/>
      <c r="D119" s="57"/>
      <c r="E119" s="57"/>
      <c r="F119" s="56"/>
      <c r="G119" s="57"/>
      <c r="H119" s="57"/>
      <c r="I119" s="56"/>
      <c r="J119" s="38"/>
      <c r="T119" s="89"/>
    </row>
    <row r="120" spans="1:20" s="47" customFormat="1" ht="24.75">
      <c r="A120" s="6"/>
      <c r="B120" s="49"/>
      <c r="C120" s="56"/>
      <c r="D120" s="57"/>
      <c r="E120" s="57"/>
      <c r="F120" s="56"/>
      <c r="G120" s="57"/>
      <c r="H120" s="57"/>
      <c r="I120" s="56"/>
      <c r="J120" s="46"/>
      <c r="T120" s="89"/>
    </row>
    <row r="121" spans="1:20" s="47" customFormat="1" ht="24.75">
      <c r="A121" s="69"/>
      <c r="B121" s="58"/>
      <c r="C121" s="56"/>
      <c r="D121" s="51"/>
      <c r="E121" s="57"/>
      <c r="F121" s="56"/>
      <c r="G121" s="57"/>
      <c r="H121" s="57"/>
      <c r="I121" s="56"/>
      <c r="J121" s="46"/>
      <c r="T121" s="89"/>
    </row>
    <row r="122" spans="1:20" s="47" customFormat="1" ht="24.75">
      <c r="A122" s="69"/>
      <c r="B122" s="49"/>
      <c r="C122" s="50"/>
      <c r="D122" s="51"/>
      <c r="E122" s="51"/>
      <c r="F122" s="50"/>
      <c r="G122" s="51"/>
      <c r="H122" s="51"/>
      <c r="I122" s="50"/>
      <c r="J122" s="46"/>
      <c r="T122" s="89"/>
    </row>
    <row r="123" spans="1:20" s="47" customFormat="1" ht="24.75">
      <c r="A123" s="6"/>
      <c r="B123" s="58"/>
      <c r="C123" s="56"/>
      <c r="D123" s="51"/>
      <c r="E123" s="57"/>
      <c r="F123" s="56"/>
      <c r="G123" s="57"/>
      <c r="H123" s="57"/>
      <c r="I123" s="56"/>
      <c r="J123" s="46"/>
      <c r="T123" s="89"/>
    </row>
    <row r="124" spans="2:20" ht="26.25" customHeight="1">
      <c r="B124" s="58"/>
      <c r="C124" s="56"/>
      <c r="D124" s="51"/>
      <c r="E124" s="51"/>
      <c r="F124" s="56"/>
      <c r="G124" s="57"/>
      <c r="H124" s="57"/>
      <c r="I124" s="56"/>
      <c r="J124" s="53"/>
      <c r="T124" s="89"/>
    </row>
    <row r="125" spans="2:20" ht="26.25" customHeight="1">
      <c r="B125" s="55"/>
      <c r="C125" s="50"/>
      <c r="D125" s="51"/>
      <c r="E125" s="51"/>
      <c r="F125" s="50"/>
      <c r="G125" s="51"/>
      <c r="H125" s="51"/>
      <c r="I125" s="56"/>
      <c r="J125" s="53"/>
      <c r="T125" s="89"/>
    </row>
    <row r="126" spans="2:20" ht="26.25" customHeight="1">
      <c r="B126" s="49"/>
      <c r="C126" s="59"/>
      <c r="D126" s="60"/>
      <c r="E126" s="60"/>
      <c r="F126" s="59"/>
      <c r="G126" s="60"/>
      <c r="H126" s="60"/>
      <c r="I126" s="56"/>
      <c r="J126" s="53"/>
      <c r="T126" s="89"/>
    </row>
    <row r="127" spans="2:20" ht="26.25" customHeight="1">
      <c r="B127" s="58"/>
      <c r="C127" s="56"/>
      <c r="D127" s="51"/>
      <c r="E127" s="57"/>
      <c r="F127" s="56"/>
      <c r="G127" s="57"/>
      <c r="H127" s="57"/>
      <c r="I127" s="56"/>
      <c r="J127" s="53"/>
      <c r="T127" s="89"/>
    </row>
    <row r="128" spans="2:10" ht="26.25" customHeight="1">
      <c r="B128" s="61"/>
      <c r="C128" s="71"/>
      <c r="D128" s="72"/>
      <c r="E128" s="72"/>
      <c r="F128" s="71"/>
      <c r="G128" s="72"/>
      <c r="H128" s="72"/>
      <c r="I128" s="71"/>
      <c r="J128" s="53"/>
    </row>
    <row r="129" spans="2:10" ht="26.25" customHeight="1">
      <c r="B129" s="2"/>
      <c r="D129" s="70"/>
      <c r="E129" s="70"/>
      <c r="F129" s="25"/>
      <c r="G129" s="70"/>
      <c r="H129" s="70"/>
      <c r="I129" s="25"/>
      <c r="J129" s="53"/>
    </row>
    <row r="130" spans="2:10" ht="26.25" customHeight="1">
      <c r="B130" s="2"/>
      <c r="D130" s="70"/>
      <c r="E130" s="70"/>
      <c r="F130" s="25"/>
      <c r="G130" s="70"/>
      <c r="H130" s="70"/>
      <c r="I130" s="25"/>
      <c r="J130" s="53"/>
    </row>
    <row r="131" spans="4:10" ht="33" customHeight="1">
      <c r="D131" s="70"/>
      <c r="E131" s="70"/>
      <c r="F131" s="25"/>
      <c r="G131" s="70"/>
      <c r="H131" s="70"/>
      <c r="I131" s="25"/>
      <c r="J131" s="53"/>
    </row>
    <row r="132" spans="4:10" ht="33" customHeight="1">
      <c r="D132" s="70"/>
      <c r="E132" s="70"/>
      <c r="F132" s="25"/>
      <c r="G132" s="70"/>
      <c r="H132" s="70"/>
      <c r="I132" s="25"/>
      <c r="J132" s="53"/>
    </row>
    <row r="133" spans="4:10" ht="33" customHeight="1">
      <c r="D133" s="70"/>
      <c r="E133" s="70"/>
      <c r="F133" s="25"/>
      <c r="G133" s="70"/>
      <c r="H133" s="70"/>
      <c r="I133" s="25"/>
      <c r="J133" s="53"/>
    </row>
    <row r="134" spans="4:10" ht="33" customHeight="1">
      <c r="D134" s="70"/>
      <c r="E134" s="70"/>
      <c r="F134" s="25"/>
      <c r="G134" s="70"/>
      <c r="H134" s="70"/>
      <c r="I134" s="25"/>
      <c r="J134" s="53"/>
    </row>
    <row r="135" spans="4:10" ht="33" customHeight="1">
      <c r="D135" s="70"/>
      <c r="E135" s="70"/>
      <c r="F135" s="25"/>
      <c r="G135" s="70"/>
      <c r="H135" s="70"/>
      <c r="I135" s="25"/>
      <c r="J135" s="53"/>
    </row>
    <row r="136" spans="4:10" ht="33" customHeight="1">
      <c r="D136" s="70"/>
      <c r="E136" s="70"/>
      <c r="F136" s="25"/>
      <c r="G136" s="70"/>
      <c r="H136" s="70"/>
      <c r="I136" s="25"/>
      <c r="J136" s="53"/>
    </row>
    <row r="137" spans="4:10" ht="33" customHeight="1">
      <c r="D137" s="70"/>
      <c r="E137" s="70"/>
      <c r="F137" s="25"/>
      <c r="G137" s="70"/>
      <c r="H137" s="70"/>
      <c r="I137" s="25"/>
      <c r="J137" s="53"/>
    </row>
    <row r="138" spans="4:10" ht="33" customHeight="1">
      <c r="D138" s="70"/>
      <c r="E138" s="70"/>
      <c r="F138" s="25"/>
      <c r="G138" s="70"/>
      <c r="H138" s="70"/>
      <c r="I138" s="25"/>
      <c r="J138" s="53"/>
    </row>
    <row r="139" spans="4:10" ht="33" customHeight="1">
      <c r="D139" s="70"/>
      <c r="E139" s="70"/>
      <c r="F139" s="25"/>
      <c r="G139" s="70"/>
      <c r="H139" s="70"/>
      <c r="I139" s="25"/>
      <c r="J139" s="53"/>
    </row>
    <row r="140" spans="4:10" ht="33" customHeight="1">
      <c r="D140" s="70"/>
      <c r="E140" s="70"/>
      <c r="F140" s="25"/>
      <c r="G140" s="70"/>
      <c r="H140" s="70"/>
      <c r="I140" s="25"/>
      <c r="J140" s="53"/>
    </row>
    <row r="141" spans="4:10" ht="33" customHeight="1">
      <c r="D141" s="70"/>
      <c r="E141" s="70"/>
      <c r="F141" s="25"/>
      <c r="G141" s="70"/>
      <c r="H141" s="70"/>
      <c r="I141" s="25"/>
      <c r="J141" s="53"/>
    </row>
    <row r="142" spans="4:10" ht="33" customHeight="1">
      <c r="D142" s="70"/>
      <c r="E142" s="70"/>
      <c r="F142" s="25"/>
      <c r="G142" s="70"/>
      <c r="H142" s="70"/>
      <c r="I142" s="25"/>
      <c r="J142" s="53"/>
    </row>
    <row r="143" spans="4:10" ht="33" customHeight="1">
      <c r="D143" s="70"/>
      <c r="E143" s="70"/>
      <c r="F143" s="25"/>
      <c r="G143" s="70"/>
      <c r="H143" s="70"/>
      <c r="I143" s="25"/>
      <c r="J143" s="53"/>
    </row>
    <row r="144" spans="4:10" ht="33" customHeight="1">
      <c r="D144" s="70"/>
      <c r="E144" s="70"/>
      <c r="F144" s="25"/>
      <c r="G144" s="70"/>
      <c r="H144" s="70"/>
      <c r="I144" s="25"/>
      <c r="J144" s="53"/>
    </row>
    <row r="145" spans="4:10" ht="33" customHeight="1">
      <c r="D145" s="70"/>
      <c r="E145" s="70"/>
      <c r="F145" s="25"/>
      <c r="G145" s="70"/>
      <c r="H145" s="70"/>
      <c r="I145" s="25"/>
      <c r="J145" s="53"/>
    </row>
    <row r="146" spans="4:10" ht="33" customHeight="1">
      <c r="D146" s="70"/>
      <c r="E146" s="70"/>
      <c r="F146" s="25"/>
      <c r="G146" s="70"/>
      <c r="H146" s="70"/>
      <c r="I146" s="25"/>
      <c r="J146" s="53"/>
    </row>
    <row r="147" spans="4:10" ht="33" customHeight="1">
      <c r="D147" s="70"/>
      <c r="E147" s="70"/>
      <c r="F147" s="25"/>
      <c r="G147" s="70"/>
      <c r="H147" s="70"/>
      <c r="I147" s="25"/>
      <c r="J147" s="53"/>
    </row>
    <row r="148" spans="4:10" ht="33" customHeight="1">
      <c r="D148" s="70"/>
      <c r="E148" s="70"/>
      <c r="F148" s="25"/>
      <c r="G148" s="70"/>
      <c r="H148" s="70"/>
      <c r="I148" s="25"/>
      <c r="J148" s="53"/>
    </row>
    <row r="149" spans="4:10" ht="33" customHeight="1">
      <c r="D149" s="70"/>
      <c r="E149" s="70"/>
      <c r="F149" s="25"/>
      <c r="G149" s="70"/>
      <c r="H149" s="70"/>
      <c r="I149" s="25"/>
      <c r="J149" s="53"/>
    </row>
    <row r="150" spans="4:10" ht="33" customHeight="1">
      <c r="D150" s="70"/>
      <c r="E150" s="70"/>
      <c r="F150" s="25"/>
      <c r="G150" s="70"/>
      <c r="H150" s="70"/>
      <c r="I150" s="25"/>
      <c r="J150" s="53"/>
    </row>
    <row r="151" spans="4:10" ht="33" customHeight="1">
      <c r="D151" s="70"/>
      <c r="E151" s="70"/>
      <c r="F151" s="25"/>
      <c r="G151" s="70"/>
      <c r="H151" s="70"/>
      <c r="I151" s="25"/>
      <c r="J151" s="53"/>
    </row>
    <row r="152" spans="4:10" ht="33" customHeight="1">
      <c r="D152" s="70"/>
      <c r="E152" s="70"/>
      <c r="F152" s="25"/>
      <c r="G152" s="70"/>
      <c r="H152" s="70"/>
      <c r="I152" s="25"/>
      <c r="J152" s="53"/>
    </row>
    <row r="153" spans="4:10" ht="33" customHeight="1">
      <c r="D153" s="70"/>
      <c r="E153" s="70"/>
      <c r="F153" s="25"/>
      <c r="G153" s="70"/>
      <c r="H153" s="70"/>
      <c r="I153" s="25"/>
      <c r="J153" s="53"/>
    </row>
    <row r="154" spans="4:10" ht="33" customHeight="1">
      <c r="D154" s="70"/>
      <c r="E154" s="70"/>
      <c r="F154" s="25"/>
      <c r="G154" s="70"/>
      <c r="H154" s="70"/>
      <c r="I154" s="25"/>
      <c r="J154" s="53"/>
    </row>
    <row r="155" spans="4:10" ht="33" customHeight="1">
      <c r="D155" s="70"/>
      <c r="E155" s="70"/>
      <c r="F155" s="25"/>
      <c r="G155" s="70"/>
      <c r="H155" s="70"/>
      <c r="I155" s="25"/>
      <c r="J155" s="53"/>
    </row>
    <row r="156" spans="4:10" ht="33" customHeight="1">
      <c r="D156" s="70"/>
      <c r="E156" s="70"/>
      <c r="F156" s="25"/>
      <c r="G156" s="70"/>
      <c r="H156" s="70"/>
      <c r="I156" s="25"/>
      <c r="J156" s="53"/>
    </row>
    <row r="157" spans="4:10" ht="33" customHeight="1">
      <c r="D157" s="70"/>
      <c r="E157" s="70"/>
      <c r="F157" s="25"/>
      <c r="G157" s="70"/>
      <c r="H157" s="70"/>
      <c r="I157" s="25"/>
      <c r="J157" s="53"/>
    </row>
    <row r="158" spans="4:10" ht="33" customHeight="1">
      <c r="D158" s="70"/>
      <c r="E158" s="70"/>
      <c r="F158" s="25"/>
      <c r="G158" s="70"/>
      <c r="H158" s="70"/>
      <c r="I158" s="25"/>
      <c r="J158" s="53"/>
    </row>
    <row r="159" spans="4:10" ht="33" customHeight="1">
      <c r="D159" s="70"/>
      <c r="E159" s="70"/>
      <c r="F159" s="25"/>
      <c r="G159" s="70"/>
      <c r="H159" s="70"/>
      <c r="I159" s="25"/>
      <c r="J159" s="53"/>
    </row>
    <row r="160" spans="4:10" ht="33" customHeight="1">
      <c r="D160" s="70"/>
      <c r="E160" s="70"/>
      <c r="F160" s="25"/>
      <c r="G160" s="70"/>
      <c r="H160" s="70"/>
      <c r="I160" s="25"/>
      <c r="J160" s="53"/>
    </row>
    <row r="161" spans="4:10" ht="33" customHeight="1">
      <c r="D161" s="70"/>
      <c r="E161" s="70"/>
      <c r="F161" s="25"/>
      <c r="G161" s="70"/>
      <c r="H161" s="70"/>
      <c r="I161" s="25"/>
      <c r="J161" s="53"/>
    </row>
    <row r="162" spans="4:10" ht="33" customHeight="1">
      <c r="D162" s="70"/>
      <c r="E162" s="70"/>
      <c r="F162" s="25"/>
      <c r="G162" s="70"/>
      <c r="H162" s="70"/>
      <c r="I162" s="25"/>
      <c r="J162" s="53"/>
    </row>
    <row r="163" spans="4:10" ht="33" customHeight="1">
      <c r="D163" s="70"/>
      <c r="E163" s="70"/>
      <c r="F163" s="25"/>
      <c r="G163" s="70"/>
      <c r="H163" s="70"/>
      <c r="I163" s="25"/>
      <c r="J163" s="53"/>
    </row>
    <row r="164" spans="4:10" ht="33" customHeight="1">
      <c r="D164" s="70"/>
      <c r="E164" s="70"/>
      <c r="F164" s="25"/>
      <c r="G164" s="70"/>
      <c r="H164" s="70"/>
      <c r="I164" s="25"/>
      <c r="J164" s="53"/>
    </row>
    <row r="165" spans="4:10" ht="33" customHeight="1">
      <c r="D165" s="70"/>
      <c r="E165" s="70"/>
      <c r="F165" s="25"/>
      <c r="G165" s="70"/>
      <c r="H165" s="70"/>
      <c r="I165" s="25"/>
      <c r="J165" s="53"/>
    </row>
    <row r="166" spans="4:10" ht="33" customHeight="1">
      <c r="D166" s="70"/>
      <c r="E166" s="70"/>
      <c r="F166" s="25"/>
      <c r="G166" s="70"/>
      <c r="H166" s="70"/>
      <c r="I166" s="25"/>
      <c r="J166" s="53"/>
    </row>
    <row r="167" spans="4:10" ht="33" customHeight="1">
      <c r="D167" s="70"/>
      <c r="E167" s="70"/>
      <c r="F167" s="25"/>
      <c r="G167" s="70"/>
      <c r="H167" s="70"/>
      <c r="I167" s="25"/>
      <c r="J167" s="53"/>
    </row>
    <row r="168" spans="4:10" ht="33" customHeight="1">
      <c r="D168" s="70"/>
      <c r="E168" s="70"/>
      <c r="F168" s="25"/>
      <c r="G168" s="70"/>
      <c r="H168" s="70"/>
      <c r="I168" s="25"/>
      <c r="J168" s="53"/>
    </row>
    <row r="169" spans="4:10" ht="33" customHeight="1">
      <c r="D169" s="70"/>
      <c r="E169" s="70"/>
      <c r="F169" s="25"/>
      <c r="G169" s="70"/>
      <c r="H169" s="70"/>
      <c r="I169" s="25"/>
      <c r="J169" s="53"/>
    </row>
    <row r="170" spans="4:10" ht="33" customHeight="1">
      <c r="D170" s="70"/>
      <c r="E170" s="70"/>
      <c r="F170" s="25"/>
      <c r="G170" s="70"/>
      <c r="H170" s="70"/>
      <c r="I170" s="25"/>
      <c r="J170" s="53"/>
    </row>
    <row r="171" spans="4:10" ht="33" customHeight="1">
      <c r="D171" s="70"/>
      <c r="E171" s="70"/>
      <c r="F171" s="25"/>
      <c r="G171" s="70"/>
      <c r="H171" s="70"/>
      <c r="I171" s="25"/>
      <c r="J171" s="53"/>
    </row>
    <row r="172" spans="4:10" ht="33" customHeight="1">
      <c r="D172" s="70"/>
      <c r="E172" s="70"/>
      <c r="F172" s="25"/>
      <c r="G172" s="70"/>
      <c r="H172" s="70"/>
      <c r="I172" s="25"/>
      <c r="J172" s="53"/>
    </row>
    <row r="173" spans="4:10" ht="33" customHeight="1">
      <c r="D173" s="70"/>
      <c r="E173" s="70"/>
      <c r="F173" s="25"/>
      <c r="G173" s="70"/>
      <c r="H173" s="70"/>
      <c r="I173" s="25"/>
      <c r="J173" s="53"/>
    </row>
    <row r="174" spans="4:10" ht="33" customHeight="1">
      <c r="D174" s="70"/>
      <c r="E174" s="70"/>
      <c r="F174" s="25"/>
      <c r="G174" s="70"/>
      <c r="H174" s="70"/>
      <c r="I174" s="25"/>
      <c r="J174" s="53"/>
    </row>
    <row r="175" spans="4:10" ht="33" customHeight="1">
      <c r="D175" s="70"/>
      <c r="E175" s="70"/>
      <c r="F175" s="25"/>
      <c r="G175" s="70"/>
      <c r="H175" s="70"/>
      <c r="I175" s="25"/>
      <c r="J175" s="53"/>
    </row>
    <row r="176" spans="4:10" ht="33" customHeight="1">
      <c r="D176" s="70"/>
      <c r="E176" s="70"/>
      <c r="F176" s="25"/>
      <c r="G176" s="70"/>
      <c r="H176" s="70"/>
      <c r="I176" s="25"/>
      <c r="J176" s="53"/>
    </row>
    <row r="177" spans="4:10" ht="33" customHeight="1">
      <c r="D177" s="70"/>
      <c r="E177" s="70"/>
      <c r="F177" s="25"/>
      <c r="G177" s="70"/>
      <c r="H177" s="70"/>
      <c r="I177" s="25"/>
      <c r="J177" s="53"/>
    </row>
    <row r="178" spans="4:10" ht="33" customHeight="1">
      <c r="D178" s="70"/>
      <c r="E178" s="70"/>
      <c r="F178" s="25"/>
      <c r="G178" s="70"/>
      <c r="H178" s="70"/>
      <c r="I178" s="25"/>
      <c r="J178" s="53"/>
    </row>
    <row r="179" spans="4:10" ht="33" customHeight="1">
      <c r="D179" s="70"/>
      <c r="E179" s="70"/>
      <c r="F179" s="25"/>
      <c r="G179" s="70"/>
      <c r="H179" s="70"/>
      <c r="I179" s="25"/>
      <c r="J179" s="53"/>
    </row>
    <row r="180" spans="4:10" ht="33" customHeight="1">
      <c r="D180" s="70"/>
      <c r="E180" s="70"/>
      <c r="F180" s="25"/>
      <c r="G180" s="70"/>
      <c r="H180" s="70"/>
      <c r="I180" s="25"/>
      <c r="J180" s="53"/>
    </row>
    <row r="181" spans="4:10" ht="33" customHeight="1">
      <c r="D181" s="70"/>
      <c r="E181" s="70"/>
      <c r="F181" s="25"/>
      <c r="G181" s="70"/>
      <c r="H181" s="70"/>
      <c r="I181" s="25"/>
      <c r="J181" s="53"/>
    </row>
    <row r="182" spans="4:10" ht="33" customHeight="1">
      <c r="D182" s="70"/>
      <c r="E182" s="70"/>
      <c r="F182" s="25"/>
      <c r="G182" s="70"/>
      <c r="H182" s="70"/>
      <c r="I182" s="25"/>
      <c r="J182" s="53"/>
    </row>
    <row r="183" spans="4:10" ht="33" customHeight="1">
      <c r="D183" s="70"/>
      <c r="E183" s="70"/>
      <c r="F183" s="25"/>
      <c r="G183" s="70"/>
      <c r="H183" s="70"/>
      <c r="I183" s="25"/>
      <c r="J183" s="53"/>
    </row>
    <row r="184" spans="4:10" ht="33" customHeight="1">
      <c r="D184" s="70"/>
      <c r="E184" s="70"/>
      <c r="F184" s="25"/>
      <c r="G184" s="70"/>
      <c r="H184" s="70"/>
      <c r="I184" s="25"/>
      <c r="J184" s="53"/>
    </row>
    <row r="185" spans="4:10" ht="33" customHeight="1">
      <c r="D185" s="70"/>
      <c r="E185" s="70"/>
      <c r="F185" s="25"/>
      <c r="G185" s="70"/>
      <c r="H185" s="70"/>
      <c r="I185" s="25"/>
      <c r="J185" s="53"/>
    </row>
    <row r="186" spans="4:10" ht="33" customHeight="1">
      <c r="D186" s="70"/>
      <c r="E186" s="70"/>
      <c r="F186" s="25"/>
      <c r="G186" s="70"/>
      <c r="H186" s="70"/>
      <c r="I186" s="25"/>
      <c r="J186" s="53"/>
    </row>
    <row r="187" spans="4:10" ht="33" customHeight="1">
      <c r="D187" s="70"/>
      <c r="E187" s="70"/>
      <c r="F187" s="25"/>
      <c r="G187" s="70"/>
      <c r="H187" s="70"/>
      <c r="I187" s="25"/>
      <c r="J187" s="53"/>
    </row>
    <row r="188" spans="4:10" ht="33" customHeight="1">
      <c r="D188" s="70"/>
      <c r="E188" s="70"/>
      <c r="F188" s="25"/>
      <c r="G188" s="70"/>
      <c r="H188" s="70"/>
      <c r="I188" s="25"/>
      <c r="J188" s="53"/>
    </row>
    <row r="189" spans="4:10" ht="33" customHeight="1">
      <c r="D189" s="70"/>
      <c r="E189" s="70"/>
      <c r="F189" s="25"/>
      <c r="G189" s="70"/>
      <c r="H189" s="70"/>
      <c r="I189" s="25"/>
      <c r="J189" s="53"/>
    </row>
    <row r="190" spans="4:10" ht="33" customHeight="1">
      <c r="D190" s="70"/>
      <c r="E190" s="70"/>
      <c r="F190" s="25"/>
      <c r="G190" s="70"/>
      <c r="H190" s="70"/>
      <c r="I190" s="25"/>
      <c r="J190" s="53"/>
    </row>
    <row r="191" spans="4:10" ht="33" customHeight="1">
      <c r="D191" s="70"/>
      <c r="E191" s="70"/>
      <c r="F191" s="25"/>
      <c r="G191" s="70"/>
      <c r="H191" s="70"/>
      <c r="I191" s="25"/>
      <c r="J191" s="53"/>
    </row>
    <row r="192" spans="4:10" ht="33" customHeight="1">
      <c r="D192" s="70"/>
      <c r="E192" s="70"/>
      <c r="F192" s="25"/>
      <c r="G192" s="70"/>
      <c r="H192" s="70"/>
      <c r="I192" s="25"/>
      <c r="J192" s="53"/>
    </row>
    <row r="193" spans="4:10" ht="33" customHeight="1">
      <c r="D193" s="70"/>
      <c r="E193" s="70"/>
      <c r="F193" s="25"/>
      <c r="G193" s="70"/>
      <c r="H193" s="70"/>
      <c r="I193" s="25"/>
      <c r="J193" s="53"/>
    </row>
    <row r="194" spans="4:10" ht="33" customHeight="1">
      <c r="D194" s="70"/>
      <c r="E194" s="70"/>
      <c r="F194" s="25"/>
      <c r="G194" s="70"/>
      <c r="H194" s="70"/>
      <c r="I194" s="25"/>
      <c r="J194" s="53"/>
    </row>
    <row r="195" spans="4:10" ht="33" customHeight="1">
      <c r="D195" s="70"/>
      <c r="E195" s="70"/>
      <c r="F195" s="25"/>
      <c r="G195" s="70"/>
      <c r="H195" s="70"/>
      <c r="I195" s="25"/>
      <c r="J195" s="53"/>
    </row>
    <row r="196" spans="4:10" ht="33" customHeight="1">
      <c r="D196" s="70"/>
      <c r="E196" s="70"/>
      <c r="F196" s="25"/>
      <c r="G196" s="70"/>
      <c r="H196" s="70"/>
      <c r="I196" s="25"/>
      <c r="J196" s="53"/>
    </row>
    <row r="197" spans="4:10" ht="33" customHeight="1">
      <c r="D197" s="70"/>
      <c r="E197" s="70"/>
      <c r="F197" s="25"/>
      <c r="G197" s="70"/>
      <c r="H197" s="70"/>
      <c r="I197" s="25"/>
      <c r="J197" s="53"/>
    </row>
    <row r="198" spans="4:10" ht="33" customHeight="1">
      <c r="D198" s="70"/>
      <c r="E198" s="70"/>
      <c r="F198" s="25"/>
      <c r="G198" s="70"/>
      <c r="H198" s="70"/>
      <c r="I198" s="25"/>
      <c r="J198" s="53"/>
    </row>
    <row r="199" spans="4:10" ht="33" customHeight="1">
      <c r="D199" s="70"/>
      <c r="E199" s="70"/>
      <c r="F199" s="25"/>
      <c r="G199" s="70"/>
      <c r="H199" s="70"/>
      <c r="I199" s="25"/>
      <c r="J199" s="53"/>
    </row>
    <row r="200" spans="4:10" ht="33" customHeight="1">
      <c r="D200" s="70"/>
      <c r="E200" s="70"/>
      <c r="F200" s="25"/>
      <c r="G200" s="70"/>
      <c r="H200" s="70"/>
      <c r="I200" s="25"/>
      <c r="J200" s="53"/>
    </row>
    <row r="201" spans="4:10" ht="33" customHeight="1">
      <c r="D201" s="70"/>
      <c r="E201" s="70"/>
      <c r="F201" s="25"/>
      <c r="G201" s="70"/>
      <c r="H201" s="70"/>
      <c r="I201" s="25"/>
      <c r="J201" s="53"/>
    </row>
    <row r="202" spans="4:10" ht="33" customHeight="1">
      <c r="D202" s="70"/>
      <c r="E202" s="70"/>
      <c r="F202" s="25"/>
      <c r="G202" s="70"/>
      <c r="H202" s="70"/>
      <c r="I202" s="25"/>
      <c r="J202" s="53"/>
    </row>
    <row r="203" spans="4:10" ht="33" customHeight="1">
      <c r="D203" s="70"/>
      <c r="E203" s="70"/>
      <c r="F203" s="25"/>
      <c r="G203" s="70"/>
      <c r="H203" s="70"/>
      <c r="I203" s="25"/>
      <c r="J203" s="53"/>
    </row>
    <row r="204" spans="4:10" ht="33" customHeight="1">
      <c r="D204" s="70"/>
      <c r="E204" s="70"/>
      <c r="F204" s="25"/>
      <c r="G204" s="70"/>
      <c r="H204" s="70"/>
      <c r="I204" s="25"/>
      <c r="J204" s="53"/>
    </row>
    <row r="205" spans="4:10" ht="33" customHeight="1">
      <c r="D205" s="70"/>
      <c r="E205" s="70"/>
      <c r="F205" s="25"/>
      <c r="G205" s="70"/>
      <c r="H205" s="70"/>
      <c r="I205" s="25"/>
      <c r="J205" s="53"/>
    </row>
    <row r="206" spans="4:10" ht="33" customHeight="1">
      <c r="D206" s="70"/>
      <c r="E206" s="70"/>
      <c r="F206" s="25"/>
      <c r="G206" s="70"/>
      <c r="H206" s="70"/>
      <c r="I206" s="25"/>
      <c r="J206" s="53"/>
    </row>
    <row r="207" spans="4:10" ht="33" customHeight="1">
      <c r="D207" s="70"/>
      <c r="E207" s="70"/>
      <c r="F207" s="25"/>
      <c r="G207" s="70"/>
      <c r="H207" s="70"/>
      <c r="I207" s="25"/>
      <c r="J207" s="53"/>
    </row>
    <row r="208" spans="4:10" ht="33" customHeight="1">
      <c r="D208" s="70"/>
      <c r="E208" s="70"/>
      <c r="F208" s="25"/>
      <c r="G208" s="70"/>
      <c r="H208" s="70"/>
      <c r="I208" s="25"/>
      <c r="J208" s="53"/>
    </row>
    <row r="209" spans="4:10" ht="33" customHeight="1">
      <c r="D209" s="70"/>
      <c r="E209" s="70"/>
      <c r="F209" s="25"/>
      <c r="G209" s="70"/>
      <c r="H209" s="70"/>
      <c r="I209" s="25"/>
      <c r="J209" s="53"/>
    </row>
    <row r="210" spans="4:10" ht="33" customHeight="1">
      <c r="D210" s="70"/>
      <c r="E210" s="70"/>
      <c r="F210" s="25"/>
      <c r="G210" s="70"/>
      <c r="H210" s="70"/>
      <c r="I210" s="25"/>
      <c r="J210" s="53"/>
    </row>
    <row r="211" spans="4:10" ht="33" customHeight="1">
      <c r="D211" s="70"/>
      <c r="E211" s="70"/>
      <c r="F211" s="25"/>
      <c r="G211" s="70"/>
      <c r="H211" s="70"/>
      <c r="I211" s="25"/>
      <c r="J211" s="53"/>
    </row>
    <row r="212" spans="4:10" ht="33" customHeight="1">
      <c r="D212" s="70"/>
      <c r="E212" s="70"/>
      <c r="F212" s="25"/>
      <c r="G212" s="70"/>
      <c r="H212" s="70"/>
      <c r="I212" s="25"/>
      <c r="J212" s="53"/>
    </row>
    <row r="213" spans="4:10" ht="33" customHeight="1">
      <c r="D213" s="70"/>
      <c r="E213" s="70"/>
      <c r="F213" s="25"/>
      <c r="G213" s="70"/>
      <c r="H213" s="70"/>
      <c r="I213" s="25"/>
      <c r="J213" s="53"/>
    </row>
    <row r="214" spans="4:10" ht="33" customHeight="1">
      <c r="D214" s="70"/>
      <c r="E214" s="70"/>
      <c r="F214" s="25"/>
      <c r="G214" s="70"/>
      <c r="H214" s="70"/>
      <c r="I214" s="25"/>
      <c r="J214" s="53"/>
    </row>
    <row r="215" spans="4:10" ht="33" customHeight="1">
      <c r="D215" s="70"/>
      <c r="E215" s="70"/>
      <c r="F215" s="25"/>
      <c r="G215" s="70"/>
      <c r="H215" s="70"/>
      <c r="I215" s="25"/>
      <c r="J215" s="53"/>
    </row>
    <row r="216" spans="4:10" ht="33" customHeight="1">
      <c r="D216" s="70"/>
      <c r="E216" s="70"/>
      <c r="F216" s="25"/>
      <c r="G216" s="70"/>
      <c r="H216" s="70"/>
      <c r="I216" s="25"/>
      <c r="J216" s="53"/>
    </row>
    <row r="217" spans="4:10" ht="33" customHeight="1">
      <c r="D217" s="70"/>
      <c r="E217" s="70"/>
      <c r="F217" s="25"/>
      <c r="G217" s="70"/>
      <c r="H217" s="70"/>
      <c r="I217" s="25"/>
      <c r="J217" s="53"/>
    </row>
    <row r="218" spans="4:10" ht="33" customHeight="1">
      <c r="D218" s="70"/>
      <c r="E218" s="70"/>
      <c r="F218" s="25"/>
      <c r="G218" s="70"/>
      <c r="H218" s="70"/>
      <c r="I218" s="25"/>
      <c r="J218" s="53"/>
    </row>
    <row r="219" spans="4:10" ht="33" customHeight="1">
      <c r="D219" s="70"/>
      <c r="E219" s="70"/>
      <c r="F219" s="25"/>
      <c r="G219" s="70"/>
      <c r="H219" s="70"/>
      <c r="I219" s="25"/>
      <c r="J219" s="53"/>
    </row>
    <row r="220" spans="4:10" ht="33" customHeight="1">
      <c r="D220" s="70"/>
      <c r="E220" s="70"/>
      <c r="F220" s="25"/>
      <c r="G220" s="70"/>
      <c r="H220" s="70"/>
      <c r="I220" s="25"/>
      <c r="J220" s="53"/>
    </row>
    <row r="221" spans="4:10" ht="33" customHeight="1">
      <c r="D221" s="70"/>
      <c r="E221" s="70"/>
      <c r="F221" s="25"/>
      <c r="G221" s="70"/>
      <c r="H221" s="70"/>
      <c r="I221" s="25"/>
      <c r="J221" s="53"/>
    </row>
    <row r="222" spans="4:10" ht="33" customHeight="1">
      <c r="D222" s="70"/>
      <c r="E222" s="70"/>
      <c r="F222" s="25"/>
      <c r="G222" s="70"/>
      <c r="H222" s="70"/>
      <c r="I222" s="25"/>
      <c r="J222" s="53"/>
    </row>
    <row r="223" spans="4:10" ht="33" customHeight="1">
      <c r="D223" s="70"/>
      <c r="E223" s="70"/>
      <c r="F223" s="25"/>
      <c r="G223" s="70"/>
      <c r="H223" s="70"/>
      <c r="I223" s="25"/>
      <c r="J223" s="53"/>
    </row>
    <row r="224" spans="4:10" ht="33" customHeight="1">
      <c r="D224" s="70"/>
      <c r="E224" s="70"/>
      <c r="F224" s="25"/>
      <c r="G224" s="70"/>
      <c r="H224" s="70"/>
      <c r="I224" s="25"/>
      <c r="J224" s="53"/>
    </row>
    <row r="225" spans="4:10" ht="33" customHeight="1">
      <c r="D225" s="70"/>
      <c r="E225" s="70"/>
      <c r="F225" s="25"/>
      <c r="G225" s="70"/>
      <c r="H225" s="70"/>
      <c r="I225" s="25"/>
      <c r="J225" s="53"/>
    </row>
    <row r="226" spans="4:10" ht="33" customHeight="1">
      <c r="D226" s="70"/>
      <c r="E226" s="70"/>
      <c r="F226" s="25"/>
      <c r="G226" s="70"/>
      <c r="H226" s="70"/>
      <c r="I226" s="25"/>
      <c r="J226" s="53"/>
    </row>
    <row r="227" spans="4:10" ht="33" customHeight="1">
      <c r="D227" s="70"/>
      <c r="E227" s="70"/>
      <c r="F227" s="25"/>
      <c r="G227" s="70"/>
      <c r="H227" s="70"/>
      <c r="I227" s="25"/>
      <c r="J227" s="53"/>
    </row>
    <row r="228" spans="4:10" ht="33" customHeight="1">
      <c r="D228" s="70"/>
      <c r="E228" s="70"/>
      <c r="F228" s="25"/>
      <c r="G228" s="70"/>
      <c r="H228" s="70"/>
      <c r="I228" s="25"/>
      <c r="J228" s="53"/>
    </row>
    <row r="229" spans="4:10" ht="33" customHeight="1">
      <c r="D229" s="70"/>
      <c r="E229" s="70"/>
      <c r="F229" s="25"/>
      <c r="G229" s="70"/>
      <c r="H229" s="70"/>
      <c r="I229" s="25"/>
      <c r="J229" s="53"/>
    </row>
    <row r="230" spans="4:10" ht="33" customHeight="1">
      <c r="D230" s="70"/>
      <c r="E230" s="70"/>
      <c r="F230" s="25"/>
      <c r="G230" s="70"/>
      <c r="H230" s="70"/>
      <c r="I230" s="25"/>
      <c r="J230" s="53"/>
    </row>
    <row r="231" spans="4:10" ht="33" customHeight="1">
      <c r="D231" s="70"/>
      <c r="E231" s="70"/>
      <c r="F231" s="25"/>
      <c r="G231" s="70"/>
      <c r="H231" s="70"/>
      <c r="I231" s="25"/>
      <c r="J231" s="53"/>
    </row>
    <row r="232" spans="4:10" ht="33" customHeight="1">
      <c r="D232" s="70"/>
      <c r="E232" s="70"/>
      <c r="F232" s="25"/>
      <c r="G232" s="70"/>
      <c r="H232" s="70"/>
      <c r="I232" s="25"/>
      <c r="J232" s="53"/>
    </row>
    <row r="233" spans="4:10" ht="33" customHeight="1">
      <c r="D233" s="70"/>
      <c r="E233" s="70"/>
      <c r="F233" s="25"/>
      <c r="G233" s="70"/>
      <c r="H233" s="70"/>
      <c r="I233" s="25"/>
      <c r="J233" s="53"/>
    </row>
    <row r="234" spans="4:10" ht="33" customHeight="1">
      <c r="D234" s="70"/>
      <c r="E234" s="70"/>
      <c r="F234" s="25"/>
      <c r="G234" s="70"/>
      <c r="H234" s="70"/>
      <c r="I234" s="25"/>
      <c r="J234" s="53"/>
    </row>
    <row r="235" spans="4:10" ht="33" customHeight="1">
      <c r="D235" s="70"/>
      <c r="E235" s="70"/>
      <c r="F235" s="25"/>
      <c r="G235" s="70"/>
      <c r="H235" s="70"/>
      <c r="I235" s="25"/>
      <c r="J235" s="53"/>
    </row>
    <row r="236" spans="4:10" ht="33" customHeight="1">
      <c r="D236" s="70"/>
      <c r="E236" s="70"/>
      <c r="F236" s="25"/>
      <c r="G236" s="70"/>
      <c r="H236" s="70"/>
      <c r="I236" s="25"/>
      <c r="J236" s="53"/>
    </row>
    <row r="237" spans="4:10" ht="33" customHeight="1">
      <c r="D237" s="70"/>
      <c r="E237" s="70"/>
      <c r="F237" s="25"/>
      <c r="G237" s="70"/>
      <c r="H237" s="70"/>
      <c r="I237" s="25"/>
      <c r="J237" s="53"/>
    </row>
    <row r="238" spans="4:10" ht="33" customHeight="1">
      <c r="D238" s="70"/>
      <c r="E238" s="70"/>
      <c r="F238" s="25"/>
      <c r="G238" s="70"/>
      <c r="H238" s="70"/>
      <c r="I238" s="25"/>
      <c r="J238" s="53"/>
    </row>
    <row r="239" spans="4:10" ht="33" customHeight="1">
      <c r="D239" s="70"/>
      <c r="E239" s="70"/>
      <c r="F239" s="25"/>
      <c r="G239" s="70"/>
      <c r="H239" s="70"/>
      <c r="I239" s="25"/>
      <c r="J239" s="53"/>
    </row>
    <row r="240" spans="4:10" ht="33" customHeight="1">
      <c r="D240" s="70"/>
      <c r="E240" s="70"/>
      <c r="F240" s="25"/>
      <c r="G240" s="70"/>
      <c r="H240" s="70"/>
      <c r="I240" s="25"/>
      <c r="J240" s="53"/>
    </row>
    <row r="241" spans="4:10" ht="33" customHeight="1">
      <c r="D241" s="70"/>
      <c r="E241" s="70"/>
      <c r="F241" s="25"/>
      <c r="G241" s="70"/>
      <c r="H241" s="70"/>
      <c r="I241" s="25"/>
      <c r="J241" s="53"/>
    </row>
    <row r="242" spans="4:10" ht="33" customHeight="1">
      <c r="D242" s="70"/>
      <c r="E242" s="70"/>
      <c r="F242" s="25"/>
      <c r="G242" s="70"/>
      <c r="H242" s="70"/>
      <c r="I242" s="25"/>
      <c r="J242" s="53"/>
    </row>
    <row r="243" spans="4:10" ht="33" customHeight="1">
      <c r="D243" s="70"/>
      <c r="E243" s="70"/>
      <c r="F243" s="25"/>
      <c r="G243" s="70"/>
      <c r="H243" s="70"/>
      <c r="I243" s="25"/>
      <c r="J243" s="53"/>
    </row>
    <row r="244" spans="4:10" ht="33" customHeight="1">
      <c r="D244" s="70"/>
      <c r="E244" s="70"/>
      <c r="F244" s="25"/>
      <c r="G244" s="70"/>
      <c r="H244" s="70"/>
      <c r="I244" s="25"/>
      <c r="J244" s="53"/>
    </row>
    <row r="245" spans="4:10" ht="33" customHeight="1">
      <c r="D245" s="70"/>
      <c r="E245" s="70"/>
      <c r="F245" s="25"/>
      <c r="G245" s="70"/>
      <c r="H245" s="70"/>
      <c r="I245" s="25"/>
      <c r="J245" s="53"/>
    </row>
    <row r="246" spans="4:10" ht="33" customHeight="1">
      <c r="D246" s="70"/>
      <c r="E246" s="70"/>
      <c r="F246" s="25"/>
      <c r="G246" s="70"/>
      <c r="H246" s="70"/>
      <c r="I246" s="25"/>
      <c r="J246" s="53"/>
    </row>
    <row r="247" spans="4:10" ht="33" customHeight="1">
      <c r="D247" s="70"/>
      <c r="E247" s="70"/>
      <c r="F247" s="25"/>
      <c r="G247" s="70"/>
      <c r="H247" s="70"/>
      <c r="I247" s="25"/>
      <c r="J247" s="53"/>
    </row>
    <row r="248" spans="4:10" ht="33" customHeight="1">
      <c r="D248" s="70"/>
      <c r="E248" s="70"/>
      <c r="F248" s="25"/>
      <c r="G248" s="70"/>
      <c r="H248" s="70"/>
      <c r="I248" s="25"/>
      <c r="J248" s="53"/>
    </row>
    <row r="249" spans="4:10" ht="33" customHeight="1">
      <c r="D249" s="70"/>
      <c r="E249" s="70"/>
      <c r="F249" s="25"/>
      <c r="G249" s="70"/>
      <c r="H249" s="70"/>
      <c r="I249" s="25"/>
      <c r="J249" s="53"/>
    </row>
    <row r="250" spans="4:10" ht="33" customHeight="1">
      <c r="D250" s="70"/>
      <c r="E250" s="70"/>
      <c r="F250" s="25"/>
      <c r="G250" s="70"/>
      <c r="H250" s="70"/>
      <c r="I250" s="25"/>
      <c r="J250" s="53"/>
    </row>
    <row r="251" spans="4:10" ht="33" customHeight="1">
      <c r="D251" s="70"/>
      <c r="E251" s="70"/>
      <c r="F251" s="25"/>
      <c r="G251" s="70"/>
      <c r="H251" s="70"/>
      <c r="I251" s="25"/>
      <c r="J251" s="53"/>
    </row>
    <row r="252" spans="4:10" ht="33" customHeight="1">
      <c r="D252" s="70"/>
      <c r="E252" s="70"/>
      <c r="F252" s="25"/>
      <c r="G252" s="70"/>
      <c r="H252" s="70"/>
      <c r="I252" s="25"/>
      <c r="J252" s="53"/>
    </row>
    <row r="253" spans="4:10" ht="33" customHeight="1">
      <c r="D253" s="70"/>
      <c r="E253" s="70"/>
      <c r="F253" s="25"/>
      <c r="G253" s="70"/>
      <c r="H253" s="70"/>
      <c r="I253" s="25"/>
      <c r="J253" s="53"/>
    </row>
    <row r="254" spans="4:10" ht="33" customHeight="1">
      <c r="D254" s="70"/>
      <c r="E254" s="70"/>
      <c r="F254" s="25"/>
      <c r="G254" s="70"/>
      <c r="H254" s="70"/>
      <c r="I254" s="25"/>
      <c r="J254" s="53"/>
    </row>
    <row r="255" spans="4:10" ht="33" customHeight="1">
      <c r="D255" s="70"/>
      <c r="E255" s="70"/>
      <c r="F255" s="25"/>
      <c r="G255" s="70"/>
      <c r="H255" s="70"/>
      <c r="I255" s="25"/>
      <c r="J255" s="53"/>
    </row>
    <row r="256" spans="4:10" ht="33" customHeight="1">
      <c r="D256" s="70"/>
      <c r="E256" s="70"/>
      <c r="F256" s="25"/>
      <c r="G256" s="70"/>
      <c r="H256" s="70"/>
      <c r="I256" s="25"/>
      <c r="J256" s="53"/>
    </row>
    <row r="257" spans="4:10" ht="33" customHeight="1">
      <c r="D257" s="70"/>
      <c r="E257" s="70"/>
      <c r="F257" s="25"/>
      <c r="G257" s="70"/>
      <c r="H257" s="70"/>
      <c r="I257" s="25"/>
      <c r="J257" s="53"/>
    </row>
    <row r="258" spans="4:10" ht="33" customHeight="1">
      <c r="D258" s="70"/>
      <c r="E258" s="70"/>
      <c r="F258" s="25"/>
      <c r="G258" s="70"/>
      <c r="H258" s="70"/>
      <c r="I258" s="25"/>
      <c r="J258" s="53"/>
    </row>
    <row r="259" spans="4:10" ht="33" customHeight="1">
      <c r="D259" s="70"/>
      <c r="E259" s="70"/>
      <c r="F259" s="25"/>
      <c r="G259" s="70"/>
      <c r="H259" s="70"/>
      <c r="I259" s="25"/>
      <c r="J259" s="53"/>
    </row>
    <row r="260" spans="4:10" ht="33" customHeight="1">
      <c r="D260" s="70"/>
      <c r="E260" s="70"/>
      <c r="F260" s="25"/>
      <c r="G260" s="70"/>
      <c r="H260" s="70"/>
      <c r="I260" s="25"/>
      <c r="J260" s="53"/>
    </row>
    <row r="261" spans="4:10" ht="33" customHeight="1">
      <c r="D261" s="70"/>
      <c r="E261" s="70"/>
      <c r="F261" s="25"/>
      <c r="G261" s="70"/>
      <c r="H261" s="70"/>
      <c r="I261" s="25"/>
      <c r="J261" s="53"/>
    </row>
    <row r="262" spans="4:10" ht="33" customHeight="1">
      <c r="D262" s="70"/>
      <c r="E262" s="70"/>
      <c r="F262" s="25"/>
      <c r="G262" s="70"/>
      <c r="H262" s="70"/>
      <c r="I262" s="25"/>
      <c r="J262" s="53"/>
    </row>
    <row r="263" spans="4:10" ht="33" customHeight="1">
      <c r="D263" s="70"/>
      <c r="E263" s="70"/>
      <c r="F263" s="25"/>
      <c r="G263" s="70"/>
      <c r="H263" s="70"/>
      <c r="I263" s="25"/>
      <c r="J263" s="53"/>
    </row>
    <row r="264" spans="4:10" ht="33" customHeight="1">
      <c r="D264" s="70"/>
      <c r="E264" s="70"/>
      <c r="F264" s="25"/>
      <c r="G264" s="70"/>
      <c r="H264" s="70"/>
      <c r="I264" s="25"/>
      <c r="J264" s="53"/>
    </row>
    <row r="265" spans="4:10" ht="33" customHeight="1">
      <c r="D265" s="70"/>
      <c r="E265" s="70"/>
      <c r="F265" s="25"/>
      <c r="G265" s="70"/>
      <c r="H265" s="70"/>
      <c r="I265" s="25"/>
      <c r="J265" s="53"/>
    </row>
    <row r="266" spans="4:10" ht="33" customHeight="1">
      <c r="D266" s="70"/>
      <c r="E266" s="70"/>
      <c r="F266" s="25"/>
      <c r="G266" s="70"/>
      <c r="H266" s="70"/>
      <c r="I266" s="25"/>
      <c r="J266" s="53"/>
    </row>
    <row r="267" spans="4:10" ht="33" customHeight="1">
      <c r="D267" s="70"/>
      <c r="E267" s="70"/>
      <c r="F267" s="25"/>
      <c r="G267" s="70"/>
      <c r="H267" s="70"/>
      <c r="I267" s="25"/>
      <c r="J267" s="53"/>
    </row>
    <row r="268" spans="4:10" ht="33" customHeight="1">
      <c r="D268" s="70"/>
      <c r="E268" s="70"/>
      <c r="F268" s="25"/>
      <c r="G268" s="70"/>
      <c r="H268" s="70"/>
      <c r="I268" s="25"/>
      <c r="J268" s="53"/>
    </row>
    <row r="269" spans="4:10" ht="33" customHeight="1">
      <c r="D269" s="70"/>
      <c r="E269" s="70"/>
      <c r="F269" s="25"/>
      <c r="G269" s="70"/>
      <c r="H269" s="70"/>
      <c r="I269" s="25"/>
      <c r="J269" s="53"/>
    </row>
    <row r="270" spans="4:10" ht="33" customHeight="1">
      <c r="D270" s="70"/>
      <c r="E270" s="70"/>
      <c r="F270" s="25"/>
      <c r="G270" s="70"/>
      <c r="H270" s="70"/>
      <c r="I270" s="25"/>
      <c r="J270" s="53"/>
    </row>
    <row r="271" spans="4:10" ht="33" customHeight="1">
      <c r="D271" s="70"/>
      <c r="E271" s="70"/>
      <c r="F271" s="25"/>
      <c r="G271" s="70"/>
      <c r="H271" s="70"/>
      <c r="I271" s="25"/>
      <c r="J271" s="53"/>
    </row>
    <row r="272" spans="4:10" ht="33" customHeight="1">
      <c r="D272" s="70"/>
      <c r="E272" s="70"/>
      <c r="F272" s="25"/>
      <c r="G272" s="70"/>
      <c r="H272" s="70"/>
      <c r="I272" s="25"/>
      <c r="J272" s="53"/>
    </row>
    <row r="273" spans="4:10" ht="33" customHeight="1">
      <c r="D273" s="70"/>
      <c r="E273" s="70"/>
      <c r="F273" s="25"/>
      <c r="G273" s="70"/>
      <c r="H273" s="70"/>
      <c r="I273" s="25"/>
      <c r="J273" s="53"/>
    </row>
    <row r="274" spans="4:10" ht="33" customHeight="1">
      <c r="D274" s="70"/>
      <c r="E274" s="70"/>
      <c r="F274" s="25"/>
      <c r="G274" s="70"/>
      <c r="H274" s="70"/>
      <c r="I274" s="25"/>
      <c r="J274" s="53"/>
    </row>
    <row r="275" spans="4:10" ht="33" customHeight="1">
      <c r="D275" s="70"/>
      <c r="E275" s="70"/>
      <c r="F275" s="25"/>
      <c r="G275" s="70"/>
      <c r="H275" s="70"/>
      <c r="I275" s="25"/>
      <c r="J275" s="53"/>
    </row>
    <row r="276" spans="4:10" ht="33" customHeight="1">
      <c r="D276" s="70"/>
      <c r="E276" s="70"/>
      <c r="F276" s="25"/>
      <c r="G276" s="70"/>
      <c r="H276" s="70"/>
      <c r="I276" s="25"/>
      <c r="J276" s="53"/>
    </row>
    <row r="277" spans="4:10" ht="33" customHeight="1">
      <c r="D277" s="70"/>
      <c r="E277" s="70"/>
      <c r="F277" s="25"/>
      <c r="G277" s="70"/>
      <c r="H277" s="70"/>
      <c r="I277" s="25"/>
      <c r="J277" s="53"/>
    </row>
    <row r="278" spans="4:10" ht="33" customHeight="1">
      <c r="D278" s="70"/>
      <c r="E278" s="70"/>
      <c r="F278" s="25"/>
      <c r="G278" s="70"/>
      <c r="H278" s="70"/>
      <c r="I278" s="25"/>
      <c r="J278" s="53"/>
    </row>
    <row r="279" spans="4:10" ht="33" customHeight="1">
      <c r="D279" s="70"/>
      <c r="E279" s="70"/>
      <c r="F279" s="25"/>
      <c r="G279" s="70"/>
      <c r="H279" s="70"/>
      <c r="I279" s="25"/>
      <c r="J279" s="53"/>
    </row>
    <row r="280" spans="4:10" ht="33" customHeight="1">
      <c r="D280" s="70"/>
      <c r="E280" s="70"/>
      <c r="F280" s="25"/>
      <c r="G280" s="70"/>
      <c r="H280" s="70"/>
      <c r="I280" s="25"/>
      <c r="J280" s="53"/>
    </row>
    <row r="281" spans="4:10" ht="33" customHeight="1">
      <c r="D281" s="70"/>
      <c r="E281" s="70"/>
      <c r="F281" s="25"/>
      <c r="G281" s="70"/>
      <c r="H281" s="70"/>
      <c r="I281" s="25"/>
      <c r="J281" s="53"/>
    </row>
    <row r="282" spans="4:10" ht="33" customHeight="1">
      <c r="D282" s="70"/>
      <c r="E282" s="70"/>
      <c r="F282" s="25"/>
      <c r="G282" s="70"/>
      <c r="H282" s="70"/>
      <c r="I282" s="25"/>
      <c r="J282" s="53"/>
    </row>
    <row r="283" spans="4:10" ht="33" customHeight="1">
      <c r="D283" s="70"/>
      <c r="E283" s="70"/>
      <c r="F283" s="25"/>
      <c r="G283" s="70"/>
      <c r="H283" s="70"/>
      <c r="I283" s="25"/>
      <c r="J283" s="53"/>
    </row>
    <row r="284" spans="4:10" ht="33" customHeight="1">
      <c r="D284" s="70"/>
      <c r="E284" s="70"/>
      <c r="F284" s="25"/>
      <c r="G284" s="70"/>
      <c r="H284" s="70"/>
      <c r="I284" s="25"/>
      <c r="J284" s="53"/>
    </row>
    <row r="285" spans="4:10" ht="33" customHeight="1">
      <c r="D285" s="70"/>
      <c r="E285" s="70"/>
      <c r="F285" s="25"/>
      <c r="G285" s="70"/>
      <c r="H285" s="70"/>
      <c r="I285" s="25"/>
      <c r="J285" s="53"/>
    </row>
    <row r="286" spans="4:10" ht="33" customHeight="1">
      <c r="D286" s="70"/>
      <c r="E286" s="70"/>
      <c r="F286" s="25"/>
      <c r="G286" s="70"/>
      <c r="H286" s="70"/>
      <c r="I286" s="25"/>
      <c r="J286" s="53"/>
    </row>
    <row r="287" spans="4:10" ht="33" customHeight="1">
      <c r="D287" s="70"/>
      <c r="E287" s="70"/>
      <c r="F287" s="25"/>
      <c r="G287" s="70"/>
      <c r="H287" s="70"/>
      <c r="I287" s="25"/>
      <c r="J287" s="53"/>
    </row>
    <row r="288" spans="4:10" ht="33" customHeight="1">
      <c r="D288" s="70"/>
      <c r="E288" s="70"/>
      <c r="F288" s="25"/>
      <c r="G288" s="70"/>
      <c r="H288" s="70"/>
      <c r="I288" s="25"/>
      <c r="J288" s="53"/>
    </row>
    <row r="289" spans="4:10" ht="33" customHeight="1">
      <c r="D289" s="70"/>
      <c r="E289" s="70"/>
      <c r="F289" s="25"/>
      <c r="G289" s="70"/>
      <c r="H289" s="70"/>
      <c r="I289" s="25"/>
      <c r="J289" s="53"/>
    </row>
    <row r="290" spans="4:10" ht="33" customHeight="1">
      <c r="D290" s="70"/>
      <c r="E290" s="70"/>
      <c r="F290" s="25"/>
      <c r="G290" s="70"/>
      <c r="H290" s="70"/>
      <c r="I290" s="25"/>
      <c r="J290" s="53"/>
    </row>
    <row r="291" spans="4:10" ht="33" customHeight="1">
      <c r="D291" s="70"/>
      <c r="E291" s="70"/>
      <c r="F291" s="25"/>
      <c r="G291" s="70"/>
      <c r="H291" s="70"/>
      <c r="I291" s="25"/>
      <c r="J291" s="53"/>
    </row>
    <row r="292" spans="4:10" ht="33" customHeight="1">
      <c r="D292" s="70"/>
      <c r="E292" s="70"/>
      <c r="F292" s="25"/>
      <c r="G292" s="70"/>
      <c r="H292" s="70"/>
      <c r="I292" s="25"/>
      <c r="J292" s="53"/>
    </row>
    <row r="293" spans="4:10" ht="33" customHeight="1">
      <c r="D293" s="70"/>
      <c r="E293" s="70"/>
      <c r="F293" s="25"/>
      <c r="G293" s="70"/>
      <c r="H293" s="70"/>
      <c r="I293" s="25"/>
      <c r="J293" s="53"/>
    </row>
    <row r="294" spans="4:10" ht="33" customHeight="1">
      <c r="D294" s="70"/>
      <c r="E294" s="70"/>
      <c r="F294" s="25"/>
      <c r="G294" s="70"/>
      <c r="H294" s="70"/>
      <c r="I294" s="25"/>
      <c r="J294" s="53"/>
    </row>
    <row r="295" spans="4:10" ht="33" customHeight="1">
      <c r="D295" s="70"/>
      <c r="E295" s="70"/>
      <c r="F295" s="25"/>
      <c r="G295" s="70"/>
      <c r="H295" s="70"/>
      <c r="I295" s="25"/>
      <c r="J295" s="53"/>
    </row>
    <row r="296" spans="4:10" ht="33" customHeight="1">
      <c r="D296" s="70"/>
      <c r="E296" s="70"/>
      <c r="F296" s="25"/>
      <c r="G296" s="70"/>
      <c r="H296" s="70"/>
      <c r="I296" s="25"/>
      <c r="J296" s="53"/>
    </row>
    <row r="297" spans="4:10" ht="33" customHeight="1">
      <c r="D297" s="70"/>
      <c r="E297" s="70"/>
      <c r="F297" s="25"/>
      <c r="G297" s="70"/>
      <c r="H297" s="70"/>
      <c r="I297" s="25"/>
      <c r="J297" s="53"/>
    </row>
    <row r="298" spans="4:10" ht="33" customHeight="1">
      <c r="D298" s="70"/>
      <c r="E298" s="70"/>
      <c r="F298" s="25"/>
      <c r="G298" s="70"/>
      <c r="H298" s="70"/>
      <c r="I298" s="25"/>
      <c r="J298" s="53"/>
    </row>
    <row r="299" spans="4:10" ht="33" customHeight="1">
      <c r="D299" s="70"/>
      <c r="E299" s="70"/>
      <c r="F299" s="25"/>
      <c r="G299" s="70"/>
      <c r="H299" s="70"/>
      <c r="I299" s="25"/>
      <c r="J299" s="53"/>
    </row>
    <row r="300" spans="4:10" ht="33" customHeight="1">
      <c r="D300" s="70"/>
      <c r="E300" s="70"/>
      <c r="F300" s="25"/>
      <c r="G300" s="70"/>
      <c r="H300" s="70"/>
      <c r="I300" s="25"/>
      <c r="J300" s="53"/>
    </row>
    <row r="301" spans="4:10" ht="33" customHeight="1">
      <c r="D301" s="70"/>
      <c r="E301" s="70"/>
      <c r="F301" s="25"/>
      <c r="G301" s="70"/>
      <c r="H301" s="70"/>
      <c r="I301" s="25"/>
      <c r="J301" s="53"/>
    </row>
    <row r="302" spans="4:10" ht="33" customHeight="1">
      <c r="D302" s="70"/>
      <c r="E302" s="70"/>
      <c r="F302" s="25"/>
      <c r="G302" s="70"/>
      <c r="H302" s="70"/>
      <c r="I302" s="25"/>
      <c r="J302" s="53"/>
    </row>
    <row r="303" spans="4:10" ht="33" customHeight="1">
      <c r="D303" s="70"/>
      <c r="E303" s="70"/>
      <c r="F303" s="25"/>
      <c r="G303" s="70"/>
      <c r="H303" s="70"/>
      <c r="I303" s="25"/>
      <c r="J303" s="53"/>
    </row>
    <row r="304" spans="4:10" ht="33" customHeight="1">
      <c r="D304" s="70"/>
      <c r="E304" s="70"/>
      <c r="F304" s="25"/>
      <c r="G304" s="70"/>
      <c r="H304" s="70"/>
      <c r="I304" s="25"/>
      <c r="J304" s="53"/>
    </row>
    <row r="305" spans="4:10" ht="33" customHeight="1">
      <c r="D305" s="70"/>
      <c r="E305" s="70"/>
      <c r="F305" s="25"/>
      <c r="G305" s="70"/>
      <c r="H305" s="70"/>
      <c r="I305" s="25"/>
      <c r="J305" s="53"/>
    </row>
    <row r="306" spans="4:10" ht="33" customHeight="1">
      <c r="D306" s="70"/>
      <c r="E306" s="70"/>
      <c r="F306" s="25"/>
      <c r="G306" s="70"/>
      <c r="H306" s="70"/>
      <c r="I306" s="25"/>
      <c r="J306" s="53"/>
    </row>
    <row r="307" spans="4:10" ht="33" customHeight="1">
      <c r="D307" s="70"/>
      <c r="E307" s="70"/>
      <c r="F307" s="25"/>
      <c r="G307" s="70"/>
      <c r="H307" s="70"/>
      <c r="I307" s="25"/>
      <c r="J307" s="53"/>
    </row>
    <row r="308" spans="4:10" ht="33" customHeight="1">
      <c r="D308" s="70"/>
      <c r="E308" s="70"/>
      <c r="F308" s="25"/>
      <c r="G308" s="70"/>
      <c r="H308" s="70"/>
      <c r="I308" s="25"/>
      <c r="J308" s="53"/>
    </row>
    <row r="309" spans="4:10" ht="33" customHeight="1">
      <c r="D309" s="70"/>
      <c r="E309" s="70"/>
      <c r="F309" s="25"/>
      <c r="G309" s="70"/>
      <c r="H309" s="70"/>
      <c r="I309" s="25"/>
      <c r="J309" s="53"/>
    </row>
    <row r="310" spans="4:10" ht="33" customHeight="1">
      <c r="D310" s="70"/>
      <c r="E310" s="70"/>
      <c r="F310" s="25"/>
      <c r="G310" s="70"/>
      <c r="H310" s="70"/>
      <c r="I310" s="25"/>
      <c r="J310" s="53"/>
    </row>
    <row r="311" spans="4:10" ht="33" customHeight="1">
      <c r="D311" s="70"/>
      <c r="E311" s="70"/>
      <c r="F311" s="25"/>
      <c r="G311" s="70"/>
      <c r="H311" s="70"/>
      <c r="I311" s="25"/>
      <c r="J311" s="53"/>
    </row>
    <row r="312" spans="4:10" ht="33" customHeight="1">
      <c r="D312" s="70"/>
      <c r="E312" s="70"/>
      <c r="F312" s="25"/>
      <c r="G312" s="70"/>
      <c r="H312" s="70"/>
      <c r="I312" s="25"/>
      <c r="J312" s="53"/>
    </row>
    <row r="313" spans="4:10" ht="33" customHeight="1">
      <c r="D313" s="70"/>
      <c r="E313" s="70"/>
      <c r="F313" s="25"/>
      <c r="G313" s="70"/>
      <c r="H313" s="70"/>
      <c r="I313" s="25"/>
      <c r="J313" s="53"/>
    </row>
    <row r="314" spans="4:10" ht="33" customHeight="1">
      <c r="D314" s="70"/>
      <c r="E314" s="70"/>
      <c r="F314" s="25"/>
      <c r="G314" s="70"/>
      <c r="H314" s="70"/>
      <c r="I314" s="25"/>
      <c r="J314" s="53"/>
    </row>
    <row r="315" spans="4:10" ht="33" customHeight="1">
      <c r="D315" s="70"/>
      <c r="E315" s="70"/>
      <c r="F315" s="25"/>
      <c r="G315" s="70"/>
      <c r="H315" s="70"/>
      <c r="I315" s="25"/>
      <c r="J315" s="53"/>
    </row>
    <row r="316" spans="4:10" ht="33" customHeight="1">
      <c r="D316" s="70"/>
      <c r="E316" s="70"/>
      <c r="F316" s="25"/>
      <c r="G316" s="70"/>
      <c r="H316" s="70"/>
      <c r="I316" s="25"/>
      <c r="J316" s="53"/>
    </row>
    <row r="317" spans="4:10" ht="33" customHeight="1">
      <c r="D317" s="70"/>
      <c r="E317" s="70"/>
      <c r="F317" s="25"/>
      <c r="G317" s="70"/>
      <c r="H317" s="70"/>
      <c r="I317" s="25"/>
      <c r="J317" s="53"/>
    </row>
    <row r="318" spans="4:10" ht="33" customHeight="1">
      <c r="D318" s="70"/>
      <c r="E318" s="70"/>
      <c r="F318" s="25"/>
      <c r="G318" s="70"/>
      <c r="H318" s="70"/>
      <c r="I318" s="25"/>
      <c r="J318" s="53"/>
    </row>
    <row r="319" spans="4:10" ht="33" customHeight="1">
      <c r="D319" s="70"/>
      <c r="E319" s="70"/>
      <c r="F319" s="25"/>
      <c r="G319" s="70"/>
      <c r="H319" s="70"/>
      <c r="I319" s="25"/>
      <c r="J319" s="53"/>
    </row>
    <row r="320" spans="4:10" ht="33" customHeight="1">
      <c r="D320" s="70"/>
      <c r="E320" s="70"/>
      <c r="F320" s="25"/>
      <c r="G320" s="70"/>
      <c r="H320" s="70"/>
      <c r="I320" s="25"/>
      <c r="J320" s="53"/>
    </row>
    <row r="321" spans="4:10" ht="33" customHeight="1">
      <c r="D321" s="70"/>
      <c r="E321" s="70"/>
      <c r="F321" s="25"/>
      <c r="G321" s="70"/>
      <c r="H321" s="70"/>
      <c r="I321" s="25"/>
      <c r="J321" s="53"/>
    </row>
    <row r="322" spans="4:10" ht="33" customHeight="1">
      <c r="D322" s="70"/>
      <c r="E322" s="70"/>
      <c r="F322" s="25"/>
      <c r="G322" s="70"/>
      <c r="H322" s="70"/>
      <c r="I322" s="25"/>
      <c r="J322" s="53"/>
    </row>
    <row r="323" spans="4:10" ht="33" customHeight="1">
      <c r="D323" s="70"/>
      <c r="E323" s="70"/>
      <c r="F323" s="25"/>
      <c r="G323" s="70"/>
      <c r="H323" s="70"/>
      <c r="I323" s="25"/>
      <c r="J323" s="53"/>
    </row>
    <row r="324" spans="4:10" ht="33" customHeight="1">
      <c r="D324" s="70"/>
      <c r="E324" s="70"/>
      <c r="F324" s="25"/>
      <c r="G324" s="70"/>
      <c r="H324" s="70"/>
      <c r="I324" s="25"/>
      <c r="J324" s="53"/>
    </row>
    <row r="325" spans="4:10" ht="33" customHeight="1">
      <c r="D325" s="70"/>
      <c r="E325" s="70"/>
      <c r="F325" s="25"/>
      <c r="G325" s="70"/>
      <c r="H325" s="70"/>
      <c r="I325" s="25"/>
      <c r="J325" s="53"/>
    </row>
    <row r="326" spans="4:10" ht="33" customHeight="1">
      <c r="D326" s="70"/>
      <c r="E326" s="70"/>
      <c r="F326" s="25"/>
      <c r="G326" s="70"/>
      <c r="H326" s="70"/>
      <c r="I326" s="25"/>
      <c r="J326" s="53"/>
    </row>
    <row r="327" spans="4:10" ht="33" customHeight="1">
      <c r="D327" s="70"/>
      <c r="E327" s="70"/>
      <c r="F327" s="25"/>
      <c r="G327" s="70"/>
      <c r="H327" s="70"/>
      <c r="I327" s="25"/>
      <c r="J327" s="53"/>
    </row>
    <row r="328" spans="4:10" ht="33" customHeight="1">
      <c r="D328" s="70"/>
      <c r="E328" s="70"/>
      <c r="F328" s="25"/>
      <c r="G328" s="70"/>
      <c r="H328" s="70"/>
      <c r="I328" s="25"/>
      <c r="J328" s="53"/>
    </row>
    <row r="329" spans="4:10" ht="33" customHeight="1">
      <c r="D329" s="70"/>
      <c r="E329" s="70"/>
      <c r="F329" s="25"/>
      <c r="G329" s="70"/>
      <c r="H329" s="70"/>
      <c r="I329" s="25"/>
      <c r="J329" s="53"/>
    </row>
    <row r="330" spans="4:10" ht="33" customHeight="1">
      <c r="D330" s="70"/>
      <c r="E330" s="70"/>
      <c r="F330" s="25"/>
      <c r="G330" s="70"/>
      <c r="H330" s="70"/>
      <c r="I330" s="25"/>
      <c r="J330" s="53"/>
    </row>
    <row r="331" spans="4:10" ht="33" customHeight="1">
      <c r="D331" s="70"/>
      <c r="E331" s="70"/>
      <c r="F331" s="25"/>
      <c r="G331" s="70"/>
      <c r="H331" s="70"/>
      <c r="I331" s="25"/>
      <c r="J331" s="53"/>
    </row>
    <row r="332" spans="4:10" ht="33" customHeight="1">
      <c r="D332" s="70"/>
      <c r="E332" s="70"/>
      <c r="F332" s="25"/>
      <c r="G332" s="70"/>
      <c r="H332" s="70"/>
      <c r="I332" s="25"/>
      <c r="J332" s="53"/>
    </row>
    <row r="333" spans="4:10" ht="33" customHeight="1">
      <c r="D333" s="70"/>
      <c r="E333" s="70"/>
      <c r="F333" s="25"/>
      <c r="G333" s="70"/>
      <c r="H333" s="70"/>
      <c r="I333" s="25"/>
      <c r="J333" s="53"/>
    </row>
    <row r="334" spans="4:10" ht="33" customHeight="1">
      <c r="D334" s="70"/>
      <c r="E334" s="70"/>
      <c r="F334" s="25"/>
      <c r="G334" s="70"/>
      <c r="H334" s="70"/>
      <c r="I334" s="25"/>
      <c r="J334" s="53"/>
    </row>
  </sheetData>
  <sheetProtection/>
  <mergeCells count="23">
    <mergeCell ref="B115:E115"/>
    <mergeCell ref="O113:R113"/>
    <mergeCell ref="A9:A10"/>
    <mergeCell ref="F9:H9"/>
    <mergeCell ref="C9:E9"/>
    <mergeCell ref="B9:B10"/>
    <mergeCell ref="B112:E112"/>
    <mergeCell ref="B114:E114"/>
    <mergeCell ref="T29:T54"/>
    <mergeCell ref="O115:R115"/>
    <mergeCell ref="M9:O9"/>
    <mergeCell ref="I9:I10"/>
    <mergeCell ref="J9:L9"/>
    <mergeCell ref="T55:T80"/>
    <mergeCell ref="T81:T117"/>
    <mergeCell ref="P1:R1"/>
    <mergeCell ref="P3:S3"/>
    <mergeCell ref="T1:T28"/>
    <mergeCell ref="P2:S2"/>
    <mergeCell ref="S9:S10"/>
    <mergeCell ref="A5:S5"/>
    <mergeCell ref="P9:R9"/>
    <mergeCell ref="A6:E6"/>
  </mergeCells>
  <printOptions horizontalCentered="1"/>
  <pageMargins left="0.3937007874015748" right="0.3937007874015748" top="1.3779527559055118" bottom="0.3937007874015748" header="0.35433070866141736" footer="0.3937007874015748"/>
  <pageSetup fitToHeight="6" horizontalDpi="300" verticalDpi="300" orientation="landscape" paperSize="9" scale="27" r:id="rId1"/>
  <headerFooter alignWithMargins="0">
    <oddHeader>&amp;C&amp;"Times New Roman,обычный"&amp;22
&amp;R&amp;"Times New Roman,обычный"&amp;28Продовження додатку 9</oddHeader>
  </headerFooter>
  <rowBreaks count="2" manualBreakCount="2">
    <brk id="28" max="19" man="1"/>
    <brk id="54" max="1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 Khizhnyak</dc:creator>
  <cp:keywords/>
  <dc:description/>
  <cp:lastModifiedBy>Nelya11</cp:lastModifiedBy>
  <cp:lastPrinted>2016-05-19T06:46:06Z</cp:lastPrinted>
  <dcterms:created xsi:type="dcterms:W3CDTF">2013-12-19T13:33:56Z</dcterms:created>
  <dcterms:modified xsi:type="dcterms:W3CDTF">2016-05-26T05:56:35Z</dcterms:modified>
  <cp:category/>
  <cp:version/>
  <cp:contentType/>
  <cp:contentStatus/>
</cp:coreProperties>
</file>