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Лист1!$A$1:$K$95</definedName>
  </definedNames>
  <calcPr calcId="162913"/>
</workbook>
</file>

<file path=xl/calcChain.xml><?xml version="1.0" encoding="utf-8"?>
<calcChain xmlns="http://schemas.openxmlformats.org/spreadsheetml/2006/main">
  <c r="H75" i="1" l="1"/>
  <c r="I75" i="1"/>
  <c r="J75" i="1"/>
  <c r="G75" i="1"/>
  <c r="G70" i="1"/>
  <c r="H65" i="1"/>
  <c r="I65" i="1"/>
  <c r="J65" i="1"/>
  <c r="G65" i="1"/>
  <c r="J46" i="1"/>
  <c r="H46" i="1"/>
  <c r="G42" i="1"/>
  <c r="I82" i="1" l="1"/>
  <c r="I69" i="1"/>
  <c r="G74" i="1"/>
  <c r="H69" i="1" l="1"/>
  <c r="I42" i="1"/>
  <c r="I48" i="1" s="1"/>
  <c r="J42" i="1"/>
  <c r="J48" i="1" s="1"/>
  <c r="H42" i="1"/>
  <c r="H48" i="1" s="1"/>
  <c r="G72" i="1"/>
  <c r="G73" i="1"/>
  <c r="G71" i="1"/>
  <c r="H23" i="1" l="1"/>
  <c r="I23" i="1"/>
  <c r="J23" i="1"/>
  <c r="G66" i="1" l="1"/>
  <c r="G43" i="1"/>
  <c r="G48" i="1" l="1"/>
  <c r="G45" i="1"/>
  <c r="G31" i="1" l="1"/>
  <c r="J30" i="1"/>
  <c r="H30" i="1"/>
  <c r="G30" i="1" l="1"/>
  <c r="G68" i="1"/>
  <c r="G86" i="1" l="1"/>
  <c r="J58" i="1"/>
  <c r="I60" i="1"/>
  <c r="J60" i="1"/>
  <c r="H60" i="1"/>
  <c r="G63" i="1"/>
  <c r="G60" i="1" l="1"/>
  <c r="J82" i="1"/>
  <c r="H82" i="1"/>
  <c r="G80" i="1"/>
  <c r="G79" i="1"/>
  <c r="G78" i="1"/>
  <c r="J69" i="1"/>
  <c r="G67" i="1"/>
  <c r="G64" i="1"/>
  <c r="G62" i="1"/>
  <c r="G61" i="1"/>
  <c r="H59" i="1"/>
  <c r="I58" i="1"/>
  <c r="H58" i="1"/>
  <c r="G55" i="1"/>
  <c r="G56" i="1"/>
  <c r="G57" i="1"/>
  <c r="J54" i="1"/>
  <c r="H54" i="1"/>
  <c r="I53" i="1"/>
  <c r="J53" i="1"/>
  <c r="H53" i="1"/>
  <c r="G51" i="1"/>
  <c r="G52" i="1"/>
  <c r="I50" i="1"/>
  <c r="J50" i="1"/>
  <c r="H50" i="1"/>
  <c r="J85" i="1" l="1"/>
  <c r="H85" i="1"/>
  <c r="G82" i="1"/>
  <c r="G69" i="1"/>
  <c r="G53" i="1"/>
  <c r="G54" i="1"/>
  <c r="G58" i="1"/>
  <c r="G59" i="1"/>
  <c r="G50" i="1"/>
  <c r="G44" i="1"/>
  <c r="G47" i="1"/>
  <c r="G36" i="1"/>
  <c r="G37" i="1"/>
  <c r="G38" i="1"/>
  <c r="G39" i="1"/>
  <c r="G35" i="1"/>
  <c r="G24" i="1"/>
  <c r="G25" i="1"/>
  <c r="G26" i="1"/>
  <c r="G28" i="1"/>
  <c r="G29" i="1"/>
  <c r="G21" i="1"/>
  <c r="G16" i="1"/>
  <c r="G17" i="1"/>
  <c r="G18" i="1"/>
  <c r="G15" i="1"/>
  <c r="G10" i="1"/>
  <c r="G11" i="1"/>
  <c r="G12" i="1"/>
  <c r="G9" i="1"/>
  <c r="G23" i="1" l="1"/>
  <c r="G85" i="1"/>
  <c r="I40" i="1"/>
  <c r="J40" i="1"/>
  <c r="H40" i="1"/>
  <c r="I27" i="1"/>
  <c r="I22" i="1" s="1"/>
  <c r="I32" i="1" s="1"/>
  <c r="J27" i="1"/>
  <c r="J22" i="1" s="1"/>
  <c r="J32" i="1" s="1"/>
  <c r="H27" i="1"/>
  <c r="H22" i="1" s="1"/>
  <c r="H32" i="1" s="1"/>
  <c r="I19" i="1"/>
  <c r="J19" i="1"/>
  <c r="H19" i="1"/>
  <c r="I13" i="1"/>
  <c r="J13" i="1"/>
  <c r="H13" i="1"/>
  <c r="J84" i="1" l="1"/>
  <c r="H84" i="1"/>
  <c r="J83" i="1"/>
  <c r="I83" i="1"/>
  <c r="G40" i="1"/>
  <c r="G13" i="1"/>
  <c r="G27" i="1"/>
  <c r="G22" i="1" s="1"/>
  <c r="G32" i="1" s="1"/>
  <c r="G19" i="1"/>
  <c r="H83" i="1" l="1"/>
  <c r="H87" i="1" s="1"/>
  <c r="I87" i="1"/>
  <c r="J87" i="1"/>
  <c r="G84" i="1" l="1"/>
  <c r="G83" i="1"/>
  <c r="G87" i="1" s="1"/>
</calcChain>
</file>

<file path=xl/sharedStrings.xml><?xml version="1.0" encoding="utf-8"?>
<sst xmlns="http://schemas.openxmlformats.org/spreadsheetml/2006/main" count="183" uniqueCount="138">
  <si>
    <t>№№ з/п</t>
  </si>
  <si>
    <t>Назва напряму діяльності (пріоритетні завдання)</t>
  </si>
  <si>
    <t>Перелік заходів програми</t>
  </si>
  <si>
    <t xml:space="preserve">Виконавці </t>
  </si>
  <si>
    <t>Орієнтовані обсяги фінансування (вартість) грн., в т.ч. по роках</t>
  </si>
  <si>
    <t>всього</t>
  </si>
  <si>
    <t>Очікуваний результат</t>
  </si>
  <si>
    <t>Підпрограма 1. «Проведення навчально-тренувальних зборів і змагань з олімпійських видів спорту»</t>
  </si>
  <si>
    <t>1.</t>
  </si>
  <si>
    <t>Забезпечення розвитку олімпійських видів спорту</t>
  </si>
  <si>
    <t>2022 – 2024 роки</t>
  </si>
  <si>
    <t>Бюджет СМТГ</t>
  </si>
  <si>
    <t>2. Організація і проведення міських змагань з олімпійських видів спорту</t>
  </si>
  <si>
    <t>Строк виконання заходу</t>
  </si>
  <si>
    <t xml:space="preserve">Джерела фінансування
</t>
  </si>
  <si>
    <t>3. Представлення спортивних досягнень спортсменами збірних команд  та тренерів міста на обласних,  всеукра-їнських змаганнях з олімпійських видів спорту</t>
  </si>
  <si>
    <t>4. Представлення спортивних досягнень спортсменами збірних команд та тренерів міста у змаганнях різних рівнів з олімпійських видів спорту (міжнародних змагань, чемпіонатів, кубків Європи та світу)</t>
  </si>
  <si>
    <t xml:space="preserve">                                                              Усього на підпрограму 1:</t>
  </si>
  <si>
    <t>Підпрограма 2. «Проведення навчально-тренувальних зборів і змагань з неолімпійських видів спорту»</t>
  </si>
  <si>
    <t>Забезпечення розвитку неолімпійських видів спорту</t>
  </si>
  <si>
    <t>2. Організація і проведення міських змагань з неолімпійських видів спорту</t>
  </si>
  <si>
    <t xml:space="preserve">                                                                                                  Усього на підпрограму 2:</t>
  </si>
  <si>
    <t>Підпрограма 3. «Утримання та навчально-тренувальна робота комунальних дитячо-юнацьких спортивних шкіл»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</si>
  <si>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</si>
  <si>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КДЮСШ «Суми»</t>
  </si>
  <si>
    <t>КДЮСШ єдиноборств СМР</t>
  </si>
  <si>
    <t>Управління освіти і науки Сумської міської ради спільно з КДЮСШ</t>
  </si>
  <si>
    <t xml:space="preserve">КДЮСШ № 1 м. Суми
</t>
  </si>
  <si>
    <t>КДЮСШ № 2 м. Суми</t>
  </si>
  <si>
    <t>Усього на підпрограму 3:</t>
  </si>
  <si>
    <t>Підпрограма 4. «Фінансова підтримка дитячо-юнацьких спортивних шкіл фізкультурно-спортивних товариств»</t>
  </si>
  <si>
    <t>Усього на підпрограму 4:</t>
  </si>
  <si>
    <t>Підпрограма 5. «Забезпечення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міста»</t>
  </si>
  <si>
    <t>Залучення широких верств населення до регулярних оздоровчих занять, надання фізкультурно-спортивних послуг, збільшення проведення спортивних заходів за місцем проживання та в місцях масового відпочинку населення</t>
  </si>
  <si>
    <t>Усього на підпрограму 5:</t>
  </si>
  <si>
    <t>Підпрограма 6. «Підтримка спорту вищих досягнень та організацій, які здійснюють фізкультурно-спортивну діяльність в місті»</t>
  </si>
  <si>
    <t>2.</t>
  </si>
  <si>
    <t>3.</t>
  </si>
  <si>
    <t>4.</t>
  </si>
  <si>
    <t>Усього на підпрограму 6:</t>
  </si>
  <si>
    <t>Усього на підпрограму 7:</t>
  </si>
  <si>
    <t>Разом по Програмі без урахування коштів на виконання підпрограми 7, в т. ч.:</t>
  </si>
  <si>
    <t>інші надходження</t>
  </si>
  <si>
    <t>ВСЬОГО:</t>
  </si>
  <si>
    <t>Напрями діяльності, завдання та заходи Програми розвитку фізичної культури і спорту Сумської міської територіальної громади на 2022 – 2024 роки</t>
  </si>
  <si>
    <t>1. Забезпечення розвитку та вдосконалення здібностей вихованців СДЮСШОР В. Голубничого з легкої атлетики</t>
  </si>
  <si>
    <t>ДЮСШ з вільної боротьби</t>
  </si>
  <si>
    <t>3.1. Утримання КП "ФК "Суми" СМР</t>
  </si>
  <si>
    <t>5.</t>
  </si>
  <si>
    <t xml:space="preserve">Бюджет СМТГ </t>
  </si>
  <si>
    <t>Управління капітального будівництва та дорожнього господарства СМР спільно з МЦ ФЗН «Спорт для всіх»</t>
  </si>
  <si>
    <t xml:space="preserve">Збільшення на 25% проведення змагань різних рівнів, створення умов для проведення заходів та турнірів міжнародного рівня 
</t>
  </si>
  <si>
    <t>3. Представлення спортивних досягнень спортсменами збірних команд та тренерів міста на обласних, всеукраїнських змаганнях з неолімпійських видів спорту</t>
  </si>
  <si>
    <t>1.3. Проведення поточного ремонту приміщень центру</t>
  </si>
  <si>
    <t xml:space="preserve">СМ ДЮСШ "Спартак" </t>
  </si>
  <si>
    <t>ДЮСШ "Спартаківець"</t>
  </si>
  <si>
    <t>МДЮСШ СОО ВФСТ "Колос"</t>
  </si>
  <si>
    <t>КДЮСШ "Авангард" СОО ФСТ "Україна"</t>
  </si>
  <si>
    <t>Забезпечення розвитку спорту вищих досягнень, сприяння популяризації тенісу та настільного тенісу</t>
  </si>
  <si>
    <t xml:space="preserve">Забезпечення розвитку спорту вищих досягнень, сприяння популяризації футболу </t>
  </si>
  <si>
    <t>Забезпечення розвитку інфраструктури Сумської міської територіальної громади</t>
  </si>
  <si>
    <t>інші бюджети</t>
  </si>
  <si>
    <t>2022 (план)</t>
  </si>
  <si>
    <t>4. Представлення спортивних досягнень спортсменами збірних команд та тренерів міста у змаганнях різних рівнів з неолімпійських видів спорту (міжнародних змагань, чемпіонатів, кубків Європи та світу)</t>
  </si>
  <si>
    <t>1. Забезпечення розвитку здібностей вихованців дитячо-юнацьких спортивних шкіл в обраному виді спорту з них по ДЮСШ та КДЮСШ:</t>
  </si>
  <si>
    <t>Залучення до 14 % дітей та молоді Сумської міської територіальної громади віком від 6 до 23 років до занять спортом у дитячо-юнацьких спортивних школах</t>
  </si>
  <si>
    <t>1. Надання фінансової підтримки КП СМР «Муніципальний спортивний клуб з хокею на траві «Сумчанка», сприяння популяризації хокею на траві (індорхокею) в т. ч:</t>
  </si>
  <si>
    <t>Забезпечення розвитку спорту вищих досягнень, сприяння популяризації хокею на траві (індорхокею)</t>
  </si>
  <si>
    <t>1.2. Проведення навчально-тренувальних зборів та участь команди КП "МСК з хокею на траві «Сумчанка»  у змаганнях різних рівнів</t>
  </si>
  <si>
    <t>2.1. Утримання КП "Муніципальний спортивний клуб "Тенісна Академія" СМР</t>
  </si>
  <si>
    <t xml:space="preserve">2.2. Підготовка та участь команди та спортсменів у обласних, всеукраїнських та міжнародних змаганнях </t>
  </si>
  <si>
    <t>3.2. Підготовка та участь команди КП "ФК "Суми" СМР у обласних, всеукраїнських та міжнародних змаганнях</t>
  </si>
  <si>
    <t>4.1. Підтримка талановитих спортсменів,  заохочення та стимулювання їх за успішний виступ на всеукраїнських та міжнародних змаганнях (виплата стипендій)</t>
  </si>
  <si>
    <t>4.2. Підтримка видатних спортивних тренерів, які працюють з дітьми та молоддю (виплата премій)</t>
  </si>
  <si>
    <t>реконструкція стадіону "Аванагрд"</t>
  </si>
  <si>
    <t>реконструкція приміщень (спортивних споруд)</t>
  </si>
  <si>
    <t xml:space="preserve">будівництво стадіону з хокею на траві </t>
  </si>
  <si>
    <t>Управління капітального будівництва та дорожнього господарства СМР спільно з КП СМР «МСК з хокею на траві «Сумчанка»</t>
  </si>
  <si>
    <t>1.2. Проведення спортивно-масових заходів центром серед населення СМТГ</t>
  </si>
  <si>
    <t>4.3. Нагородження провідних спортсменів та тренерів СМТГ за високі досягнення в спорті (виплата одноразової грошової винагороди)</t>
  </si>
  <si>
    <t>Фінансова підтримка і заохочення до подальшої професійної діяльності кращих спортсменів та тренерів СМТГ, які досягли високих спортивних результатів шляхом 
виплати одноразової грошової винагороди.</t>
  </si>
  <si>
    <r>
      <t>3.1</t>
    </r>
    <r>
      <rPr>
        <b/>
        <sz val="11"/>
        <rFont val="Times New Roman"/>
        <family val="1"/>
        <charset val="204"/>
      </rPr>
      <t>.</t>
    </r>
    <r>
      <rPr>
        <sz val="11"/>
        <rFont val="Times New Roman"/>
        <family val="1"/>
        <charset val="204"/>
      </rPr>
      <t xml:space="preserve"> Проведення капітального ремонту спортивного залу КДЮСШ, ДЮСШ</t>
    </r>
  </si>
  <si>
    <t>Виконавчий комітет Сумської міської ради (відділ фізичної культури та спорту СМР, відділ бухгалтерського обліку та звітності СМР)</t>
  </si>
  <si>
    <t xml:space="preserve">Виконавчий комітет Сумської міської ради (відділ фізичної культури та спорту СМР, відділ бухгалтерського обліку та звітності СМР) спільно з ДЮСШ, КДЮСШ </t>
  </si>
  <si>
    <t>Залучення до 14% дітей та молоді СМТГ віком від 6 до 23 років до занять спортом у дитячо-юнацьких спортивних школах</t>
  </si>
  <si>
    <t>Виконавчий комітет Сумської міської ради (відділ фізичної культури та спорту СМР, відділ бухгалтерського обліку та звітності СМР) спільно з ДЮСШ та КДЮСШ</t>
  </si>
  <si>
    <t xml:space="preserve">Виконавчий комітет Сумської міської ради (відділ фізичної культури та спорту СМР, відділ бухгалтерського обліку та звітності СМР) спільно з міським центром фізичного здоров’я населення «Спорт для всіх» </t>
  </si>
  <si>
    <t>Виконавчий комітет Сумської міської ради (відділ фізичної культури та спорту СМР, відділ бухгалтерського обліку та звітності СМР) спільно з  КП СМР Муніципальний спортивний клуб з хокею на траві «Сумчанка»</t>
  </si>
  <si>
    <t>Виконавчий комітет Сумської міської ради (відділ фізичної культури та спорту СМР, відділ бухгалтерського обліку та звітності СМР) спільно з  КП "Муніципальний спортивний клуб «Тенісна Академія» СМР</t>
  </si>
  <si>
    <t>1.Забезпечення реконструкції та будівництва об’єктів фізичної культури СМТГ:</t>
  </si>
  <si>
    <t>Виконавчий комітет Сумської міської ради (відділ фізичної культури та спорту СМР, відділ бухгал-терського обліку та звітності СМР)</t>
  </si>
  <si>
    <t>1.Організація фізкультурно-оздоровчої діяльності, проведення масових фізкультурно-оздоровчих і спортивних заходів:</t>
  </si>
  <si>
    <t>2.1. Проведення капітальнго ремонту приміщень центру</t>
  </si>
  <si>
    <t>4. Заохочення видатних спортсменів та тренерів СМТГ</t>
  </si>
  <si>
    <t>Підтримка видатних спортсменів та тренерів СМТГ</t>
  </si>
  <si>
    <t>5. Підтримка громадських організацій фізкультурно-спортивної спрямованості</t>
  </si>
  <si>
    <t>підпорядкованих управлінню освіти і науки Сумської міської ради, в тому числі:</t>
  </si>
  <si>
    <t>Створення сприятливих умов для реалізації права громадян на заняття фізичною культурою за місцем проживання та в місцях масового відпочинку</t>
  </si>
  <si>
    <t xml:space="preserve">Підготовка спортивного резерву та підвищення рівня фізичної підготов-леності дітей ДЮСШ, які
підпорядковані громадським організаціям фізкультурно-спортивної спрямованості
</t>
  </si>
  <si>
    <t xml:space="preserve">2. Забезпечення розвитку здібностей вихованців ДЮСШ в обраному виді спорту, з них по ДЮСШ та КДЮСШ: </t>
  </si>
  <si>
    <t>підпорядкованих виконавчому комітету СМР, в тому числі:</t>
  </si>
  <si>
    <t xml:space="preserve">1.1. Утримання міського центру фізичного здоров’я населення «Спорт для всіх» </t>
  </si>
  <si>
    <t>Додаток 1</t>
  </si>
  <si>
    <t xml:space="preserve">1. Проведення навчально-тренувальних зборів з неолімпійських видів спорту з підготовки до змагань різних рівнів (обласних, всеукраїнських, міжнарод-них змагань, чемпіонатів, кубків Європи та світу) </t>
  </si>
  <si>
    <t xml:space="preserve">Забезпечення розвитку спорту вищих досягнень, сприяння популяризації видів спорту </t>
  </si>
  <si>
    <t>Виконавчий комітет Сумської міської ради (відділ фізичної культури та спорту СМР, відділ бухгал-терського обліку та звітності СМР) спільно з  КП "ФК "Суми" СМР</t>
  </si>
  <si>
    <t>1.1. Утримання КП СМР «МСК з хокею на траві «Сумчанка»</t>
  </si>
  <si>
    <t xml:space="preserve">2. Надання фінансової підтримки КП «Муніципальний спортивний клуб «Тенісна Академія» СМР, сприяння популяризації тенісу та настільного тенісу в т. ч.: </t>
  </si>
  <si>
    <t xml:space="preserve">3. Надання фінансової підтримки КП "ФК "Суми" СМР, сприяння популя-ризації футболу в т. ч.: </t>
  </si>
  <si>
    <t xml:space="preserve">1. Проведення навчально-тренувальних зборів з олімпійських видів спорту з підготовки до змагань різних рівнів (обласних, всеукраїнських, міжнарод-них змагань, чемпіонатів, кубків Європи та світу) </t>
  </si>
  <si>
    <t xml:space="preserve">Виконавчий комітет Сумської міської ради (відділ фізичної культури та спорту СМР, відділ бухгал-терського обліку та звітності СМР) спільно з СДЮСШОР, 
ДЮСШ та КДЮСШ
</t>
  </si>
  <si>
    <t>2024 (прогноз)</t>
  </si>
  <si>
    <r>
      <t>3.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Капітальний ремонт установ та закладів фізичної культури і спорту</t>
    </r>
  </si>
  <si>
    <t>2. Капітальний ремонт установ та закладів фізичної культури і спорту</t>
  </si>
  <si>
    <t>2023 (план)</t>
  </si>
  <si>
    <t>КДЮСШ "Україна" ім. О. КУЛИКА</t>
  </si>
  <si>
    <t>5.1. Громадській організації «Академія футзалу футзальний клуб «Суми»</t>
  </si>
  <si>
    <t>5.2. Громадській організації "Гандбольний клуб "Суми-У"</t>
  </si>
  <si>
    <t>5.3. Громадській організації "Федерація баскетболу Сумщини"</t>
  </si>
  <si>
    <t>5.4. Всеукраїнській громадській організації "Федерація кікбоксингу України "Вако" в місті Суми"</t>
  </si>
  <si>
    <t>5.5. Надання фінансової підтримки громадській організації "Дитячо-юнацький спортивний клуб "БаЛу"</t>
  </si>
  <si>
    <t>Утвердження авторитету Сумської міської територіальної громади, проведення якісної підготовки та забезпечення вдалого виступу команд та спортсменів в обласних, всеукраїнських та міжнародних змаганнях з видів спорту</t>
  </si>
  <si>
    <t xml:space="preserve">Підпрограма 7.  "Реалізація заходів щодо  розвитку та модернізації закладів фізичної культруи та спорту" (на виконання Програми економічного і соціального розвитку Сумської міської територіальної громади на 2022-2024 роки" та Програми підвищення енергоефективності в бюджетній сфері Сумської міської територіальної громади на 2022-2024 роки)
</t>
  </si>
  <si>
    <t>2. Капітальний ремонт (утеплення фасаду) з улаштуванням вимощення спортивного комплексу "Авангард"</t>
  </si>
  <si>
    <t>МЦ ФЗН «Спорт для всіх»</t>
  </si>
  <si>
    <t>бюджет СМТГ</t>
  </si>
  <si>
    <t>Сумський міський голова</t>
  </si>
  <si>
    <t>Олександр ЛИСЕНКО</t>
  </si>
  <si>
    <t xml:space="preserve">Розвиток олімпійських видів спорту та залучення населення до занять фізичною культурою та спортом.
Проведення якісної підготовки та заьезпечення вдалого виступу спортсменів СМТГ з олімпійських видів спорту на обласній, всеукраїнській та міжнародній арені.
Утвердження спортивного авторитету СМТГ на всеукраїнській та міжнародній арені.
</t>
  </si>
  <si>
    <t xml:space="preserve">Розвиток неолімпійських видів спорту та залучення населення до занять фізичною культурою та спортом.
Проведення якісної підготовки та забезпечення вдалого виступу спортсменів СМТГ з неолімпійських видів спорту на всеукраїнській та міжнародній арені.
Утвердження спортивного авторитету СМТГ на всеукраїнській та міжнародній арені.
</t>
  </si>
  <si>
    <t xml:space="preserve">Створення спортивного іміджу СМТГ, підготовка кваліфікованих спортсменів з хокею на траві (індорхокею)  для збірних команд  територіальної громади, області та України, розвиток дитячо-юнацького спорту, Організація та проведення спортивних змагань, видовощних заходів серед аматорів, любителів спорту, професіоналів на високому організаційному рівні.   </t>
  </si>
  <si>
    <t>Створення спортивного іміджу СМТГ, підготовка кваліфікованих спортсменів насітльного тенісу для збірних команд  територіальної громади, області та України, розвиток дитячо-юнацького спорту, залучення широких верств населення до масового спорту. Організація та проведення спортивних змагань, видовощних заходів серед аматорів, любителів спорту, професіоналів на високому організаційному рівні.</t>
  </si>
  <si>
    <t xml:space="preserve">Стимулювання кращих спортсменів за успішний виступ на змаганнях різних рівнів шляхом 
виплати стипендії міського голови.
</t>
  </si>
  <si>
    <t>Створення спортивного іміджу СМТГ, підготовка кваліфікованих спортсменів з футболу  для збірних команд  територіальної громади, області та України. Організація та проведення спортивних змагань, видовощних заходів серед аматорів, любителів спорту, професіоналів на високому організаційному рівні.</t>
  </si>
  <si>
    <t xml:space="preserve">Фінансова підтримка і заохочення до подальшої професійної діяльності кращих тренерів міста, вихованці яких представляють СМТГ на всеукраїнських та міжнародних змаганнях та досягли високих спортивних результатів шляхом 
виплати премії  Сумської міської ради.
</t>
  </si>
  <si>
    <t xml:space="preserve">до рішення Сумської міської ради «Про внесення змін до рішення Сумської міської ради від 24 листопада 2021 року №2509-МР «Про затвердження «Програми розвитку фізичної культури і спорту Сумської міської територіальної громади на 2022-2024 роки» зі змінами
</t>
  </si>
  <si>
    <t>від 31 травня 2023 року № 3737-МР</t>
  </si>
  <si>
    <t>Виконавець: Єлизавета ОБРАВІТ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</si>
</sst>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/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/>
    </xf>
    <xf numFmtId="3" fontId="4" fillId="0" borderId="0" xfId="0" applyNumberFormat="1" applyFont="1" applyAlignment="1">
      <alignment horizontal="center" vertical="top"/>
    </xf>
    <xf numFmtId="3" fontId="6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/>
    </xf>
    <xf numFmtId="0" fontId="4" fillId="0" borderId="0" xfId="0" applyFont="1"/>
    <xf numFmtId="0" fontId="8" fillId="0" borderId="0" xfId="0" applyFont="1" applyBorder="1"/>
    <xf numFmtId="0" fontId="4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8" fillId="0" borderId="0" xfId="0" applyFont="1" applyAlignment="1"/>
    <xf numFmtId="0" fontId="9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8" fillId="0" borderId="0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/>
    </xf>
    <xf numFmtId="0" fontId="9" fillId="0" borderId="13" xfId="0" applyFont="1" applyBorder="1" applyAlignment="1"/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0" fillId="0" borderId="7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3" xfId="0" applyBorder="1" applyAlignment="1"/>
    <xf numFmtId="0" fontId="0" fillId="0" borderId="7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abSelected="1" view="pageBreakPreview" topLeftCell="A82" zoomScaleSheetLayoutView="100" workbookViewId="0">
      <selection activeCell="A90" sqref="A90:C90"/>
    </sheetView>
  </sheetViews>
  <sheetFormatPr defaultColWidth="8.7109375" defaultRowHeight="15.75" x14ac:dyDescent="0.25"/>
  <cols>
    <col min="1" max="1" width="7.140625" style="1" customWidth="1"/>
    <col min="2" max="2" width="22.42578125" style="1" customWidth="1"/>
    <col min="3" max="3" width="26" style="25" customWidth="1"/>
    <col min="4" max="4" width="9.5703125" style="1" customWidth="1"/>
    <col min="5" max="5" width="19.42578125" style="1" customWidth="1"/>
    <col min="6" max="6" width="15.42578125" style="1" customWidth="1"/>
    <col min="7" max="7" width="14.28515625" style="1" customWidth="1"/>
    <col min="8" max="8" width="13.7109375" style="1" customWidth="1"/>
    <col min="9" max="9" width="13.28515625" style="66" customWidth="1"/>
    <col min="10" max="10" width="13.85546875" style="1" customWidth="1"/>
    <col min="11" max="11" width="32.42578125" style="1" customWidth="1"/>
    <col min="12" max="16384" width="8.7109375" style="1"/>
  </cols>
  <sheetData>
    <row r="1" spans="1:11" x14ac:dyDescent="0.25">
      <c r="G1" s="6"/>
      <c r="H1" s="6"/>
      <c r="I1" s="122" t="s">
        <v>102</v>
      </c>
      <c r="J1" s="123"/>
      <c r="K1" s="123"/>
    </row>
    <row r="2" spans="1:11" ht="87.75" customHeight="1" x14ac:dyDescent="0.25">
      <c r="G2" s="7"/>
      <c r="H2" s="7"/>
      <c r="I2" s="97" t="s">
        <v>135</v>
      </c>
      <c r="J2" s="98"/>
      <c r="K2" s="98"/>
    </row>
    <row r="3" spans="1:11" x14ac:dyDescent="0.25">
      <c r="G3" s="7"/>
      <c r="H3" s="7"/>
      <c r="I3" s="99" t="s">
        <v>136</v>
      </c>
      <c r="J3" s="100"/>
      <c r="K3" s="100"/>
    </row>
    <row r="4" spans="1:11" ht="30" customHeight="1" x14ac:dyDescent="0.25">
      <c r="A4" s="107" t="s">
        <v>44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37.5" customHeight="1" x14ac:dyDescent="0.25">
      <c r="A5" s="89" t="s">
        <v>0</v>
      </c>
      <c r="B5" s="89" t="s">
        <v>1</v>
      </c>
      <c r="C5" s="86" t="s">
        <v>2</v>
      </c>
      <c r="D5" s="89" t="s">
        <v>13</v>
      </c>
      <c r="E5" s="89" t="s">
        <v>3</v>
      </c>
      <c r="F5" s="89" t="s">
        <v>14</v>
      </c>
      <c r="G5" s="109" t="s">
        <v>4</v>
      </c>
      <c r="H5" s="110"/>
      <c r="I5" s="110"/>
      <c r="J5" s="111"/>
      <c r="K5" s="89" t="s">
        <v>6</v>
      </c>
    </row>
    <row r="6" spans="1:11" ht="29.25" customHeight="1" x14ac:dyDescent="0.25">
      <c r="A6" s="91"/>
      <c r="B6" s="91"/>
      <c r="C6" s="108"/>
      <c r="D6" s="91"/>
      <c r="E6" s="91"/>
      <c r="F6" s="91"/>
      <c r="G6" s="4" t="s">
        <v>5</v>
      </c>
      <c r="H6" s="4" t="s">
        <v>62</v>
      </c>
      <c r="I6" s="57" t="s">
        <v>114</v>
      </c>
      <c r="J6" s="4" t="s">
        <v>111</v>
      </c>
      <c r="K6" s="91"/>
    </row>
    <row r="7" spans="1:11" x14ac:dyDescent="0.25">
      <c r="A7" s="5">
        <v>1</v>
      </c>
      <c r="B7" s="5">
        <v>2</v>
      </c>
      <c r="C7" s="26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8">
        <v>9</v>
      </c>
      <c r="J7" s="5">
        <v>10</v>
      </c>
      <c r="K7" s="5">
        <v>11</v>
      </c>
    </row>
    <row r="8" spans="1:11" ht="24" customHeight="1" x14ac:dyDescent="0.25">
      <c r="A8" s="101" t="s">
        <v>7</v>
      </c>
      <c r="B8" s="102"/>
      <c r="C8" s="102"/>
      <c r="D8" s="102"/>
      <c r="E8" s="102"/>
      <c r="F8" s="102"/>
      <c r="G8" s="102"/>
      <c r="H8" s="102"/>
      <c r="I8" s="102"/>
      <c r="J8" s="102"/>
      <c r="K8" s="103"/>
    </row>
    <row r="9" spans="1:11" ht="124.5" customHeight="1" x14ac:dyDescent="0.25">
      <c r="A9" s="73" t="s">
        <v>8</v>
      </c>
      <c r="B9" s="82" t="s">
        <v>9</v>
      </c>
      <c r="C9" s="27" t="s">
        <v>109</v>
      </c>
      <c r="D9" s="73" t="s">
        <v>10</v>
      </c>
      <c r="E9" s="73" t="s">
        <v>82</v>
      </c>
      <c r="F9" s="73" t="s">
        <v>11</v>
      </c>
      <c r="G9" s="16">
        <f>H9+I9+J9</f>
        <v>571024</v>
      </c>
      <c r="H9" s="17">
        <v>150000</v>
      </c>
      <c r="I9" s="59">
        <v>310524</v>
      </c>
      <c r="J9" s="17">
        <v>110500</v>
      </c>
      <c r="K9" s="104" t="s">
        <v>128</v>
      </c>
    </row>
    <row r="10" spans="1:11" ht="45" customHeight="1" x14ac:dyDescent="0.25">
      <c r="A10" s="74"/>
      <c r="B10" s="83"/>
      <c r="C10" s="27" t="s">
        <v>12</v>
      </c>
      <c r="D10" s="74"/>
      <c r="E10" s="74"/>
      <c r="F10" s="74"/>
      <c r="G10" s="16">
        <f t="shared" ref="G10:G13" si="0">H10+I10+J10</f>
        <v>1307301</v>
      </c>
      <c r="H10" s="17">
        <v>321000</v>
      </c>
      <c r="I10" s="60">
        <v>356081</v>
      </c>
      <c r="J10" s="17">
        <v>630220</v>
      </c>
      <c r="K10" s="105"/>
    </row>
    <row r="11" spans="1:11" ht="102.75" customHeight="1" x14ac:dyDescent="0.25">
      <c r="A11" s="74"/>
      <c r="B11" s="83"/>
      <c r="C11" s="31" t="s">
        <v>15</v>
      </c>
      <c r="D11" s="74"/>
      <c r="E11" s="74"/>
      <c r="F11" s="74"/>
      <c r="G11" s="16">
        <f t="shared" si="0"/>
        <v>1657695</v>
      </c>
      <c r="H11" s="17">
        <v>70000</v>
      </c>
      <c r="I11" s="59">
        <v>1333395</v>
      </c>
      <c r="J11" s="17">
        <v>254300</v>
      </c>
      <c r="K11" s="105"/>
    </row>
    <row r="12" spans="1:11" ht="132.75" customHeight="1" x14ac:dyDescent="0.25">
      <c r="A12" s="75"/>
      <c r="B12" s="84"/>
      <c r="C12" s="31" t="s">
        <v>16</v>
      </c>
      <c r="D12" s="75"/>
      <c r="E12" s="75"/>
      <c r="F12" s="75"/>
      <c r="G12" s="16">
        <f t="shared" si="0"/>
        <v>410600</v>
      </c>
      <c r="H12" s="17">
        <v>100000</v>
      </c>
      <c r="I12" s="59">
        <v>200000</v>
      </c>
      <c r="J12" s="17">
        <v>110600</v>
      </c>
      <c r="K12" s="106"/>
    </row>
    <row r="13" spans="1:11" s="10" customFormat="1" ht="15.6" customHeight="1" x14ac:dyDescent="0.25">
      <c r="A13" s="114" t="s">
        <v>17</v>
      </c>
      <c r="B13" s="115"/>
      <c r="C13" s="115"/>
      <c r="D13" s="115"/>
      <c r="E13" s="115"/>
      <c r="F13" s="115"/>
      <c r="G13" s="16">
        <f t="shared" si="0"/>
        <v>3946620</v>
      </c>
      <c r="H13" s="18">
        <f>H9+H10+H11+H12</f>
        <v>641000</v>
      </c>
      <c r="I13" s="34">
        <f t="shared" ref="I13:J13" si="1">I9+I10+I11+I12</f>
        <v>2200000</v>
      </c>
      <c r="J13" s="18">
        <f t="shared" si="1"/>
        <v>1105620</v>
      </c>
      <c r="K13" s="9"/>
    </row>
    <row r="14" spans="1:11" ht="32.1" customHeight="1" x14ac:dyDescent="0.25">
      <c r="A14" s="79" t="s">
        <v>18</v>
      </c>
      <c r="B14" s="80"/>
      <c r="C14" s="80"/>
      <c r="D14" s="80"/>
      <c r="E14" s="80"/>
      <c r="F14" s="80"/>
      <c r="G14" s="80"/>
      <c r="H14" s="80"/>
      <c r="I14" s="80"/>
      <c r="J14" s="80"/>
      <c r="K14" s="81"/>
    </row>
    <row r="15" spans="1:11" ht="135" x14ac:dyDescent="0.25">
      <c r="A15" s="73" t="s">
        <v>8</v>
      </c>
      <c r="B15" s="82" t="s">
        <v>19</v>
      </c>
      <c r="C15" s="27" t="s">
        <v>103</v>
      </c>
      <c r="D15" s="73" t="s">
        <v>10</v>
      </c>
      <c r="E15" s="73" t="s">
        <v>82</v>
      </c>
      <c r="F15" s="73" t="s">
        <v>11</v>
      </c>
      <c r="G15" s="16">
        <f>H15+I15+J15</f>
        <v>347402</v>
      </c>
      <c r="H15" s="17">
        <v>45000</v>
      </c>
      <c r="I15" s="59">
        <v>81202</v>
      </c>
      <c r="J15" s="17">
        <v>221200</v>
      </c>
      <c r="K15" s="73" t="s">
        <v>129</v>
      </c>
    </row>
    <row r="16" spans="1:11" ht="60" x14ac:dyDescent="0.25">
      <c r="A16" s="74"/>
      <c r="B16" s="83"/>
      <c r="C16" s="27" t="s">
        <v>20</v>
      </c>
      <c r="D16" s="74"/>
      <c r="E16" s="74"/>
      <c r="F16" s="74"/>
      <c r="G16" s="16">
        <f t="shared" ref="G16:G19" si="2">H16+I16+J16</f>
        <v>1396000</v>
      </c>
      <c r="H16" s="17">
        <v>399000</v>
      </c>
      <c r="I16" s="59">
        <v>388900</v>
      </c>
      <c r="J16" s="17">
        <v>608100</v>
      </c>
      <c r="K16" s="74"/>
    </row>
    <row r="17" spans="1:11" ht="117.75" customHeight="1" x14ac:dyDescent="0.25">
      <c r="A17" s="74"/>
      <c r="B17" s="83"/>
      <c r="C17" s="31" t="s">
        <v>52</v>
      </c>
      <c r="D17" s="74"/>
      <c r="E17" s="74"/>
      <c r="F17" s="74"/>
      <c r="G17" s="16">
        <f t="shared" si="2"/>
        <v>510798</v>
      </c>
      <c r="H17" s="17">
        <v>115000</v>
      </c>
      <c r="I17" s="59">
        <v>229898</v>
      </c>
      <c r="J17" s="17">
        <v>165900</v>
      </c>
      <c r="K17" s="74"/>
    </row>
    <row r="18" spans="1:11" ht="137.25" customHeight="1" x14ac:dyDescent="0.25">
      <c r="A18" s="75"/>
      <c r="B18" s="84"/>
      <c r="C18" s="27" t="s">
        <v>63</v>
      </c>
      <c r="D18" s="75"/>
      <c r="E18" s="75"/>
      <c r="F18" s="75"/>
      <c r="G18" s="16">
        <f t="shared" si="2"/>
        <v>360600</v>
      </c>
      <c r="H18" s="17">
        <v>150000</v>
      </c>
      <c r="I18" s="59">
        <v>100000</v>
      </c>
      <c r="J18" s="17">
        <v>110600</v>
      </c>
      <c r="K18" s="75"/>
    </row>
    <row r="19" spans="1:11" s="10" customFormat="1" x14ac:dyDescent="0.25">
      <c r="A19" s="76" t="s">
        <v>21</v>
      </c>
      <c r="B19" s="77"/>
      <c r="C19" s="77"/>
      <c r="D19" s="77"/>
      <c r="E19" s="77"/>
      <c r="F19" s="78"/>
      <c r="G19" s="16">
        <f t="shared" si="2"/>
        <v>2614800</v>
      </c>
      <c r="H19" s="18">
        <f>H15+H16+H17+H18</f>
        <v>709000</v>
      </c>
      <c r="I19" s="34">
        <f t="shared" ref="I19:J19" si="3">I15+I16+I17+I18</f>
        <v>800000</v>
      </c>
      <c r="J19" s="18">
        <f t="shared" si="3"/>
        <v>1105800</v>
      </c>
      <c r="K19" s="9"/>
    </row>
    <row r="20" spans="1:11" ht="33.6" customHeight="1" x14ac:dyDescent="0.25">
      <c r="A20" s="79" t="s">
        <v>22</v>
      </c>
      <c r="B20" s="80"/>
      <c r="C20" s="80"/>
      <c r="D20" s="80"/>
      <c r="E20" s="80"/>
      <c r="F20" s="80"/>
      <c r="G20" s="80"/>
      <c r="H20" s="80"/>
      <c r="I20" s="80"/>
      <c r="J20" s="80"/>
      <c r="K20" s="81"/>
    </row>
    <row r="21" spans="1:11" ht="97.5" customHeight="1" x14ac:dyDescent="0.25">
      <c r="A21" s="116" t="s">
        <v>8</v>
      </c>
      <c r="B21" s="85" t="s">
        <v>23</v>
      </c>
      <c r="C21" s="27" t="s">
        <v>45</v>
      </c>
      <c r="D21" s="73" t="s">
        <v>10</v>
      </c>
      <c r="E21" s="88" t="s">
        <v>110</v>
      </c>
      <c r="F21" s="73" t="s">
        <v>11</v>
      </c>
      <c r="G21" s="16">
        <f>H21+I21+J21</f>
        <v>16320000</v>
      </c>
      <c r="H21" s="17">
        <v>5020000</v>
      </c>
      <c r="I21" s="61">
        <v>5420000</v>
      </c>
      <c r="J21" s="17">
        <v>5880000</v>
      </c>
      <c r="K21" s="73" t="s">
        <v>84</v>
      </c>
    </row>
    <row r="22" spans="1:11" ht="86.25" customHeight="1" x14ac:dyDescent="0.25">
      <c r="A22" s="117"/>
      <c r="B22" s="85"/>
      <c r="C22" s="27" t="s">
        <v>99</v>
      </c>
      <c r="D22" s="74"/>
      <c r="E22" s="88"/>
      <c r="F22" s="74"/>
      <c r="G22" s="16">
        <f>G23+G27</f>
        <v>88993740</v>
      </c>
      <c r="H22" s="16">
        <f t="shared" ref="H22:J22" si="4">H23+H27</f>
        <v>28771500</v>
      </c>
      <c r="I22" s="62">
        <f t="shared" si="4"/>
        <v>30470800</v>
      </c>
      <c r="J22" s="16">
        <f t="shared" si="4"/>
        <v>29751440</v>
      </c>
      <c r="K22" s="74"/>
    </row>
    <row r="23" spans="1:11" ht="48.75" customHeight="1" x14ac:dyDescent="0.25">
      <c r="A23" s="117"/>
      <c r="B23" s="85"/>
      <c r="C23" s="27" t="s">
        <v>100</v>
      </c>
      <c r="D23" s="74"/>
      <c r="E23" s="88"/>
      <c r="F23" s="74"/>
      <c r="G23" s="16">
        <f>G24+G25+G26</f>
        <v>55021140</v>
      </c>
      <c r="H23" s="16">
        <f t="shared" ref="H23:J23" si="5">H24+H25+H26</f>
        <v>17850000</v>
      </c>
      <c r="I23" s="62">
        <f t="shared" si="5"/>
        <v>18590800</v>
      </c>
      <c r="J23" s="16">
        <f t="shared" si="5"/>
        <v>18580340</v>
      </c>
      <c r="K23" s="74"/>
    </row>
    <row r="24" spans="1:11" ht="20.25" customHeight="1" x14ac:dyDescent="0.25">
      <c r="A24" s="117"/>
      <c r="B24" s="85"/>
      <c r="C24" s="27" t="s">
        <v>46</v>
      </c>
      <c r="D24" s="74"/>
      <c r="E24" s="88"/>
      <c r="F24" s="74"/>
      <c r="G24" s="16">
        <f t="shared" ref="G24:G29" si="6">H24+I24+J24</f>
        <v>11896140</v>
      </c>
      <c r="H24" s="17">
        <v>3725000</v>
      </c>
      <c r="I24" s="59">
        <v>3990800</v>
      </c>
      <c r="J24" s="17">
        <v>4180340</v>
      </c>
      <c r="K24" s="74"/>
    </row>
    <row r="25" spans="1:11" x14ac:dyDescent="0.25">
      <c r="A25" s="117"/>
      <c r="B25" s="85"/>
      <c r="C25" s="27" t="s">
        <v>24</v>
      </c>
      <c r="D25" s="74"/>
      <c r="E25" s="88"/>
      <c r="F25" s="74"/>
      <c r="G25" s="16">
        <f t="shared" si="6"/>
        <v>25250000</v>
      </c>
      <c r="H25" s="17">
        <v>8150000</v>
      </c>
      <c r="I25" s="59">
        <v>8400000</v>
      </c>
      <c r="J25" s="17">
        <v>8700000</v>
      </c>
      <c r="K25" s="74"/>
    </row>
    <row r="26" spans="1:11" ht="30" x14ac:dyDescent="0.25">
      <c r="A26" s="117"/>
      <c r="B26" s="85"/>
      <c r="C26" s="27" t="s">
        <v>25</v>
      </c>
      <c r="D26" s="74"/>
      <c r="E26" s="88"/>
      <c r="F26" s="74"/>
      <c r="G26" s="16">
        <f t="shared" si="6"/>
        <v>17875000</v>
      </c>
      <c r="H26" s="17">
        <v>5975000</v>
      </c>
      <c r="I26" s="59">
        <v>6200000</v>
      </c>
      <c r="J26" s="17">
        <v>5700000</v>
      </c>
      <c r="K26" s="74"/>
    </row>
    <row r="27" spans="1:11" ht="60" customHeight="1" x14ac:dyDescent="0.25">
      <c r="A27" s="117"/>
      <c r="B27" s="85"/>
      <c r="C27" s="27" t="s">
        <v>96</v>
      </c>
      <c r="D27" s="74"/>
      <c r="E27" s="89" t="s">
        <v>26</v>
      </c>
      <c r="F27" s="74"/>
      <c r="G27" s="16">
        <f t="shared" si="6"/>
        <v>33972600</v>
      </c>
      <c r="H27" s="16">
        <f>H28+H29</f>
        <v>10921500</v>
      </c>
      <c r="I27" s="62">
        <f t="shared" ref="I27:J27" si="7">I28+I29</f>
        <v>11880000</v>
      </c>
      <c r="J27" s="16">
        <f t="shared" si="7"/>
        <v>11171100</v>
      </c>
      <c r="K27" s="74"/>
    </row>
    <row r="28" spans="1:11" ht="24" customHeight="1" x14ac:dyDescent="0.25">
      <c r="A28" s="117"/>
      <c r="B28" s="85"/>
      <c r="C28" s="24" t="s">
        <v>27</v>
      </c>
      <c r="D28" s="74"/>
      <c r="E28" s="90"/>
      <c r="F28" s="74"/>
      <c r="G28" s="16">
        <f t="shared" si="6"/>
        <v>13683100</v>
      </c>
      <c r="H28" s="17">
        <v>4447500</v>
      </c>
      <c r="I28" s="59">
        <v>5027200</v>
      </c>
      <c r="J28" s="17">
        <v>4208400</v>
      </c>
      <c r="K28" s="74"/>
    </row>
    <row r="29" spans="1:11" ht="26.25" customHeight="1" x14ac:dyDescent="0.25">
      <c r="A29" s="117"/>
      <c r="B29" s="85"/>
      <c r="C29" s="27" t="s">
        <v>28</v>
      </c>
      <c r="D29" s="75"/>
      <c r="E29" s="91"/>
      <c r="F29" s="75"/>
      <c r="G29" s="16">
        <f t="shared" si="6"/>
        <v>20289500</v>
      </c>
      <c r="H29" s="17">
        <v>6474000</v>
      </c>
      <c r="I29" s="59">
        <v>6852800</v>
      </c>
      <c r="J29" s="17">
        <v>6962700</v>
      </c>
      <c r="K29" s="75"/>
    </row>
    <row r="30" spans="1:11" ht="45" x14ac:dyDescent="0.25">
      <c r="A30" s="118"/>
      <c r="B30" s="42"/>
      <c r="C30" s="46" t="s">
        <v>112</v>
      </c>
      <c r="D30" s="44"/>
      <c r="E30" s="86" t="s">
        <v>83</v>
      </c>
      <c r="F30" s="45" t="s">
        <v>11</v>
      </c>
      <c r="G30" s="16">
        <f>H30+I30+J30</f>
        <v>1100000</v>
      </c>
      <c r="H30" s="16">
        <f>H31</f>
        <v>500000</v>
      </c>
      <c r="I30" s="62"/>
      <c r="J30" s="16">
        <f t="shared" ref="J30" si="8">J31</f>
        <v>600000</v>
      </c>
      <c r="K30" s="39"/>
    </row>
    <row r="31" spans="1:11" ht="85.5" customHeight="1" x14ac:dyDescent="0.25">
      <c r="A31" s="119"/>
      <c r="B31" s="42"/>
      <c r="C31" s="46" t="s">
        <v>81</v>
      </c>
      <c r="D31" s="44"/>
      <c r="E31" s="87"/>
      <c r="F31" s="45"/>
      <c r="G31" s="16">
        <f>H31+I31+J31</f>
        <v>1100000</v>
      </c>
      <c r="H31" s="17">
        <v>500000</v>
      </c>
      <c r="I31" s="59"/>
      <c r="J31" s="17">
        <v>600000</v>
      </c>
      <c r="K31" s="39"/>
    </row>
    <row r="32" spans="1:11" s="10" customFormat="1" x14ac:dyDescent="0.25">
      <c r="A32" s="76" t="s">
        <v>29</v>
      </c>
      <c r="B32" s="77"/>
      <c r="C32" s="77"/>
      <c r="D32" s="77"/>
      <c r="E32" s="77"/>
      <c r="F32" s="78"/>
      <c r="G32" s="16">
        <f>G21+G22+G30</f>
        <v>106413740</v>
      </c>
      <c r="H32" s="16">
        <f t="shared" ref="H32:J32" si="9">H21+H22+H30</f>
        <v>34291500</v>
      </c>
      <c r="I32" s="62">
        <f>I21+I22</f>
        <v>35890800</v>
      </c>
      <c r="J32" s="16">
        <f t="shared" si="9"/>
        <v>36231440</v>
      </c>
      <c r="K32" s="11"/>
    </row>
    <row r="33" spans="1:11" s="10" customFormat="1" ht="21" customHeight="1" x14ac:dyDescent="0.25">
      <c r="A33" s="79" t="s">
        <v>30</v>
      </c>
      <c r="B33" s="80"/>
      <c r="C33" s="80"/>
      <c r="D33" s="80"/>
      <c r="E33" s="80"/>
      <c r="F33" s="80"/>
      <c r="G33" s="80"/>
      <c r="H33" s="80"/>
      <c r="I33" s="80"/>
      <c r="J33" s="80"/>
      <c r="K33" s="81"/>
    </row>
    <row r="34" spans="1:11" ht="90" x14ac:dyDescent="0.25">
      <c r="A34" s="73" t="s">
        <v>8</v>
      </c>
      <c r="B34" s="82" t="s">
        <v>98</v>
      </c>
      <c r="C34" s="27" t="s">
        <v>64</v>
      </c>
      <c r="D34" s="73" t="s">
        <v>10</v>
      </c>
      <c r="E34" s="73" t="s">
        <v>85</v>
      </c>
      <c r="F34" s="73" t="s">
        <v>11</v>
      </c>
      <c r="G34" s="17"/>
      <c r="H34" s="17"/>
      <c r="I34" s="59"/>
      <c r="J34" s="17"/>
      <c r="K34" s="73" t="s">
        <v>65</v>
      </c>
    </row>
    <row r="35" spans="1:11" x14ac:dyDescent="0.25">
      <c r="A35" s="74"/>
      <c r="B35" s="83"/>
      <c r="C35" s="31" t="s">
        <v>54</v>
      </c>
      <c r="D35" s="74"/>
      <c r="E35" s="74"/>
      <c r="F35" s="74"/>
      <c r="G35" s="16">
        <f>H35+I35+J35</f>
        <v>10445000</v>
      </c>
      <c r="H35" s="17">
        <v>3170000</v>
      </c>
      <c r="I35" s="59">
        <v>3550000</v>
      </c>
      <c r="J35" s="17">
        <v>3725000</v>
      </c>
      <c r="K35" s="74"/>
    </row>
    <row r="36" spans="1:11" x14ac:dyDescent="0.25">
      <c r="A36" s="74"/>
      <c r="B36" s="83"/>
      <c r="C36" s="31" t="s">
        <v>55</v>
      </c>
      <c r="D36" s="74"/>
      <c r="E36" s="74"/>
      <c r="F36" s="74"/>
      <c r="G36" s="16">
        <f t="shared" ref="G36:G40" si="10">H36+I36+J36</f>
        <v>8448762</v>
      </c>
      <c r="H36" s="17">
        <v>2548762</v>
      </c>
      <c r="I36" s="59">
        <v>2850000</v>
      </c>
      <c r="J36" s="17">
        <v>3050000</v>
      </c>
      <c r="K36" s="74"/>
    </row>
    <row r="37" spans="1:11" ht="30.75" customHeight="1" x14ac:dyDescent="0.25">
      <c r="A37" s="74"/>
      <c r="B37" s="83"/>
      <c r="C37" s="31" t="s">
        <v>56</v>
      </c>
      <c r="D37" s="74"/>
      <c r="E37" s="74"/>
      <c r="F37" s="74"/>
      <c r="G37" s="16">
        <f t="shared" si="10"/>
        <v>11825000</v>
      </c>
      <c r="H37" s="17">
        <v>3380000</v>
      </c>
      <c r="I37" s="59">
        <v>4510000</v>
      </c>
      <c r="J37" s="17">
        <v>3935000</v>
      </c>
      <c r="K37" s="74"/>
    </row>
    <row r="38" spans="1:11" ht="34.5" customHeight="1" x14ac:dyDescent="0.25">
      <c r="A38" s="74"/>
      <c r="B38" s="83"/>
      <c r="C38" s="32" t="s">
        <v>115</v>
      </c>
      <c r="D38" s="74"/>
      <c r="E38" s="74"/>
      <c r="F38" s="74"/>
      <c r="G38" s="16">
        <f t="shared" si="10"/>
        <v>13570100</v>
      </c>
      <c r="H38" s="17">
        <v>4070000</v>
      </c>
      <c r="I38" s="59">
        <v>4620100</v>
      </c>
      <c r="J38" s="17">
        <v>4880000</v>
      </c>
      <c r="K38" s="74"/>
    </row>
    <row r="39" spans="1:11" ht="32.25" customHeight="1" x14ac:dyDescent="0.25">
      <c r="A39" s="75"/>
      <c r="B39" s="84"/>
      <c r="C39" s="31" t="s">
        <v>57</v>
      </c>
      <c r="D39" s="75"/>
      <c r="E39" s="75"/>
      <c r="F39" s="75"/>
      <c r="G39" s="16">
        <f t="shared" si="10"/>
        <v>10285000</v>
      </c>
      <c r="H39" s="17">
        <v>3070000</v>
      </c>
      <c r="I39" s="59">
        <v>3490000</v>
      </c>
      <c r="J39" s="17">
        <v>3725000</v>
      </c>
      <c r="K39" s="75"/>
    </row>
    <row r="40" spans="1:11" s="10" customFormat="1" x14ac:dyDescent="0.25">
      <c r="A40" s="76" t="s">
        <v>31</v>
      </c>
      <c r="B40" s="77"/>
      <c r="C40" s="77"/>
      <c r="D40" s="77"/>
      <c r="E40" s="77"/>
      <c r="F40" s="78"/>
      <c r="G40" s="16">
        <f t="shared" si="10"/>
        <v>54573862</v>
      </c>
      <c r="H40" s="18">
        <f>H35+H36+H37+H38+H39</f>
        <v>16238762</v>
      </c>
      <c r="I40" s="34">
        <f t="shared" ref="I40:J40" si="11">I35+I36+I37+I38+I39</f>
        <v>19020100</v>
      </c>
      <c r="J40" s="18">
        <f t="shared" si="11"/>
        <v>19315000</v>
      </c>
      <c r="K40" s="11"/>
    </row>
    <row r="41" spans="1:11" s="12" customFormat="1" ht="23.25" customHeight="1" x14ac:dyDescent="0.25">
      <c r="A41" s="79" t="s">
        <v>32</v>
      </c>
      <c r="B41" s="80"/>
      <c r="C41" s="80"/>
      <c r="D41" s="80"/>
      <c r="E41" s="80"/>
      <c r="F41" s="80"/>
      <c r="G41" s="80"/>
      <c r="H41" s="80"/>
      <c r="I41" s="80"/>
      <c r="J41" s="80"/>
      <c r="K41" s="81"/>
    </row>
    <row r="42" spans="1:11" ht="89.25" customHeight="1" x14ac:dyDescent="0.25">
      <c r="A42" s="73" t="s">
        <v>8</v>
      </c>
      <c r="B42" s="82" t="s">
        <v>97</v>
      </c>
      <c r="C42" s="27" t="s">
        <v>91</v>
      </c>
      <c r="D42" s="73" t="s">
        <v>10</v>
      </c>
      <c r="E42" s="73" t="s">
        <v>86</v>
      </c>
      <c r="F42" s="73" t="s">
        <v>11</v>
      </c>
      <c r="G42" s="16">
        <f>H42+I42+J42</f>
        <v>19161820</v>
      </c>
      <c r="H42" s="17">
        <f>H43+H44+H45</f>
        <v>6136120</v>
      </c>
      <c r="I42" s="59">
        <f t="shared" ref="I42:J42" si="12">I43+I44+I45</f>
        <v>5850000</v>
      </c>
      <c r="J42" s="17">
        <f t="shared" si="12"/>
        <v>7175700</v>
      </c>
      <c r="K42" s="73" t="s">
        <v>33</v>
      </c>
    </row>
    <row r="43" spans="1:11" ht="64.5" customHeight="1" x14ac:dyDescent="0.25">
      <c r="A43" s="74"/>
      <c r="B43" s="83"/>
      <c r="C43" s="27" t="s">
        <v>101</v>
      </c>
      <c r="D43" s="74"/>
      <c r="E43" s="74"/>
      <c r="F43" s="74"/>
      <c r="G43" s="16">
        <f>H43+I43+J43</f>
        <v>18362920</v>
      </c>
      <c r="H43" s="17">
        <v>5742920</v>
      </c>
      <c r="I43" s="59">
        <v>5800000</v>
      </c>
      <c r="J43" s="17">
        <v>6820000</v>
      </c>
      <c r="K43" s="74"/>
    </row>
    <row r="44" spans="1:11" ht="45" x14ac:dyDescent="0.25">
      <c r="A44" s="74"/>
      <c r="B44" s="83"/>
      <c r="C44" s="27" t="s">
        <v>78</v>
      </c>
      <c r="D44" s="74"/>
      <c r="E44" s="74"/>
      <c r="F44" s="74"/>
      <c r="G44" s="16">
        <f t="shared" ref="G44:G47" si="13">H44+I44+J44</f>
        <v>248900</v>
      </c>
      <c r="H44" s="17">
        <v>93200</v>
      </c>
      <c r="I44" s="59">
        <v>50000</v>
      </c>
      <c r="J44" s="17">
        <v>105700</v>
      </c>
      <c r="K44" s="74"/>
    </row>
    <row r="45" spans="1:11" ht="30" x14ac:dyDescent="0.25">
      <c r="A45" s="74"/>
      <c r="B45" s="83"/>
      <c r="C45" s="27" t="s">
        <v>53</v>
      </c>
      <c r="D45" s="74"/>
      <c r="E45" s="74"/>
      <c r="F45" s="74"/>
      <c r="G45" s="16">
        <f t="shared" si="13"/>
        <v>550000</v>
      </c>
      <c r="H45" s="17">
        <v>300000</v>
      </c>
      <c r="I45" s="59"/>
      <c r="J45" s="17">
        <v>250000</v>
      </c>
      <c r="K45" s="74"/>
    </row>
    <row r="46" spans="1:11" ht="45" x14ac:dyDescent="0.25">
      <c r="A46" s="74"/>
      <c r="B46" s="83"/>
      <c r="C46" s="27" t="s">
        <v>113</v>
      </c>
      <c r="D46" s="74"/>
      <c r="E46" s="74"/>
      <c r="F46" s="74"/>
      <c r="G46" s="16">
        <v>20000000</v>
      </c>
      <c r="H46" s="17">
        <f>H47</f>
        <v>10000000</v>
      </c>
      <c r="I46" s="59"/>
      <c r="J46" s="17">
        <f>J47</f>
        <v>10000000</v>
      </c>
      <c r="K46" s="74"/>
    </row>
    <row r="47" spans="1:11" ht="45" x14ac:dyDescent="0.25">
      <c r="A47" s="75"/>
      <c r="B47" s="84"/>
      <c r="C47" s="27" t="s">
        <v>92</v>
      </c>
      <c r="D47" s="75"/>
      <c r="E47" s="75"/>
      <c r="F47" s="75"/>
      <c r="G47" s="16">
        <f t="shared" si="13"/>
        <v>20000000</v>
      </c>
      <c r="H47" s="17">
        <v>10000000</v>
      </c>
      <c r="I47" s="59"/>
      <c r="J47" s="17">
        <v>10000000</v>
      </c>
      <c r="K47" s="75"/>
    </row>
    <row r="48" spans="1:11" s="10" customFormat="1" x14ac:dyDescent="0.25">
      <c r="A48" s="76" t="s">
        <v>34</v>
      </c>
      <c r="B48" s="77"/>
      <c r="C48" s="77"/>
      <c r="D48" s="77"/>
      <c r="E48" s="77"/>
      <c r="F48" s="78"/>
      <c r="G48" s="18">
        <f>H48+I48+J48</f>
        <v>39161820</v>
      </c>
      <c r="H48" s="18">
        <f>H42+H47</f>
        <v>16136120</v>
      </c>
      <c r="I48" s="34">
        <f t="shared" ref="I48:J48" si="14">I42+I47</f>
        <v>5850000</v>
      </c>
      <c r="J48" s="18">
        <f t="shared" si="14"/>
        <v>17175700</v>
      </c>
      <c r="K48" s="11"/>
    </row>
    <row r="49" spans="1:11" ht="20.25" customHeight="1" x14ac:dyDescent="0.25">
      <c r="A49" s="79" t="s">
        <v>35</v>
      </c>
      <c r="B49" s="80"/>
      <c r="C49" s="80"/>
      <c r="D49" s="80"/>
      <c r="E49" s="80"/>
      <c r="F49" s="80"/>
      <c r="G49" s="80"/>
      <c r="H49" s="80"/>
      <c r="I49" s="80"/>
      <c r="J49" s="80"/>
      <c r="K49" s="81"/>
    </row>
    <row r="50" spans="1:11" ht="102.75" customHeight="1" x14ac:dyDescent="0.25">
      <c r="A50" s="73" t="s">
        <v>8</v>
      </c>
      <c r="B50" s="82" t="s">
        <v>67</v>
      </c>
      <c r="C50" s="24" t="s">
        <v>66</v>
      </c>
      <c r="D50" s="73" t="s">
        <v>10</v>
      </c>
      <c r="E50" s="92" t="s">
        <v>87</v>
      </c>
      <c r="F50" s="73" t="s">
        <v>11</v>
      </c>
      <c r="G50" s="16">
        <f>H50+I50+J50</f>
        <v>19441400</v>
      </c>
      <c r="H50" s="16">
        <f>H51+H52</f>
        <v>5750000</v>
      </c>
      <c r="I50" s="62">
        <f t="shared" ref="I50:J50" si="15">I51+I52</f>
        <v>6820000</v>
      </c>
      <c r="J50" s="16">
        <f t="shared" si="15"/>
        <v>6871400</v>
      </c>
      <c r="K50" s="73" t="s">
        <v>130</v>
      </c>
    </row>
    <row r="51" spans="1:11" ht="44.25" customHeight="1" x14ac:dyDescent="0.25">
      <c r="A51" s="74"/>
      <c r="B51" s="83"/>
      <c r="C51" s="24" t="s">
        <v>106</v>
      </c>
      <c r="D51" s="74"/>
      <c r="E51" s="93"/>
      <c r="F51" s="74"/>
      <c r="G51" s="16">
        <f t="shared" ref="G51:G52" si="16">H51+I51+J51</f>
        <v>15195000</v>
      </c>
      <c r="H51" s="17">
        <v>4950000</v>
      </c>
      <c r="I51" s="59">
        <v>5000000</v>
      </c>
      <c r="J51" s="17">
        <v>5245000</v>
      </c>
      <c r="K51" s="134"/>
    </row>
    <row r="52" spans="1:11" ht="75.75" customHeight="1" x14ac:dyDescent="0.25">
      <c r="A52" s="75"/>
      <c r="B52" s="84"/>
      <c r="C52" s="24" t="s">
        <v>68</v>
      </c>
      <c r="D52" s="75"/>
      <c r="E52" s="128"/>
      <c r="F52" s="75"/>
      <c r="G52" s="16">
        <f t="shared" si="16"/>
        <v>4246400</v>
      </c>
      <c r="H52" s="17">
        <v>800000</v>
      </c>
      <c r="I52" s="59">
        <v>1820000</v>
      </c>
      <c r="J52" s="17">
        <v>1626400</v>
      </c>
      <c r="K52" s="135"/>
    </row>
    <row r="53" spans="1:11" ht="31.5" customHeight="1" x14ac:dyDescent="0.25">
      <c r="A53" s="73" t="s">
        <v>36</v>
      </c>
      <c r="B53" s="82" t="s">
        <v>58</v>
      </c>
      <c r="C53" s="112" t="s">
        <v>107</v>
      </c>
      <c r="D53" s="73" t="s">
        <v>10</v>
      </c>
      <c r="E53" s="73" t="s">
        <v>88</v>
      </c>
      <c r="F53" s="13" t="s">
        <v>11</v>
      </c>
      <c r="G53" s="16">
        <f>H53+I53+J53</f>
        <v>9135300</v>
      </c>
      <c r="H53" s="16">
        <f>H55+H57</f>
        <v>2750000</v>
      </c>
      <c r="I53" s="62">
        <f t="shared" ref="I53:J53" si="17">I55+I57</f>
        <v>2820000</v>
      </c>
      <c r="J53" s="16">
        <f t="shared" si="17"/>
        <v>3565300</v>
      </c>
      <c r="K53" s="73" t="s">
        <v>131</v>
      </c>
    </row>
    <row r="54" spans="1:11" ht="72.75" customHeight="1" x14ac:dyDescent="0.25">
      <c r="A54" s="74"/>
      <c r="B54" s="83"/>
      <c r="C54" s="113"/>
      <c r="D54" s="74"/>
      <c r="E54" s="74"/>
      <c r="F54" s="15" t="s">
        <v>42</v>
      </c>
      <c r="G54" s="16">
        <f t="shared" ref="G54:G57" si="18">H54+I54+J54</f>
        <v>240000</v>
      </c>
      <c r="H54" s="16">
        <f>H56</f>
        <v>110000</v>
      </c>
      <c r="I54" s="62"/>
      <c r="J54" s="16">
        <f t="shared" ref="J54" si="19">J56</f>
        <v>130000</v>
      </c>
      <c r="K54" s="134"/>
    </row>
    <row r="55" spans="1:11" ht="21.75" customHeight="1" x14ac:dyDescent="0.25">
      <c r="A55" s="74"/>
      <c r="B55" s="83"/>
      <c r="C55" s="112" t="s">
        <v>69</v>
      </c>
      <c r="D55" s="74"/>
      <c r="E55" s="74"/>
      <c r="F55" s="13" t="s">
        <v>11</v>
      </c>
      <c r="G55" s="16">
        <f t="shared" si="18"/>
        <v>8580000</v>
      </c>
      <c r="H55" s="17">
        <v>2625000</v>
      </c>
      <c r="I55" s="59">
        <v>2700000</v>
      </c>
      <c r="J55" s="17">
        <v>3255000</v>
      </c>
      <c r="K55" s="134"/>
    </row>
    <row r="56" spans="1:11" ht="38.25" customHeight="1" x14ac:dyDescent="0.25">
      <c r="A56" s="74"/>
      <c r="B56" s="83"/>
      <c r="C56" s="113"/>
      <c r="D56" s="74"/>
      <c r="E56" s="74"/>
      <c r="F56" s="52" t="s">
        <v>42</v>
      </c>
      <c r="G56" s="16">
        <f t="shared" si="18"/>
        <v>240000</v>
      </c>
      <c r="H56" s="17">
        <v>110000</v>
      </c>
      <c r="I56" s="59"/>
      <c r="J56" s="17">
        <v>130000</v>
      </c>
      <c r="K56" s="134"/>
    </row>
    <row r="57" spans="1:11" ht="71.25" customHeight="1" x14ac:dyDescent="0.25">
      <c r="A57" s="75"/>
      <c r="B57" s="84"/>
      <c r="C57" s="24" t="s">
        <v>70</v>
      </c>
      <c r="D57" s="75"/>
      <c r="E57" s="75"/>
      <c r="F57" s="14" t="s">
        <v>11</v>
      </c>
      <c r="G57" s="16">
        <f t="shared" si="18"/>
        <v>555300</v>
      </c>
      <c r="H57" s="17">
        <v>125000</v>
      </c>
      <c r="I57" s="59">
        <v>120000</v>
      </c>
      <c r="J57" s="17">
        <v>310300</v>
      </c>
      <c r="K57" s="135"/>
    </row>
    <row r="58" spans="1:11" ht="24" customHeight="1" x14ac:dyDescent="0.25">
      <c r="A58" s="73" t="s">
        <v>37</v>
      </c>
      <c r="B58" s="82" t="s">
        <v>59</v>
      </c>
      <c r="C58" s="112" t="s">
        <v>108</v>
      </c>
      <c r="D58" s="73" t="s">
        <v>10</v>
      </c>
      <c r="E58" s="73" t="s">
        <v>105</v>
      </c>
      <c r="F58" s="13" t="s">
        <v>11</v>
      </c>
      <c r="G58" s="16">
        <f>H58+I58+J58</f>
        <v>19940000</v>
      </c>
      <c r="H58" s="16">
        <f>H61+H64</f>
        <v>6000000</v>
      </c>
      <c r="I58" s="62">
        <f t="shared" ref="I58" si="20">I61+I64</f>
        <v>6800000</v>
      </c>
      <c r="J58" s="16">
        <f>J61+J64</f>
        <v>7140000</v>
      </c>
      <c r="K58" s="73" t="s">
        <v>133</v>
      </c>
    </row>
    <row r="59" spans="1:11" ht="33.75" customHeight="1" x14ac:dyDescent="0.25">
      <c r="A59" s="74"/>
      <c r="B59" s="83"/>
      <c r="C59" s="138"/>
      <c r="D59" s="74"/>
      <c r="E59" s="74"/>
      <c r="F59" s="52" t="s">
        <v>42</v>
      </c>
      <c r="G59" s="16">
        <f t="shared" ref="G59:G68" si="21">H59+I59+J59</f>
        <v>370000</v>
      </c>
      <c r="H59" s="16">
        <f>H62</f>
        <v>100000</v>
      </c>
      <c r="I59" s="62">
        <v>130000</v>
      </c>
      <c r="J59" s="16">
        <v>140000</v>
      </c>
      <c r="K59" s="134"/>
    </row>
    <row r="60" spans="1:11" ht="21.75" customHeight="1" x14ac:dyDescent="0.25">
      <c r="A60" s="74"/>
      <c r="B60" s="83"/>
      <c r="C60" s="139"/>
      <c r="D60" s="74"/>
      <c r="E60" s="74"/>
      <c r="F60" s="35" t="s">
        <v>61</v>
      </c>
      <c r="G60" s="16">
        <f>H60+I60+J60</f>
        <v>1600000</v>
      </c>
      <c r="H60" s="16">
        <f>H63</f>
        <v>100000</v>
      </c>
      <c r="I60" s="62">
        <f t="shared" ref="I60:J60" si="22">I63</f>
        <v>700000</v>
      </c>
      <c r="J60" s="16">
        <f t="shared" si="22"/>
        <v>800000</v>
      </c>
      <c r="K60" s="134"/>
    </row>
    <row r="61" spans="1:11" ht="21" customHeight="1" x14ac:dyDescent="0.25">
      <c r="A61" s="74"/>
      <c r="B61" s="83"/>
      <c r="C61" s="112" t="s">
        <v>47</v>
      </c>
      <c r="D61" s="74"/>
      <c r="E61" s="74"/>
      <c r="F61" s="13" t="s">
        <v>11</v>
      </c>
      <c r="G61" s="16">
        <f t="shared" si="21"/>
        <v>12863000</v>
      </c>
      <c r="H61" s="17">
        <v>5278000</v>
      </c>
      <c r="I61" s="59">
        <v>3700000</v>
      </c>
      <c r="J61" s="17">
        <v>3885000</v>
      </c>
      <c r="K61" s="134"/>
    </row>
    <row r="62" spans="1:11" ht="29.25" customHeight="1" x14ac:dyDescent="0.25">
      <c r="A62" s="74"/>
      <c r="B62" s="83"/>
      <c r="C62" s="138"/>
      <c r="D62" s="74"/>
      <c r="E62" s="74"/>
      <c r="F62" s="52" t="s">
        <v>42</v>
      </c>
      <c r="G62" s="16">
        <f t="shared" si="21"/>
        <v>370000</v>
      </c>
      <c r="H62" s="17">
        <v>100000</v>
      </c>
      <c r="I62" s="59">
        <v>130000</v>
      </c>
      <c r="J62" s="17">
        <v>140000</v>
      </c>
      <c r="K62" s="134"/>
    </row>
    <row r="63" spans="1:11" ht="20.25" customHeight="1" x14ac:dyDescent="0.25">
      <c r="A63" s="74"/>
      <c r="B63" s="83"/>
      <c r="C63" s="139"/>
      <c r="D63" s="74"/>
      <c r="E63" s="74"/>
      <c r="F63" s="36" t="s">
        <v>61</v>
      </c>
      <c r="G63" s="16">
        <f t="shared" si="21"/>
        <v>1600000</v>
      </c>
      <c r="H63" s="17">
        <v>100000</v>
      </c>
      <c r="I63" s="59">
        <v>700000</v>
      </c>
      <c r="J63" s="17">
        <v>800000</v>
      </c>
      <c r="K63" s="134"/>
    </row>
    <row r="64" spans="1:11" ht="75" x14ac:dyDescent="0.25">
      <c r="A64" s="75"/>
      <c r="B64" s="84"/>
      <c r="C64" s="24" t="s">
        <v>71</v>
      </c>
      <c r="D64" s="75"/>
      <c r="E64" s="75"/>
      <c r="F64" s="14" t="s">
        <v>11</v>
      </c>
      <c r="G64" s="16">
        <f t="shared" si="21"/>
        <v>7077000</v>
      </c>
      <c r="H64" s="17">
        <v>722000</v>
      </c>
      <c r="I64" s="59">
        <v>3100000</v>
      </c>
      <c r="J64" s="17">
        <v>3255000</v>
      </c>
      <c r="K64" s="135"/>
    </row>
    <row r="65" spans="1:15" ht="45" customHeight="1" x14ac:dyDescent="0.25">
      <c r="A65" s="73" t="s">
        <v>38</v>
      </c>
      <c r="B65" s="82" t="s">
        <v>94</v>
      </c>
      <c r="C65" s="28" t="s">
        <v>93</v>
      </c>
      <c r="D65" s="73" t="s">
        <v>10</v>
      </c>
      <c r="E65" s="73" t="s">
        <v>90</v>
      </c>
      <c r="F65" s="69" t="s">
        <v>11</v>
      </c>
      <c r="G65" s="16">
        <f>G66+G67+G68</f>
        <v>3927204</v>
      </c>
      <c r="H65" s="16">
        <f t="shared" ref="H65:J65" si="23">H66+H67+H68</f>
        <v>1237818</v>
      </c>
      <c r="I65" s="16">
        <f t="shared" si="23"/>
        <v>1591386</v>
      </c>
      <c r="J65" s="16">
        <f t="shared" si="23"/>
        <v>1098000</v>
      </c>
      <c r="K65" s="136" t="s">
        <v>132</v>
      </c>
    </row>
    <row r="66" spans="1:15" ht="126" customHeight="1" x14ac:dyDescent="0.25">
      <c r="A66" s="74"/>
      <c r="B66" s="83"/>
      <c r="C66" s="48" t="s">
        <v>72</v>
      </c>
      <c r="D66" s="74"/>
      <c r="E66" s="74"/>
      <c r="F66" s="47" t="s">
        <v>11</v>
      </c>
      <c r="G66" s="16">
        <f t="shared" ref="G66" si="24">H66+I66+J66</f>
        <v>3127204</v>
      </c>
      <c r="H66" s="17">
        <v>937818</v>
      </c>
      <c r="I66" s="59">
        <v>1391386</v>
      </c>
      <c r="J66" s="19">
        <v>798000</v>
      </c>
      <c r="K66" s="135"/>
      <c r="O66" s="68"/>
    </row>
    <row r="67" spans="1:15" ht="159.75" customHeight="1" x14ac:dyDescent="0.25">
      <c r="A67" s="74"/>
      <c r="B67" s="83"/>
      <c r="C67" s="28" t="s">
        <v>73</v>
      </c>
      <c r="D67" s="74"/>
      <c r="E67" s="74"/>
      <c r="F67" s="13" t="s">
        <v>11</v>
      </c>
      <c r="G67" s="16">
        <f t="shared" si="21"/>
        <v>150000</v>
      </c>
      <c r="H67" s="17">
        <v>50000</v>
      </c>
      <c r="I67" s="59">
        <v>50000</v>
      </c>
      <c r="J67" s="17">
        <v>50000</v>
      </c>
      <c r="K67" s="33" t="s">
        <v>134</v>
      </c>
    </row>
    <row r="68" spans="1:15" ht="126" customHeight="1" x14ac:dyDescent="0.25">
      <c r="A68" s="38"/>
      <c r="B68" s="40"/>
      <c r="C68" s="41" t="s">
        <v>79</v>
      </c>
      <c r="D68" s="74"/>
      <c r="E68" s="74"/>
      <c r="F68" s="37" t="s">
        <v>49</v>
      </c>
      <c r="G68" s="16">
        <f t="shared" si="21"/>
        <v>650000</v>
      </c>
      <c r="H68" s="17">
        <v>250000</v>
      </c>
      <c r="I68" s="59">
        <v>150000</v>
      </c>
      <c r="J68" s="17">
        <v>250000</v>
      </c>
      <c r="K68" s="43" t="s">
        <v>80</v>
      </c>
    </row>
    <row r="69" spans="1:15" ht="62.25" customHeight="1" x14ac:dyDescent="0.25">
      <c r="A69" s="73" t="s">
        <v>48</v>
      </c>
      <c r="B69" s="82" t="s">
        <v>104</v>
      </c>
      <c r="C69" s="24" t="s">
        <v>95</v>
      </c>
      <c r="D69" s="74"/>
      <c r="E69" s="74"/>
      <c r="F69" s="73" t="s">
        <v>49</v>
      </c>
      <c r="G69" s="16">
        <f>H69+I69+J69</f>
        <v>6965900</v>
      </c>
      <c r="H69" s="16">
        <f>H70+H71+H72+H73</f>
        <v>2900000</v>
      </c>
      <c r="I69" s="62">
        <f>I70+I71+I72+I73+I74</f>
        <v>2600000</v>
      </c>
      <c r="J69" s="16">
        <f t="shared" ref="J69" si="25">J70</f>
        <v>1465900</v>
      </c>
      <c r="K69" s="73" t="s">
        <v>121</v>
      </c>
    </row>
    <row r="70" spans="1:15" ht="63.75" customHeight="1" x14ac:dyDescent="0.25">
      <c r="A70" s="75"/>
      <c r="B70" s="84"/>
      <c r="C70" s="24" t="s">
        <v>116</v>
      </c>
      <c r="D70" s="74"/>
      <c r="E70" s="74"/>
      <c r="F70" s="137"/>
      <c r="G70" s="16">
        <f>H70+J70</f>
        <v>2465900</v>
      </c>
      <c r="H70" s="17">
        <v>1000000</v>
      </c>
      <c r="I70" s="59"/>
      <c r="J70" s="17">
        <v>1465900</v>
      </c>
      <c r="K70" s="74"/>
    </row>
    <row r="71" spans="1:15" ht="43.5" customHeight="1" x14ac:dyDescent="0.25">
      <c r="A71" s="50"/>
      <c r="B71" s="51"/>
      <c r="C71" s="24" t="s">
        <v>117</v>
      </c>
      <c r="D71" s="134"/>
      <c r="E71" s="134"/>
      <c r="F71" s="73" t="s">
        <v>49</v>
      </c>
      <c r="G71" s="16">
        <f>H71+I71+J71</f>
        <v>2400000</v>
      </c>
      <c r="H71" s="17">
        <v>500000</v>
      </c>
      <c r="I71" s="59">
        <v>1900000</v>
      </c>
      <c r="J71" s="17"/>
      <c r="K71" s="134"/>
    </row>
    <row r="72" spans="1:15" ht="43.5" customHeight="1" x14ac:dyDescent="0.25">
      <c r="A72" s="50"/>
      <c r="B72" s="51"/>
      <c r="C72" s="24" t="s">
        <v>118</v>
      </c>
      <c r="D72" s="134"/>
      <c r="E72" s="134"/>
      <c r="F72" s="74" t="s">
        <v>49</v>
      </c>
      <c r="G72" s="16">
        <f t="shared" ref="G72:G73" si="26">H72+I72+J72</f>
        <v>700000</v>
      </c>
      <c r="H72" s="17">
        <v>700000</v>
      </c>
      <c r="I72" s="59"/>
      <c r="J72" s="17"/>
      <c r="K72" s="134"/>
    </row>
    <row r="73" spans="1:15" ht="73.5" customHeight="1" x14ac:dyDescent="0.25">
      <c r="A73" s="50"/>
      <c r="B73" s="51"/>
      <c r="C73" s="24" t="s">
        <v>119</v>
      </c>
      <c r="D73" s="135"/>
      <c r="E73" s="135"/>
      <c r="F73" s="137" t="s">
        <v>49</v>
      </c>
      <c r="G73" s="16">
        <f t="shared" si="26"/>
        <v>700000</v>
      </c>
      <c r="H73" s="17">
        <v>700000</v>
      </c>
      <c r="I73" s="59"/>
      <c r="J73" s="17"/>
      <c r="K73" s="134"/>
    </row>
    <row r="74" spans="1:15" ht="73.5" customHeight="1" x14ac:dyDescent="0.25">
      <c r="A74" s="53"/>
      <c r="B74" s="51"/>
      <c r="C74" s="24" t="s">
        <v>120</v>
      </c>
      <c r="D74" s="54"/>
      <c r="E74" s="54"/>
      <c r="F74" s="55"/>
      <c r="G74" s="16">
        <f>H74+I74+J74</f>
        <v>700000</v>
      </c>
      <c r="H74" s="17"/>
      <c r="I74" s="59">
        <v>700000</v>
      </c>
      <c r="J74" s="17"/>
      <c r="K74" s="135"/>
    </row>
    <row r="75" spans="1:15" s="10" customFormat="1" x14ac:dyDescent="0.25">
      <c r="A75" s="76" t="s">
        <v>39</v>
      </c>
      <c r="B75" s="77"/>
      <c r="C75" s="77"/>
      <c r="D75" s="77"/>
      <c r="E75" s="77"/>
      <c r="F75" s="78"/>
      <c r="G75" s="34">
        <f>G50+G53+G58+G65+G69+G54+G59+G60</f>
        <v>61619804</v>
      </c>
      <c r="H75" s="34">
        <f t="shared" ref="H75:J75" si="27">H50+H53+H58+H65+H69+H54+H59+H60</f>
        <v>18947818</v>
      </c>
      <c r="I75" s="34">
        <f t="shared" si="27"/>
        <v>21461386</v>
      </c>
      <c r="J75" s="34">
        <f t="shared" si="27"/>
        <v>21210600</v>
      </c>
      <c r="K75" s="9"/>
    </row>
    <row r="76" spans="1:15" ht="42.75" customHeight="1" x14ac:dyDescent="0.25">
      <c r="A76" s="94" t="s">
        <v>122</v>
      </c>
      <c r="B76" s="95"/>
      <c r="C76" s="95"/>
      <c r="D76" s="95"/>
      <c r="E76" s="95"/>
      <c r="F76" s="95"/>
      <c r="G76" s="95"/>
      <c r="H76" s="95"/>
      <c r="I76" s="95"/>
      <c r="J76" s="95"/>
      <c r="K76" s="96"/>
    </row>
    <row r="77" spans="1:15" ht="60" x14ac:dyDescent="0.25">
      <c r="A77" s="73" t="s">
        <v>8</v>
      </c>
      <c r="B77" s="82" t="s">
        <v>60</v>
      </c>
      <c r="C77" s="27" t="s">
        <v>89</v>
      </c>
      <c r="D77" s="73" t="s">
        <v>10</v>
      </c>
      <c r="E77" s="92" t="s">
        <v>50</v>
      </c>
      <c r="F77" s="4"/>
      <c r="G77" s="4"/>
      <c r="H77" s="4"/>
      <c r="I77" s="57"/>
      <c r="J77" s="4"/>
      <c r="K77" s="73" t="s">
        <v>51</v>
      </c>
    </row>
    <row r="78" spans="1:15" ht="31.5" customHeight="1" x14ac:dyDescent="0.25">
      <c r="A78" s="74"/>
      <c r="B78" s="83"/>
      <c r="C78" s="29" t="s">
        <v>74</v>
      </c>
      <c r="D78" s="74"/>
      <c r="E78" s="93"/>
      <c r="F78" s="49" t="s">
        <v>49</v>
      </c>
      <c r="G78" s="20">
        <f t="shared" ref="G78:G85" si="28">H78+I78+J78</f>
        <v>4000000</v>
      </c>
      <c r="H78" s="20">
        <v>2000000</v>
      </c>
      <c r="I78" s="63"/>
      <c r="J78" s="20">
        <v>2000000</v>
      </c>
      <c r="K78" s="74"/>
    </row>
    <row r="79" spans="1:15" ht="48" customHeight="1" x14ac:dyDescent="0.25">
      <c r="A79" s="74"/>
      <c r="B79" s="83"/>
      <c r="C79" s="29" t="s">
        <v>75</v>
      </c>
      <c r="D79" s="74"/>
      <c r="E79" s="93"/>
      <c r="F79" s="49" t="s">
        <v>49</v>
      </c>
      <c r="G79" s="20">
        <f t="shared" si="28"/>
        <v>1500000</v>
      </c>
      <c r="H79" s="21">
        <v>500000</v>
      </c>
      <c r="I79" s="63">
        <v>500000</v>
      </c>
      <c r="J79" s="20">
        <v>500000</v>
      </c>
      <c r="K79" s="74"/>
    </row>
    <row r="80" spans="1:15" ht="120" x14ac:dyDescent="0.25">
      <c r="A80" s="75"/>
      <c r="B80" s="84"/>
      <c r="C80" s="27" t="s">
        <v>76</v>
      </c>
      <c r="D80" s="75"/>
      <c r="E80" s="30" t="s">
        <v>77</v>
      </c>
      <c r="F80" s="49" t="s">
        <v>49</v>
      </c>
      <c r="G80" s="20">
        <f t="shared" si="28"/>
        <v>3000000</v>
      </c>
      <c r="H80" s="20">
        <v>1000000</v>
      </c>
      <c r="I80" s="63">
        <v>1000000</v>
      </c>
      <c r="J80" s="20">
        <v>1000000</v>
      </c>
      <c r="K80" s="75"/>
    </row>
    <row r="81" spans="1:11" ht="78.75" x14ac:dyDescent="0.25">
      <c r="A81" s="53"/>
      <c r="B81" s="51"/>
      <c r="C81" s="56" t="s">
        <v>123</v>
      </c>
      <c r="D81" s="53"/>
      <c r="E81" s="30" t="s">
        <v>124</v>
      </c>
      <c r="F81" s="53" t="s">
        <v>125</v>
      </c>
      <c r="G81" s="20">
        <v>20500000</v>
      </c>
      <c r="H81" s="20"/>
      <c r="I81" s="63">
        <v>20500000</v>
      </c>
      <c r="J81" s="20"/>
      <c r="K81" s="53"/>
    </row>
    <row r="82" spans="1:11" s="10" customFormat="1" x14ac:dyDescent="0.25">
      <c r="A82" s="76" t="s">
        <v>40</v>
      </c>
      <c r="B82" s="77"/>
      <c r="C82" s="77"/>
      <c r="D82" s="77"/>
      <c r="E82" s="77"/>
      <c r="F82" s="78"/>
      <c r="G82" s="18">
        <f t="shared" si="28"/>
        <v>29000000</v>
      </c>
      <c r="H82" s="18">
        <f>H78+H79+H80</f>
        <v>3500000</v>
      </c>
      <c r="I82" s="34">
        <f>I78+I79+I80+I81</f>
        <v>22000000</v>
      </c>
      <c r="J82" s="18">
        <f t="shared" ref="J82" si="29">J78+J79+J80</f>
        <v>3500000</v>
      </c>
      <c r="K82" s="9"/>
    </row>
    <row r="83" spans="1:11" ht="21.75" customHeight="1" x14ac:dyDescent="0.25">
      <c r="A83" s="125" t="s">
        <v>41</v>
      </c>
      <c r="B83" s="126"/>
      <c r="C83" s="126"/>
      <c r="D83" s="126"/>
      <c r="E83" s="126"/>
      <c r="F83" s="127"/>
      <c r="G83" s="22">
        <f>H83+I83+J83</f>
        <v>268330646</v>
      </c>
      <c r="H83" s="22">
        <f>H13+H19+H32+H40+H48+H75</f>
        <v>86964200</v>
      </c>
      <c r="I83" s="64">
        <f>I13+I19+I32+I40+I48+I75</f>
        <v>85222286</v>
      </c>
      <c r="J83" s="22">
        <f>J13+J19+J32+J40+J48+J75</f>
        <v>96144160</v>
      </c>
      <c r="K83" s="2"/>
    </row>
    <row r="84" spans="1:11" ht="21" customHeight="1" x14ac:dyDescent="0.25">
      <c r="A84" s="125" t="s">
        <v>49</v>
      </c>
      <c r="B84" s="126"/>
      <c r="C84" s="126"/>
      <c r="D84" s="126"/>
      <c r="E84" s="126"/>
      <c r="F84" s="127"/>
      <c r="G84" s="22">
        <f>H84+I84+J84</f>
        <v>265600646</v>
      </c>
      <c r="H84" s="22">
        <f>H13+H19+H32+H40+H48+H50+H53+H58+H66+H67+H68+H69</f>
        <v>86654200</v>
      </c>
      <c r="I84" s="64">
        <v>83872286</v>
      </c>
      <c r="J84" s="22">
        <f>J13+J19+J32+J40+J48+J50+J53+J58+J66+J67+J68+J69</f>
        <v>95074160</v>
      </c>
      <c r="K84" s="2"/>
    </row>
    <row r="85" spans="1:11" ht="23.25" customHeight="1" x14ac:dyDescent="0.25">
      <c r="A85" s="70" t="s">
        <v>42</v>
      </c>
      <c r="B85" s="71"/>
      <c r="C85" s="71"/>
      <c r="D85" s="71"/>
      <c r="E85" s="71"/>
      <c r="F85" s="72"/>
      <c r="G85" s="23">
        <f t="shared" si="28"/>
        <v>1130000</v>
      </c>
      <c r="H85" s="23">
        <f>H54+H59</f>
        <v>210000</v>
      </c>
      <c r="I85" s="65">
        <v>650000</v>
      </c>
      <c r="J85" s="23">
        <f>J54+J59</f>
        <v>270000</v>
      </c>
      <c r="K85" s="3"/>
    </row>
    <row r="86" spans="1:11" ht="23.25" customHeight="1" x14ac:dyDescent="0.25">
      <c r="A86" s="70" t="s">
        <v>61</v>
      </c>
      <c r="B86" s="71"/>
      <c r="C86" s="71"/>
      <c r="D86" s="71"/>
      <c r="E86" s="71"/>
      <c r="F86" s="72"/>
      <c r="G86" s="23">
        <f>H86+I86+J86</f>
        <v>1600000</v>
      </c>
      <c r="H86" s="23">
        <v>100000</v>
      </c>
      <c r="I86" s="65">
        <v>700000</v>
      </c>
      <c r="J86" s="23">
        <v>800000</v>
      </c>
      <c r="K86" s="3"/>
    </row>
    <row r="87" spans="1:11" ht="16.5" customHeight="1" x14ac:dyDescent="0.25">
      <c r="A87" s="131" t="s">
        <v>43</v>
      </c>
      <c r="B87" s="132"/>
      <c r="C87" s="132"/>
      <c r="D87" s="132"/>
      <c r="E87" s="132"/>
      <c r="F87" s="133"/>
      <c r="G87" s="23">
        <f>G82+G83</f>
        <v>297330646</v>
      </c>
      <c r="H87" s="23">
        <f t="shared" ref="H87:J87" si="30">H82+H83</f>
        <v>90464200</v>
      </c>
      <c r="I87" s="65">
        <f t="shared" si="30"/>
        <v>107222286</v>
      </c>
      <c r="J87" s="23">
        <f t="shared" si="30"/>
        <v>99644160</v>
      </c>
      <c r="K87" s="3"/>
    </row>
    <row r="88" spans="1:11" ht="72" customHeight="1" x14ac:dyDescent="0.3">
      <c r="A88" s="129" t="s">
        <v>126</v>
      </c>
      <c r="B88" s="130"/>
      <c r="C88" s="130"/>
      <c r="D88" s="67"/>
      <c r="E88" s="67"/>
      <c r="F88" s="67"/>
      <c r="G88" s="67"/>
      <c r="H88" s="67"/>
      <c r="I88" s="124" t="s">
        <v>127</v>
      </c>
      <c r="J88" s="124"/>
      <c r="K88" s="8"/>
    </row>
    <row r="90" spans="1:11" ht="43.5" customHeight="1" x14ac:dyDescent="0.3">
      <c r="A90" s="120" t="s">
        <v>137</v>
      </c>
      <c r="B90" s="121"/>
      <c r="C90" s="121"/>
    </row>
  </sheetData>
  <mergeCells count="101">
    <mergeCell ref="A84:F84"/>
    <mergeCell ref="A88:C88"/>
    <mergeCell ref="A85:F85"/>
    <mergeCell ref="A87:F87"/>
    <mergeCell ref="K69:K74"/>
    <mergeCell ref="K50:K52"/>
    <mergeCell ref="K53:K57"/>
    <mergeCell ref="K58:K64"/>
    <mergeCell ref="K65:K66"/>
    <mergeCell ref="F71:F73"/>
    <mergeCell ref="D65:D73"/>
    <mergeCell ref="E65:E73"/>
    <mergeCell ref="A65:A67"/>
    <mergeCell ref="B65:B67"/>
    <mergeCell ref="F69:F70"/>
    <mergeCell ref="A75:F75"/>
    <mergeCell ref="A53:A57"/>
    <mergeCell ref="C61:C63"/>
    <mergeCell ref="C58:C60"/>
    <mergeCell ref="F50:F52"/>
    <mergeCell ref="A58:A64"/>
    <mergeCell ref="B58:B64"/>
    <mergeCell ref="D58:D64"/>
    <mergeCell ref="E58:E64"/>
    <mergeCell ref="A90:C90"/>
    <mergeCell ref="I1:K1"/>
    <mergeCell ref="A69:A70"/>
    <mergeCell ref="B69:B70"/>
    <mergeCell ref="D53:D57"/>
    <mergeCell ref="A40:F40"/>
    <mergeCell ref="A41:K41"/>
    <mergeCell ref="A42:A47"/>
    <mergeCell ref="B42:B47"/>
    <mergeCell ref="D42:D47"/>
    <mergeCell ref="E42:E47"/>
    <mergeCell ref="F42:F47"/>
    <mergeCell ref="K42:K47"/>
    <mergeCell ref="B53:B57"/>
    <mergeCell ref="E53:E57"/>
    <mergeCell ref="D21:D29"/>
    <mergeCell ref="K77:K80"/>
    <mergeCell ref="I88:J88"/>
    <mergeCell ref="A82:F82"/>
    <mergeCell ref="A83:F83"/>
    <mergeCell ref="A50:A52"/>
    <mergeCell ref="B50:B52"/>
    <mergeCell ref="D50:D52"/>
    <mergeCell ref="E50:E52"/>
    <mergeCell ref="C53:C54"/>
    <mergeCell ref="C55:C56"/>
    <mergeCell ref="A13:F13"/>
    <mergeCell ref="A19:F19"/>
    <mergeCell ref="A14:K14"/>
    <mergeCell ref="A15:A18"/>
    <mergeCell ref="B15:B18"/>
    <mergeCell ref="D15:D18"/>
    <mergeCell ref="K15:K18"/>
    <mergeCell ref="A21:A31"/>
    <mergeCell ref="F21:F29"/>
    <mergeCell ref="I2:K2"/>
    <mergeCell ref="I3:K3"/>
    <mergeCell ref="A8:K8"/>
    <mergeCell ref="B9:B12"/>
    <mergeCell ref="D9:D12"/>
    <mergeCell ref="F9:F12"/>
    <mergeCell ref="E9:E12"/>
    <mergeCell ref="K9:K12"/>
    <mergeCell ref="A9:A12"/>
    <mergeCell ref="K5:K6"/>
    <mergeCell ref="A4:K4"/>
    <mergeCell ref="A5:A6"/>
    <mergeCell ref="B5:B6"/>
    <mergeCell ref="C5:C6"/>
    <mergeCell ref="D5:D6"/>
    <mergeCell ref="E5:E6"/>
    <mergeCell ref="F5:F6"/>
    <mergeCell ref="G5:J5"/>
    <mergeCell ref="A86:F86"/>
    <mergeCell ref="E15:E18"/>
    <mergeCell ref="F15:F18"/>
    <mergeCell ref="A32:F32"/>
    <mergeCell ref="A33:K33"/>
    <mergeCell ref="A34:A39"/>
    <mergeCell ref="B34:B39"/>
    <mergeCell ref="D34:D39"/>
    <mergeCell ref="E34:E39"/>
    <mergeCell ref="F34:F39"/>
    <mergeCell ref="K34:K39"/>
    <mergeCell ref="A20:K20"/>
    <mergeCell ref="B21:B29"/>
    <mergeCell ref="E30:E31"/>
    <mergeCell ref="A48:F48"/>
    <mergeCell ref="K21:K29"/>
    <mergeCell ref="E21:E26"/>
    <mergeCell ref="E27:E29"/>
    <mergeCell ref="A77:A80"/>
    <mergeCell ref="B77:B80"/>
    <mergeCell ref="D77:D80"/>
    <mergeCell ref="E77:E79"/>
    <mergeCell ref="A76:K76"/>
    <mergeCell ref="A49:K49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73" fitToHeight="4" orientation="landscape" r:id="rId1"/>
  <rowBreaks count="6" manualBreakCount="6">
    <brk id="13" max="10" man="1"/>
    <brk id="22" max="10" man="1"/>
    <brk id="40" max="10" man="1"/>
    <brk id="52" max="10" man="1"/>
    <brk id="66" max="10" man="1"/>
    <brk id="7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2023-06-01T06:50:55Z</dcterms:modified>
</cp:coreProperties>
</file>