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545" activeTab="0"/>
  </bookViews>
  <sheets>
    <sheet name="дод 7 (с)" sheetId="1" r:id="rId1"/>
  </sheets>
  <definedNames>
    <definedName name="_xlfn.AGGREGATE" hidden="1">#NAME?</definedName>
    <definedName name="_xlnm.Print_Titles" localSheetId="0">'дод 7 (с)'!$19:$19</definedName>
    <definedName name="_xlnm.Print_Area" localSheetId="0">'дод 7 (с)'!$A$1:$L$70</definedName>
  </definedNames>
  <calcPr fullCalcOnLoad="1"/>
</workbook>
</file>

<file path=xl/sharedStrings.xml><?xml version="1.0" encoding="utf-8"?>
<sst xmlns="http://schemas.openxmlformats.org/spreadsheetml/2006/main" count="81" uniqueCount="65">
  <si>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</si>
  <si>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</si>
  <si>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</si>
  <si>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</si>
  <si>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</si>
  <si>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</si>
  <si>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</si>
  <si>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</si>
  <si>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</si>
  <si>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</si>
  <si>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</si>
  <si>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</si>
  <si>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</si>
  <si>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</si>
  <si>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</si>
  <si>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</si>
  <si>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Облаштування території (доріжок, огорожі тощо) ботанічного саду місцевого значення «Юннатівський»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</si>
  <si>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</si>
  <si>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</si>
  <si>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Перелік видатків фонду охорони навколишнього природного середовища</t>
  </si>
  <si>
    <t xml:space="preserve">  (код бюджету)</t>
  </si>
  <si>
    <t xml:space="preserve">Сумський міський голова </t>
  </si>
  <si>
    <t>(грн)</t>
  </si>
  <si>
    <t>Заходи з озеленення населених пунктів</t>
  </si>
  <si>
    <t>Проведення санітарних та інших заходів, спрямованих на запобігання забрудненню, засміченню та виснаженню водних ресурсів, а також винесення об’єктів забруднення з прибережних смуг</t>
  </si>
  <si>
    <t>Санітарне утримання та догляд за насадженнями парку - пам’ятки садово - паркового мистецтва  місцевого значення «Басівський»</t>
  </si>
  <si>
    <t>Санітарне утримання, догляд за пам’ятками природи «Липові насадження», «Дуби» на вулицях Олександра Аніщенка, Герасима Кондратьєва, Петропавлівська, Сергія Табали</t>
  </si>
  <si>
    <t xml:space="preserve">Виготовлення та встановлення охоронних знаків для об’єктів природно - заповідного фонду Сумської міської територіальної громади </t>
  </si>
  <si>
    <t>Проведення у позашкільному вихованні освітніх акцій, проєктів, семінарів, лекцій та екскурсій з питань екології та охорони природи</t>
  </si>
  <si>
    <t>Виконавчий комітет Сумської міської ради</t>
  </si>
  <si>
    <t>Управління  освіти і науки Сумської міської ради</t>
  </si>
  <si>
    <t>0600000</t>
  </si>
  <si>
    <t>0200000</t>
  </si>
  <si>
    <t>Департамент фінансів, економіки та інвестицій Сумської міської ради</t>
  </si>
  <si>
    <t>1200000</t>
  </si>
  <si>
    <t>Олександр ЛИСЕНКО</t>
  </si>
  <si>
    <t xml:space="preserve">Сумської міської територіальної громади на 2023 рік 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</si>
  <si>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</t>
  </si>
  <si>
    <t>Створення захисних насаджень на ерозійно небезпечних землях на території Сумської міської територіальної громади (в районі вул. Тополянська та в Стецьківському старостинському окрузі)</t>
  </si>
  <si>
    <t>Проведення санітарних заходів та благоустрою у прибережній смузі оз. Чеха</t>
  </si>
  <si>
    <t>Заходи щодо відновлення і підтримання сприятливого гідрологічного режиму та санітарного стану річок, а також заходи для боротьби з шкідливою дією вод (очищення русел від дерев, що потрапили до них внаслідок проходження весняних повеней)</t>
  </si>
  <si>
    <t>Забезпечення екологічно безпечного збирання, перевезення, зберігання, оброблення, утилізації, видалення зешкодження і захоронення відходів та небезпечних хімічних речовин, у тому числі непридатних або заборонених до використання хімічних засобів захисту рослин</t>
  </si>
  <si>
    <t>Департамент інфраструктури міста Сумської міської ради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</si>
  <si>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 на території Сумської міської територіальної громади</t>
  </si>
  <si>
    <t>Заходи, пов’язані зі створенням нових та реконструкцією існуючих захисних насаджень на деградованих ерозійно небезпечних землях і вздовж поверхневих водних об’єктів</t>
  </si>
  <si>
    <t xml:space="preserve">Розроблення проєктів створення територій і об’єктів природно-заповідного фонду та організації їх територій </t>
  </si>
  <si>
    <t>Розроблення проєктів створення територій і об’єктів природно-заповідного фонду та організації їх територій у межах Сумської міської територіальної громади</t>
  </si>
  <si>
    <t>Забезпечення передачі відходів, що містять ртуть, сполуки ртуті (у тому числі відпрацьовані люмінесцентні лампи та прилади, що містять ртуть) в установах та закладах галузі «Освіта»</t>
  </si>
  <si>
    <t>Придбання спеціального обладнання для створення лабораторії  та проведення науково-дослідницьких робіт на території ботанічного саду місцевого значення «Юннатівський»</t>
  </si>
  <si>
    <t>Реалізація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</si>
  <si>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Супровід грантового проєкту «Підвищення обізнаності населення Сумської міської територіальної громади про можливості відновлювальної енергетики»</t>
  </si>
  <si>
    <t>Обсяг видатків</t>
  </si>
  <si>
    <t>Внесено змін +,-</t>
  </si>
  <si>
    <t>Всього видатків з урахуванням змін</t>
  </si>
  <si>
    <t xml:space="preserve">№ 3309  - МР  «Про  бюджет   Сумської   міської </t>
  </si>
  <si>
    <t>Проведення санітарних заходів та благоустрою  у прибережних  смугах річок Псел, Сумка, Стрілка, ін. водних об’єктів, очищення русел річок</t>
  </si>
  <si>
    <t>до     рішення       Сумської        міської       ради</t>
  </si>
  <si>
    <t>«Про      внесення        змін        до         рішення</t>
  </si>
  <si>
    <t xml:space="preserve">Сумської  міської  ради  від  14  грудня 2022 року </t>
  </si>
  <si>
    <t>Додаток  7</t>
  </si>
  <si>
    <t>територіальної громади на  2023 рік» (зі змінами)</t>
  </si>
  <si>
    <t>від  09    серпня      2023    року    №    4088  -   МР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</si>
  <si>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будівництво гідротехнічних та інших споруд, об’єктів зв’язку в заповідниках, національних природних парках, ботанічних садах, дендрологічних парках, зоологічних парках та парках-пам’ятках садово-паркового мистецтва з метою збереження та відтворення природних екологічних систем і пов’язаних з діяльністю цих установ, а також витрати на утримання об'єктів природно-заповідного фонду</t>
  </si>
  <si>
    <t>Поповнення експозицій рідкісних та зникаючих рослин і тварин у ботанічному саду місцевого значення «Юннатівський»</t>
  </si>
  <si>
    <t xml:space="preserve">Виконавець: ___________________Світлана ЛИПОВА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</si>
</sst>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3" fillId="46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7" fillId="0" borderId="7" applyNumberFormat="0" applyFill="0" applyAlignment="0" applyProtection="0"/>
    <xf numFmtId="0" fontId="12" fillId="0" borderId="8" applyNumberFormat="0" applyFill="0" applyAlignment="0" applyProtection="0"/>
    <xf numFmtId="0" fontId="58" fillId="47" borderId="9" applyNumberFormat="0" applyAlignment="0" applyProtection="0"/>
    <xf numFmtId="0" fontId="10" fillId="48" borderId="10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" fillId="3" borderId="0" applyNumberFormat="0" applyBorder="0" applyAlignment="0" applyProtection="0"/>
    <xf numFmtId="0" fontId="6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3" fillId="50" borderId="14" applyNumberFormat="0" applyAlignment="0" applyProtection="0"/>
    <xf numFmtId="0" fontId="18" fillId="0" borderId="15" applyNumberFormat="0" applyFill="0" applyAlignment="0" applyProtection="0"/>
    <xf numFmtId="0" fontId="64" fillId="54" borderId="0" applyNumberFormat="0" applyBorder="0" applyAlignment="0" applyProtection="0"/>
    <xf numFmtId="0" fontId="19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8" fillId="0" borderId="0" xfId="95" applyNumberFormat="1" applyFont="1" applyFill="1" applyBorder="1" applyAlignment="1">
      <alignment vertical="center"/>
      <protection/>
    </xf>
    <xf numFmtId="4" fontId="39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4" fillId="5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4" fontId="4" fillId="0" borderId="16" xfId="95" applyNumberFormat="1" applyFont="1" applyFill="1" applyBorder="1" applyAlignment="1" quotePrefix="1">
      <alignment horizontal="center" vertical="center"/>
      <protection/>
    </xf>
    <xf numFmtId="0" fontId="25" fillId="55" borderId="0" xfId="0" applyFont="1" applyFill="1" applyAlignment="1">
      <alignment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vertical="top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0" fontId="4" fillId="55" borderId="16" xfId="0" applyFont="1" applyFill="1" applyBorder="1" applyAlignment="1">
      <alignment vertical="center" wrapText="1"/>
    </xf>
    <xf numFmtId="0" fontId="4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vertical="center" wrapText="1"/>
    </xf>
    <xf numFmtId="0" fontId="30" fillId="55" borderId="17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justify" vertical="top" wrapText="1"/>
    </xf>
    <xf numFmtId="0" fontId="30" fillId="55" borderId="16" xfId="0" applyFont="1" applyFill="1" applyBorder="1" applyAlignment="1">
      <alignment horizontal="justify" vertical="center" wrapText="1"/>
    </xf>
    <xf numFmtId="0" fontId="37" fillId="55" borderId="16" xfId="0" applyFont="1" applyFill="1" applyBorder="1" applyAlignment="1">
      <alignment horizontal="left" vertical="center" wrapText="1"/>
    </xf>
    <xf numFmtId="4" fontId="30" fillId="55" borderId="16" xfId="95" applyNumberFormat="1" applyFont="1" applyFill="1" applyBorder="1" applyAlignment="1">
      <alignment horizontal="center" vertical="center"/>
      <protection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4" fontId="30" fillId="55" borderId="16" xfId="0" applyNumberFormat="1" applyFont="1" applyFill="1" applyBorder="1" applyAlignment="1">
      <alignment horizontal="center" vertical="center" wrapText="1"/>
    </xf>
    <xf numFmtId="4" fontId="30" fillId="55" borderId="17" xfId="0" applyNumberFormat="1" applyFont="1" applyFill="1" applyBorder="1" applyAlignment="1">
      <alignment horizontal="center" vertical="center" wrapText="1"/>
    </xf>
    <xf numFmtId="4" fontId="37" fillId="55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distributed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25" fillId="55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left"/>
    </xf>
    <xf numFmtId="0" fontId="41" fillId="55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tabSelected="1" view="pageBreakPreview" zoomScale="70" zoomScaleNormal="70" zoomScaleSheetLayoutView="70" zoomScalePageLayoutView="0" workbookViewId="0" topLeftCell="A1">
      <selection activeCell="I1" sqref="I1:L1"/>
    </sheetView>
  </sheetViews>
  <sheetFormatPr defaultColWidth="9.16015625" defaultRowHeight="12.75"/>
  <cols>
    <col min="1" max="1" width="21.33203125" style="50" customWidth="1"/>
    <col min="2" max="2" width="20.33203125" style="51" customWidth="1"/>
    <col min="3" max="3" width="81.33203125" style="51" customWidth="1"/>
    <col min="4" max="4" width="23.16015625" style="51" customWidth="1"/>
    <col min="5" max="5" width="24.66015625" style="51" customWidth="1"/>
    <col min="6" max="6" width="24" style="51" customWidth="1"/>
    <col min="7" max="7" width="21.83203125" style="51" customWidth="1"/>
    <col min="8" max="8" width="18.83203125" style="51" customWidth="1"/>
    <col min="9" max="9" width="21.33203125" style="51" customWidth="1"/>
    <col min="10" max="10" width="23" style="51" customWidth="1"/>
    <col min="11" max="11" width="23.16015625" style="51" customWidth="1"/>
    <col min="12" max="12" width="19.33203125" style="51" customWidth="1"/>
    <col min="13" max="13" width="17" style="50" customWidth="1"/>
    <col min="14" max="16384" width="9.16015625" style="50" customWidth="1"/>
  </cols>
  <sheetData>
    <row r="1" spans="2:18" s="41" customFormat="1" ht="23.25">
      <c r="B1" s="42"/>
      <c r="C1" s="43"/>
      <c r="D1" s="43"/>
      <c r="E1" s="43"/>
      <c r="F1" s="43"/>
      <c r="G1" s="43"/>
      <c r="H1" s="43"/>
      <c r="I1" s="97" t="s">
        <v>59</v>
      </c>
      <c r="J1" s="97"/>
      <c r="K1" s="97"/>
      <c r="L1" s="97"/>
      <c r="M1" s="45"/>
      <c r="N1" s="46"/>
      <c r="O1" s="46"/>
      <c r="P1" s="46"/>
      <c r="Q1" s="46"/>
      <c r="R1" s="46"/>
    </row>
    <row r="2" spans="2:18" s="41" customFormat="1" ht="23.25">
      <c r="B2" s="42"/>
      <c r="C2" s="43"/>
      <c r="D2" s="43"/>
      <c r="E2" s="43"/>
      <c r="F2" s="43"/>
      <c r="G2" s="43"/>
      <c r="H2" s="43"/>
      <c r="I2" s="98" t="s">
        <v>56</v>
      </c>
      <c r="J2" s="98"/>
      <c r="K2" s="98"/>
      <c r="L2" s="98"/>
      <c r="M2" s="45"/>
      <c r="N2" s="46"/>
      <c r="O2" s="46"/>
      <c r="P2" s="46"/>
      <c r="Q2" s="46"/>
      <c r="R2" s="46"/>
    </row>
    <row r="3" spans="2:18" s="41" customFormat="1" ht="23.25">
      <c r="B3" s="42"/>
      <c r="C3" s="43"/>
      <c r="D3" s="43"/>
      <c r="E3" s="43"/>
      <c r="F3" s="43"/>
      <c r="G3" s="43"/>
      <c r="H3" s="43"/>
      <c r="I3" s="98" t="s">
        <v>57</v>
      </c>
      <c r="J3" s="98"/>
      <c r="K3" s="98"/>
      <c r="L3" s="98"/>
      <c r="M3" s="45"/>
      <c r="N3" s="46"/>
      <c r="O3" s="46"/>
      <c r="P3" s="46"/>
      <c r="Q3" s="46"/>
      <c r="R3" s="46"/>
    </row>
    <row r="4" spans="2:18" s="41" customFormat="1" ht="23.25">
      <c r="B4" s="42"/>
      <c r="C4" s="43"/>
      <c r="D4" s="43"/>
      <c r="E4" s="43"/>
      <c r="F4" s="43"/>
      <c r="G4" s="43"/>
      <c r="H4" s="43"/>
      <c r="I4" s="98" t="s">
        <v>58</v>
      </c>
      <c r="J4" s="98"/>
      <c r="K4" s="98"/>
      <c r="L4" s="98"/>
      <c r="M4" s="45"/>
      <c r="N4" s="46"/>
      <c r="O4" s="46"/>
      <c r="P4" s="46"/>
      <c r="Q4" s="46"/>
      <c r="R4" s="46"/>
    </row>
    <row r="5" spans="2:18" s="41" customFormat="1" ht="23.25">
      <c r="B5" s="42"/>
      <c r="C5" s="43"/>
      <c r="D5" s="43"/>
      <c r="E5" s="43"/>
      <c r="F5" s="43"/>
      <c r="G5" s="43"/>
      <c r="H5" s="43"/>
      <c r="I5" s="98" t="s">
        <v>54</v>
      </c>
      <c r="J5" s="98"/>
      <c r="K5" s="98"/>
      <c r="L5" s="98"/>
      <c r="M5" s="45"/>
      <c r="N5" s="46"/>
      <c r="O5" s="46"/>
      <c r="P5" s="46"/>
      <c r="Q5" s="46"/>
      <c r="R5" s="46"/>
    </row>
    <row r="6" spans="2:18" s="41" customFormat="1" ht="24.75" customHeight="1">
      <c r="B6" s="42"/>
      <c r="C6" s="43"/>
      <c r="D6" s="43"/>
      <c r="E6" s="43"/>
      <c r="F6" s="43"/>
      <c r="G6" s="43"/>
      <c r="H6" s="43"/>
      <c r="I6" s="98" t="s">
        <v>60</v>
      </c>
      <c r="J6" s="98"/>
      <c r="K6" s="98"/>
      <c r="L6" s="98"/>
      <c r="M6" s="45"/>
      <c r="N6" s="46"/>
      <c r="O6" s="46"/>
      <c r="P6" s="46"/>
      <c r="Q6" s="46"/>
      <c r="R6" s="46"/>
    </row>
    <row r="7" spans="2:18" s="2" customFormat="1" ht="27.75" customHeight="1">
      <c r="B7" s="1"/>
      <c r="C7" s="14"/>
      <c r="D7" s="14"/>
      <c r="E7" s="14"/>
      <c r="F7" s="14"/>
      <c r="G7" s="14"/>
      <c r="H7" s="14"/>
      <c r="I7" s="98" t="s">
        <v>61</v>
      </c>
      <c r="J7" s="98"/>
      <c r="K7" s="98"/>
      <c r="L7" s="98"/>
      <c r="M7" s="47"/>
      <c r="N7" s="48"/>
      <c r="O7" s="48"/>
      <c r="P7" s="48"/>
      <c r="Q7" s="48"/>
      <c r="R7" s="48"/>
    </row>
    <row r="8" spans="2:18" s="2" customFormat="1" ht="27.75" customHeight="1">
      <c r="B8" s="1"/>
      <c r="C8" s="14"/>
      <c r="D8" s="14"/>
      <c r="E8" s="14"/>
      <c r="F8" s="14"/>
      <c r="G8" s="14"/>
      <c r="H8" s="14"/>
      <c r="I8" s="76"/>
      <c r="J8" s="76"/>
      <c r="K8" s="76"/>
      <c r="L8" s="76"/>
      <c r="M8" s="47"/>
      <c r="N8" s="48"/>
      <c r="O8" s="48"/>
      <c r="P8" s="48"/>
      <c r="Q8" s="48"/>
      <c r="R8" s="48"/>
    </row>
    <row r="9" spans="1:18" ht="36.75" customHeight="1">
      <c r="A9" s="95" t="s">
        <v>19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47"/>
      <c r="N9" s="77"/>
      <c r="O9" s="77"/>
      <c r="P9" s="77"/>
      <c r="Q9" s="77"/>
      <c r="R9" s="77"/>
    </row>
    <row r="10" spans="1:18" ht="24.75" customHeight="1">
      <c r="A10" s="81" t="s">
        <v>36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47"/>
      <c r="N10" s="49"/>
      <c r="O10" s="49"/>
      <c r="P10" s="49"/>
      <c r="Q10" s="49"/>
      <c r="R10" s="49"/>
    </row>
    <row r="11" spans="1:18" ht="10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47"/>
      <c r="N11" s="49"/>
      <c r="O11" s="49"/>
      <c r="P11" s="49"/>
      <c r="Q11" s="49"/>
      <c r="R11" s="49"/>
    </row>
    <row r="12" spans="1:18" ht="18" customHeight="1">
      <c r="A12" s="92"/>
      <c r="B12" s="92"/>
      <c r="C12" s="91">
        <v>1853100000</v>
      </c>
      <c r="D12" s="91"/>
      <c r="E12" s="91"/>
      <c r="F12" s="91"/>
      <c r="G12" s="91"/>
      <c r="H12" s="91"/>
      <c r="I12" s="91"/>
      <c r="J12" s="91"/>
      <c r="K12" s="31"/>
      <c r="L12" s="31"/>
      <c r="M12" s="47"/>
      <c r="N12" s="49"/>
      <c r="O12" s="49"/>
      <c r="P12" s="49"/>
      <c r="Q12" s="49"/>
      <c r="R12" s="49"/>
    </row>
    <row r="13" spans="2:13" ht="21.75" customHeight="1">
      <c r="B13" s="50"/>
      <c r="C13" s="87" t="s">
        <v>20</v>
      </c>
      <c r="D13" s="87"/>
      <c r="E13" s="87"/>
      <c r="F13" s="87"/>
      <c r="G13" s="87"/>
      <c r="H13" s="87"/>
      <c r="I13" s="87"/>
      <c r="J13" s="87"/>
      <c r="K13" s="15"/>
      <c r="L13" s="15"/>
      <c r="M13" s="47"/>
    </row>
    <row r="14" spans="2:13" ht="21.75" customHeight="1">
      <c r="B14" s="50"/>
      <c r="C14" s="15"/>
      <c r="D14" s="15"/>
      <c r="E14" s="15"/>
      <c r="F14" s="15"/>
      <c r="G14" s="15"/>
      <c r="H14" s="15"/>
      <c r="I14" s="15"/>
      <c r="J14" s="15"/>
      <c r="K14" s="15"/>
      <c r="L14" s="38" t="s">
        <v>22</v>
      </c>
      <c r="M14" s="47"/>
    </row>
    <row r="15" spans="1:12" s="5" customFormat="1" ht="30" customHeight="1">
      <c r="A15" s="79" t="s">
        <v>10</v>
      </c>
      <c r="B15" s="79" t="s">
        <v>11</v>
      </c>
      <c r="C15" s="78" t="s">
        <v>4</v>
      </c>
      <c r="D15" s="82" t="s">
        <v>51</v>
      </c>
      <c r="E15" s="83"/>
      <c r="F15" s="84"/>
      <c r="G15" s="82" t="s">
        <v>52</v>
      </c>
      <c r="H15" s="83"/>
      <c r="I15" s="84"/>
      <c r="J15" s="78" t="s">
        <v>53</v>
      </c>
      <c r="K15" s="78"/>
      <c r="L15" s="78"/>
    </row>
    <row r="16" spans="1:12" s="5" customFormat="1" ht="16.5" customHeight="1">
      <c r="A16" s="79"/>
      <c r="B16" s="79"/>
      <c r="C16" s="78"/>
      <c r="D16" s="78" t="s">
        <v>0</v>
      </c>
      <c r="E16" s="80" t="s">
        <v>1</v>
      </c>
      <c r="F16" s="80" t="s">
        <v>2</v>
      </c>
      <c r="G16" s="78" t="s">
        <v>0</v>
      </c>
      <c r="H16" s="80" t="s">
        <v>1</v>
      </c>
      <c r="I16" s="80" t="s">
        <v>2</v>
      </c>
      <c r="J16" s="78" t="s">
        <v>0</v>
      </c>
      <c r="K16" s="80" t="s">
        <v>1</v>
      </c>
      <c r="L16" s="80" t="s">
        <v>2</v>
      </c>
    </row>
    <row r="17" spans="1:12" s="5" customFormat="1" ht="20.25" customHeight="1">
      <c r="A17" s="79"/>
      <c r="B17" s="79"/>
      <c r="C17" s="78"/>
      <c r="D17" s="78"/>
      <c r="E17" s="80"/>
      <c r="F17" s="80"/>
      <c r="G17" s="78"/>
      <c r="H17" s="80"/>
      <c r="I17" s="80"/>
      <c r="J17" s="78"/>
      <c r="K17" s="80"/>
      <c r="L17" s="80"/>
    </row>
    <row r="18" spans="1:12" s="5" customFormat="1" ht="30" customHeight="1">
      <c r="A18" s="79"/>
      <c r="B18" s="79"/>
      <c r="C18" s="78"/>
      <c r="D18" s="78"/>
      <c r="E18" s="80"/>
      <c r="F18" s="80"/>
      <c r="G18" s="78"/>
      <c r="H18" s="80"/>
      <c r="I18" s="80"/>
      <c r="J18" s="78"/>
      <c r="K18" s="80"/>
      <c r="L18" s="80"/>
    </row>
    <row r="19" spans="1:12" s="30" customFormat="1" ht="18.75">
      <c r="A19" s="29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  <c r="I19" s="29">
        <v>9</v>
      </c>
      <c r="J19" s="29">
        <v>10</v>
      </c>
      <c r="K19" s="29">
        <v>11</v>
      </c>
      <c r="L19" s="29">
        <v>12</v>
      </c>
    </row>
    <row r="20" spans="1:12" s="7" customFormat="1" ht="46.5" customHeight="1">
      <c r="A20" s="44" t="s">
        <v>32</v>
      </c>
      <c r="B20" s="19"/>
      <c r="C20" s="57" t="s">
        <v>29</v>
      </c>
      <c r="D20" s="34">
        <f>D21</f>
        <v>100000</v>
      </c>
      <c r="E20" s="34">
        <f aca="true" t="shared" si="0" ref="D20:L21">E21</f>
        <v>100000</v>
      </c>
      <c r="F20" s="34">
        <f t="shared" si="0"/>
        <v>0</v>
      </c>
      <c r="G20" s="34"/>
      <c r="H20" s="34"/>
      <c r="I20" s="34"/>
      <c r="J20" s="33">
        <f>J21</f>
        <v>100000</v>
      </c>
      <c r="K20" s="33">
        <f t="shared" si="0"/>
        <v>100000</v>
      </c>
      <c r="L20" s="33">
        <f t="shared" si="0"/>
        <v>0</v>
      </c>
    </row>
    <row r="21" spans="1:12" s="7" customFormat="1" ht="43.5" customHeight="1">
      <c r="A21" s="39">
        <v>8340</v>
      </c>
      <c r="B21" s="39" t="s">
        <v>12</v>
      </c>
      <c r="C21" s="58" t="s">
        <v>13</v>
      </c>
      <c r="D21" s="34">
        <f t="shared" si="0"/>
        <v>100000</v>
      </c>
      <c r="E21" s="34">
        <f t="shared" si="0"/>
        <v>100000</v>
      </c>
      <c r="F21" s="34">
        <f t="shared" si="0"/>
        <v>0</v>
      </c>
      <c r="G21" s="34"/>
      <c r="H21" s="34"/>
      <c r="I21" s="34"/>
      <c r="J21" s="33">
        <f t="shared" si="0"/>
        <v>100000</v>
      </c>
      <c r="K21" s="33">
        <f t="shared" si="0"/>
        <v>100000</v>
      </c>
      <c r="L21" s="33">
        <f t="shared" si="0"/>
        <v>0</v>
      </c>
    </row>
    <row r="22" spans="1:12" s="7" customFormat="1" ht="99" customHeight="1">
      <c r="A22" s="22"/>
      <c r="B22" s="19"/>
      <c r="C22" s="59" t="s">
        <v>37</v>
      </c>
      <c r="D22" s="34">
        <f>D23</f>
        <v>100000</v>
      </c>
      <c r="E22" s="34">
        <f>E23</f>
        <v>100000</v>
      </c>
      <c r="F22" s="34">
        <f>F23</f>
        <v>0</v>
      </c>
      <c r="G22" s="34"/>
      <c r="H22" s="34"/>
      <c r="I22" s="34"/>
      <c r="J22" s="33">
        <f>J23</f>
        <v>100000</v>
      </c>
      <c r="K22" s="33">
        <f>K23</f>
        <v>100000</v>
      </c>
      <c r="L22" s="33">
        <f>L23</f>
        <v>0</v>
      </c>
    </row>
    <row r="23" spans="1:12" s="7" customFormat="1" ht="42" customHeight="1">
      <c r="A23" s="22"/>
      <c r="B23" s="19"/>
      <c r="C23" s="60" t="s">
        <v>6</v>
      </c>
      <c r="D23" s="73">
        <f>SUM(E23:F23)</f>
        <v>100000</v>
      </c>
      <c r="E23" s="73">
        <v>100000</v>
      </c>
      <c r="F23" s="73">
        <v>0</v>
      </c>
      <c r="G23" s="73"/>
      <c r="H23" s="73"/>
      <c r="I23" s="73"/>
      <c r="J23" s="66">
        <f>SUM(K23:L23)</f>
        <v>100000</v>
      </c>
      <c r="K23" s="66">
        <v>100000</v>
      </c>
      <c r="L23" s="66">
        <v>0</v>
      </c>
    </row>
    <row r="24" spans="1:12" s="7" customFormat="1" ht="39.75" customHeight="1">
      <c r="A24" s="44" t="s">
        <v>31</v>
      </c>
      <c r="B24" s="19"/>
      <c r="C24" s="58" t="s">
        <v>30</v>
      </c>
      <c r="D24" s="34">
        <f>D25</f>
        <v>557100</v>
      </c>
      <c r="E24" s="34">
        <f aca="true" t="shared" si="1" ref="E24:L24">E25</f>
        <v>420000</v>
      </c>
      <c r="F24" s="34">
        <f t="shared" si="1"/>
        <v>137100</v>
      </c>
      <c r="G24" s="34">
        <f t="shared" si="1"/>
        <v>108000</v>
      </c>
      <c r="H24" s="34">
        <f t="shared" si="1"/>
        <v>0</v>
      </c>
      <c r="I24" s="34">
        <f t="shared" si="1"/>
        <v>108000</v>
      </c>
      <c r="J24" s="34">
        <f t="shared" si="1"/>
        <v>665100</v>
      </c>
      <c r="K24" s="34">
        <f t="shared" si="1"/>
        <v>420000</v>
      </c>
      <c r="L24" s="34">
        <f t="shared" si="1"/>
        <v>245100</v>
      </c>
    </row>
    <row r="25" spans="1:12" s="8" customFormat="1" ht="40.5" customHeight="1">
      <c r="A25" s="39">
        <v>8340</v>
      </c>
      <c r="B25" s="39" t="s">
        <v>12</v>
      </c>
      <c r="C25" s="58" t="s">
        <v>13</v>
      </c>
      <c r="D25" s="34">
        <f>D26+D30+D34+D36+D38</f>
        <v>557100</v>
      </c>
      <c r="E25" s="34">
        <f aca="true" t="shared" si="2" ref="E25:L25">E26+E30+E34+E36+E38</f>
        <v>420000</v>
      </c>
      <c r="F25" s="34">
        <f t="shared" si="2"/>
        <v>137100</v>
      </c>
      <c r="G25" s="34">
        <f t="shared" si="2"/>
        <v>108000</v>
      </c>
      <c r="H25" s="34">
        <f t="shared" si="2"/>
        <v>0</v>
      </c>
      <c r="I25" s="34">
        <f t="shared" si="2"/>
        <v>108000</v>
      </c>
      <c r="J25" s="34">
        <f t="shared" si="2"/>
        <v>665100</v>
      </c>
      <c r="K25" s="34">
        <f t="shared" si="2"/>
        <v>420000</v>
      </c>
      <c r="L25" s="34">
        <f t="shared" si="2"/>
        <v>245100</v>
      </c>
    </row>
    <row r="26" spans="1:12" s="8" customFormat="1" ht="97.5">
      <c r="A26" s="20"/>
      <c r="B26" s="21"/>
      <c r="C26" s="59" t="s">
        <v>37</v>
      </c>
      <c r="D26" s="34">
        <f>D28+D29+D27</f>
        <v>85000</v>
      </c>
      <c r="E26" s="34">
        <f aca="true" t="shared" si="3" ref="E26:L26">E28+E29+E27</f>
        <v>85000</v>
      </c>
      <c r="F26" s="34">
        <f t="shared" si="3"/>
        <v>0</v>
      </c>
      <c r="G26" s="34">
        <f t="shared" si="3"/>
        <v>108000</v>
      </c>
      <c r="H26" s="34">
        <f t="shared" si="3"/>
        <v>0</v>
      </c>
      <c r="I26" s="34">
        <f t="shared" si="3"/>
        <v>108000</v>
      </c>
      <c r="J26" s="34">
        <f t="shared" si="3"/>
        <v>193000</v>
      </c>
      <c r="K26" s="34">
        <f t="shared" si="3"/>
        <v>85000</v>
      </c>
      <c r="L26" s="34">
        <f t="shared" si="3"/>
        <v>108000</v>
      </c>
    </row>
    <row r="27" spans="1:12" s="8" customFormat="1" ht="70.5" customHeight="1">
      <c r="A27" s="20"/>
      <c r="B27" s="21"/>
      <c r="C27" s="60" t="s">
        <v>49</v>
      </c>
      <c r="D27" s="73">
        <f>SUM(E27:F27)</f>
        <v>25000</v>
      </c>
      <c r="E27" s="73">
        <v>25000</v>
      </c>
      <c r="F27" s="73">
        <v>0</v>
      </c>
      <c r="G27" s="73">
        <f>H27+I27</f>
        <v>108000</v>
      </c>
      <c r="H27" s="73"/>
      <c r="I27" s="73">
        <v>108000</v>
      </c>
      <c r="J27" s="36">
        <f>K27+L27</f>
        <v>133000</v>
      </c>
      <c r="K27" s="36">
        <f>E27+H27</f>
        <v>25000</v>
      </c>
      <c r="L27" s="36">
        <f>F27+I27</f>
        <v>108000</v>
      </c>
    </row>
    <row r="28" spans="1:12" s="8" customFormat="1" ht="57.75" customHeight="1">
      <c r="A28" s="20"/>
      <c r="B28" s="21"/>
      <c r="C28" s="60" t="s">
        <v>14</v>
      </c>
      <c r="D28" s="73">
        <f>SUM(E28:F28)</f>
        <v>10000</v>
      </c>
      <c r="E28" s="73">
        <v>10000</v>
      </c>
      <c r="F28" s="73">
        <v>0</v>
      </c>
      <c r="G28" s="73"/>
      <c r="H28" s="73"/>
      <c r="I28" s="73"/>
      <c r="J28" s="36">
        <f>SUM(K28:L28)</f>
        <v>10000</v>
      </c>
      <c r="K28" s="36">
        <v>10000</v>
      </c>
      <c r="L28" s="36">
        <v>0</v>
      </c>
    </row>
    <row r="29" spans="1:12" s="8" customFormat="1" ht="61.5" customHeight="1">
      <c r="A29" s="20"/>
      <c r="B29" s="21"/>
      <c r="C29" s="60" t="s">
        <v>28</v>
      </c>
      <c r="D29" s="73">
        <f>SUM(E29:F29)</f>
        <v>50000</v>
      </c>
      <c r="E29" s="73">
        <v>50000</v>
      </c>
      <c r="F29" s="73">
        <v>0</v>
      </c>
      <c r="G29" s="73"/>
      <c r="H29" s="73"/>
      <c r="I29" s="73"/>
      <c r="J29" s="36">
        <f>SUM(K29:L29)</f>
        <v>50000</v>
      </c>
      <c r="K29" s="36">
        <v>50000</v>
      </c>
      <c r="L29" s="36">
        <v>0</v>
      </c>
    </row>
    <row r="30" spans="1:12" s="8" customFormat="1" ht="246" customHeight="1">
      <c r="A30" s="20"/>
      <c r="B30" s="21"/>
      <c r="C30" s="59" t="s">
        <v>62</v>
      </c>
      <c r="D30" s="34">
        <f>D31+D32+D33</f>
        <v>287100</v>
      </c>
      <c r="E30" s="34">
        <f>E31+E32+E33</f>
        <v>250000</v>
      </c>
      <c r="F30" s="34">
        <f>F32+F31+F33</f>
        <v>37100</v>
      </c>
      <c r="G30" s="34">
        <f>G32+G31+G33</f>
        <v>10000</v>
      </c>
      <c r="H30" s="34">
        <f>H32+H31+H33</f>
        <v>0</v>
      </c>
      <c r="I30" s="34">
        <f>I32+I31+I33</f>
        <v>10000</v>
      </c>
      <c r="J30" s="35">
        <f>J31+J32+J33</f>
        <v>297100</v>
      </c>
      <c r="K30" s="35">
        <f>K31+K32+K33</f>
        <v>250000</v>
      </c>
      <c r="L30" s="35">
        <f>L32+L31+L33</f>
        <v>47100</v>
      </c>
    </row>
    <row r="31" spans="1:12" s="8" customFormat="1" ht="47.25" customHeight="1">
      <c r="A31" s="20"/>
      <c r="B31" s="21"/>
      <c r="C31" s="60" t="s">
        <v>16</v>
      </c>
      <c r="D31" s="73">
        <f>SUM(E31:F31)</f>
        <v>150000</v>
      </c>
      <c r="E31" s="73">
        <v>150000</v>
      </c>
      <c r="F31" s="73">
        <v>0</v>
      </c>
      <c r="G31" s="73"/>
      <c r="H31" s="73"/>
      <c r="I31" s="73"/>
      <c r="J31" s="37">
        <f>SUM(K31:L31)</f>
        <v>150000</v>
      </c>
      <c r="K31" s="36">
        <v>150000</v>
      </c>
      <c r="L31" s="37">
        <v>0</v>
      </c>
    </row>
    <row r="32" spans="1:12" s="8" customFormat="1" ht="42" customHeight="1">
      <c r="A32" s="20"/>
      <c r="B32" s="21"/>
      <c r="C32" s="60" t="s">
        <v>5</v>
      </c>
      <c r="D32" s="73">
        <f>E32+F32</f>
        <v>100000</v>
      </c>
      <c r="E32" s="73">
        <v>100000</v>
      </c>
      <c r="F32" s="73">
        <v>0</v>
      </c>
      <c r="G32" s="73">
        <f>H32+I32</f>
        <v>10000</v>
      </c>
      <c r="H32" s="73"/>
      <c r="I32" s="73">
        <v>10000</v>
      </c>
      <c r="J32" s="36">
        <f>K32+L32</f>
        <v>110000</v>
      </c>
      <c r="K32" s="36">
        <v>100000</v>
      </c>
      <c r="L32" s="36">
        <f>I32</f>
        <v>10000</v>
      </c>
    </row>
    <row r="33" spans="1:12" s="8" customFormat="1" ht="71.25" customHeight="1">
      <c r="A33" s="20"/>
      <c r="B33" s="21"/>
      <c r="C33" s="60" t="s">
        <v>63</v>
      </c>
      <c r="D33" s="73">
        <f>E33+F33</f>
        <v>37100</v>
      </c>
      <c r="E33" s="73">
        <v>0</v>
      </c>
      <c r="F33" s="73">
        <v>37100</v>
      </c>
      <c r="G33" s="73"/>
      <c r="H33" s="73"/>
      <c r="I33" s="73"/>
      <c r="J33" s="36">
        <f>K33+L33</f>
        <v>37100</v>
      </c>
      <c r="K33" s="36">
        <v>0</v>
      </c>
      <c r="L33" s="36">
        <v>37100</v>
      </c>
    </row>
    <row r="34" spans="1:12" s="8" customFormat="1" ht="70.5" customHeight="1">
      <c r="A34" s="20"/>
      <c r="B34" s="21"/>
      <c r="C34" s="59" t="s">
        <v>9</v>
      </c>
      <c r="D34" s="34">
        <f aca="true" t="shared" si="4" ref="D34:L34">D35</f>
        <v>100000</v>
      </c>
      <c r="E34" s="34">
        <f t="shared" si="4"/>
        <v>0</v>
      </c>
      <c r="F34" s="34">
        <f t="shared" si="4"/>
        <v>100000</v>
      </c>
      <c r="G34" s="34">
        <f t="shared" si="4"/>
        <v>-100000</v>
      </c>
      <c r="H34" s="34">
        <f t="shared" si="4"/>
        <v>0</v>
      </c>
      <c r="I34" s="34">
        <f t="shared" si="4"/>
        <v>-100000</v>
      </c>
      <c r="J34" s="33">
        <f t="shared" si="4"/>
        <v>0</v>
      </c>
      <c r="K34" s="33">
        <f t="shared" si="4"/>
        <v>0</v>
      </c>
      <c r="L34" s="33">
        <f t="shared" si="4"/>
        <v>0</v>
      </c>
    </row>
    <row r="35" spans="1:12" s="8" customFormat="1" ht="87" customHeight="1">
      <c r="A35" s="20"/>
      <c r="B35" s="21"/>
      <c r="C35" s="60" t="s">
        <v>48</v>
      </c>
      <c r="D35" s="73">
        <f>E35+F35</f>
        <v>100000</v>
      </c>
      <c r="E35" s="73">
        <v>0</v>
      </c>
      <c r="F35" s="73">
        <v>100000</v>
      </c>
      <c r="G35" s="73">
        <f>H35+I35</f>
        <v>-100000</v>
      </c>
      <c r="H35" s="73"/>
      <c r="I35" s="73">
        <v>-100000</v>
      </c>
      <c r="J35" s="36">
        <f>K35+L35</f>
        <v>0</v>
      </c>
      <c r="K35" s="36">
        <f>E35+H35</f>
        <v>0</v>
      </c>
      <c r="L35" s="36">
        <f>F35+I35</f>
        <v>0</v>
      </c>
    </row>
    <row r="36" spans="1:12" s="8" customFormat="1" ht="121.5" customHeight="1">
      <c r="A36" s="20"/>
      <c r="B36" s="21"/>
      <c r="C36" s="59" t="s">
        <v>7</v>
      </c>
      <c r="D36" s="34">
        <f aca="true" t="shared" si="5" ref="D36:L36">D37</f>
        <v>65000</v>
      </c>
      <c r="E36" s="34">
        <f t="shared" si="5"/>
        <v>65000</v>
      </c>
      <c r="F36" s="34">
        <f t="shared" si="5"/>
        <v>0</v>
      </c>
      <c r="G36" s="34">
        <f t="shared" si="5"/>
        <v>90000</v>
      </c>
      <c r="H36" s="34">
        <f t="shared" si="5"/>
        <v>0</v>
      </c>
      <c r="I36" s="34">
        <f t="shared" si="5"/>
        <v>90000</v>
      </c>
      <c r="J36" s="33">
        <f t="shared" si="5"/>
        <v>155000</v>
      </c>
      <c r="K36" s="33">
        <f t="shared" si="5"/>
        <v>65000</v>
      </c>
      <c r="L36" s="33">
        <f t="shared" si="5"/>
        <v>90000</v>
      </c>
    </row>
    <row r="37" spans="1:12" s="8" customFormat="1" ht="138.75" customHeight="1">
      <c r="A37" s="20"/>
      <c r="B37" s="21"/>
      <c r="C37" s="60" t="s">
        <v>8</v>
      </c>
      <c r="D37" s="73">
        <f>SUM(E37:F37)</f>
        <v>65000</v>
      </c>
      <c r="E37" s="73">
        <v>65000</v>
      </c>
      <c r="F37" s="73">
        <v>0</v>
      </c>
      <c r="G37" s="73">
        <f>H37+I37</f>
        <v>90000</v>
      </c>
      <c r="H37" s="73"/>
      <c r="I37" s="73">
        <v>90000</v>
      </c>
      <c r="J37" s="36">
        <f>SUM(K37:L37)</f>
        <v>155000</v>
      </c>
      <c r="K37" s="36">
        <v>65000</v>
      </c>
      <c r="L37" s="36">
        <f>F37+I37</f>
        <v>90000</v>
      </c>
    </row>
    <row r="38" spans="1:12" s="8" customFormat="1" ht="117">
      <c r="A38" s="20"/>
      <c r="B38" s="21"/>
      <c r="C38" s="59" t="s">
        <v>41</v>
      </c>
      <c r="D38" s="34">
        <f>E38+F38</f>
        <v>20000</v>
      </c>
      <c r="E38" s="34">
        <f>E39</f>
        <v>20000</v>
      </c>
      <c r="F38" s="34">
        <v>0</v>
      </c>
      <c r="G38" s="34"/>
      <c r="H38" s="34"/>
      <c r="I38" s="34"/>
      <c r="J38" s="33">
        <f>K38+L38</f>
        <v>20000</v>
      </c>
      <c r="K38" s="33">
        <f>K39</f>
        <v>20000</v>
      </c>
      <c r="L38" s="33">
        <v>0</v>
      </c>
    </row>
    <row r="39" spans="1:12" s="8" customFormat="1" ht="75">
      <c r="A39" s="20"/>
      <c r="B39" s="21"/>
      <c r="C39" s="61" t="s">
        <v>47</v>
      </c>
      <c r="D39" s="73">
        <f>E39+F39</f>
        <v>20000</v>
      </c>
      <c r="E39" s="73">
        <v>20000</v>
      </c>
      <c r="F39" s="73">
        <v>0</v>
      </c>
      <c r="G39" s="73"/>
      <c r="H39" s="73"/>
      <c r="I39" s="73"/>
      <c r="J39" s="36">
        <f>K39+L39</f>
        <v>20000</v>
      </c>
      <c r="K39" s="36">
        <v>20000</v>
      </c>
      <c r="L39" s="36">
        <v>0</v>
      </c>
    </row>
    <row r="40" spans="1:12" s="7" customFormat="1" ht="41.25" customHeight="1">
      <c r="A40" s="44" t="s">
        <v>34</v>
      </c>
      <c r="B40" s="19"/>
      <c r="C40" s="58" t="s">
        <v>42</v>
      </c>
      <c r="D40" s="34">
        <f>D41</f>
        <v>2323000</v>
      </c>
      <c r="E40" s="34">
        <f>E41</f>
        <v>1223000</v>
      </c>
      <c r="F40" s="34">
        <f>F41</f>
        <v>1100000</v>
      </c>
      <c r="G40" s="34"/>
      <c r="H40" s="34"/>
      <c r="I40" s="34"/>
      <c r="J40" s="40">
        <f>J41</f>
        <v>2323000</v>
      </c>
      <c r="K40" s="40">
        <f>K41</f>
        <v>1223000</v>
      </c>
      <c r="L40" s="40">
        <f>L41</f>
        <v>1100000</v>
      </c>
    </row>
    <row r="41" spans="1:12" s="7" customFormat="1" ht="39.75" customHeight="1">
      <c r="A41" s="39">
        <v>8340</v>
      </c>
      <c r="B41" s="39" t="s">
        <v>12</v>
      </c>
      <c r="C41" s="58" t="s">
        <v>13</v>
      </c>
      <c r="D41" s="34">
        <f>D42+D46+D49+D44+D53</f>
        <v>2323000</v>
      </c>
      <c r="E41" s="34">
        <f>E42+E46+E49+E44+E53</f>
        <v>1223000</v>
      </c>
      <c r="F41" s="34">
        <f>F42+F46+F49+F44+F53</f>
        <v>1100000</v>
      </c>
      <c r="G41" s="34"/>
      <c r="H41" s="34"/>
      <c r="I41" s="34"/>
      <c r="J41" s="35">
        <f>J42+J46+J49+J44+J53</f>
        <v>2323000</v>
      </c>
      <c r="K41" s="35">
        <f>K42+K46+K49+K44+K53</f>
        <v>1223000</v>
      </c>
      <c r="L41" s="35">
        <f>L42+L46+L49+L44+L53</f>
        <v>1100000</v>
      </c>
    </row>
    <row r="42" spans="1:12" s="7" customFormat="1" ht="102" customHeight="1">
      <c r="A42" s="22"/>
      <c r="B42" s="19"/>
      <c r="C42" s="59" t="s">
        <v>40</v>
      </c>
      <c r="D42" s="34">
        <f>D43</f>
        <v>400000</v>
      </c>
      <c r="E42" s="34">
        <f>E43</f>
        <v>400000</v>
      </c>
      <c r="F42" s="34">
        <f>F43</f>
        <v>0</v>
      </c>
      <c r="G42" s="34"/>
      <c r="H42" s="34"/>
      <c r="I42" s="34"/>
      <c r="J42" s="35">
        <f>J43</f>
        <v>400000</v>
      </c>
      <c r="K42" s="35">
        <f>K43</f>
        <v>400000</v>
      </c>
      <c r="L42" s="35">
        <f>L43</f>
        <v>0</v>
      </c>
    </row>
    <row r="43" spans="1:12" s="7" customFormat="1" ht="66" customHeight="1">
      <c r="A43" s="22"/>
      <c r="B43" s="19"/>
      <c r="C43" s="62" t="s">
        <v>55</v>
      </c>
      <c r="D43" s="74">
        <f>SUM(E43:F43)</f>
        <v>400000</v>
      </c>
      <c r="E43" s="74">
        <v>400000</v>
      </c>
      <c r="F43" s="74">
        <v>0</v>
      </c>
      <c r="G43" s="74"/>
      <c r="H43" s="74"/>
      <c r="I43" s="74"/>
      <c r="J43" s="36">
        <f>SUM(K43:L43)</f>
        <v>400000</v>
      </c>
      <c r="K43" s="36">
        <v>400000</v>
      </c>
      <c r="L43" s="36">
        <v>0</v>
      </c>
    </row>
    <row r="44" spans="1:12" s="7" customFormat="1" ht="81" customHeight="1">
      <c r="A44" s="22"/>
      <c r="B44" s="19"/>
      <c r="C44" s="63" t="s">
        <v>24</v>
      </c>
      <c r="D44" s="34">
        <f>D45</f>
        <v>400000</v>
      </c>
      <c r="E44" s="34">
        <f>E45</f>
        <v>400000</v>
      </c>
      <c r="F44" s="34">
        <f>F45</f>
        <v>0</v>
      </c>
      <c r="G44" s="34"/>
      <c r="H44" s="34"/>
      <c r="I44" s="34"/>
      <c r="J44" s="35">
        <f>J45</f>
        <v>400000</v>
      </c>
      <c r="K44" s="35">
        <f>K45</f>
        <v>400000</v>
      </c>
      <c r="L44" s="35">
        <f>L45</f>
        <v>0</v>
      </c>
    </row>
    <row r="45" spans="1:12" s="7" customFormat="1" ht="47.25" customHeight="1">
      <c r="A45" s="22"/>
      <c r="B45" s="19"/>
      <c r="C45" s="61" t="s">
        <v>39</v>
      </c>
      <c r="D45" s="73">
        <f>SUM(E45:F45)</f>
        <v>400000</v>
      </c>
      <c r="E45" s="73">
        <v>400000</v>
      </c>
      <c r="F45" s="73">
        <v>0</v>
      </c>
      <c r="G45" s="73"/>
      <c r="H45" s="73"/>
      <c r="I45" s="73"/>
      <c r="J45" s="36">
        <f>SUM(K45:L45)</f>
        <v>400000</v>
      </c>
      <c r="K45" s="36">
        <v>400000</v>
      </c>
      <c r="L45" s="36">
        <v>0</v>
      </c>
    </row>
    <row r="46" spans="1:12" s="7" customFormat="1" ht="39" customHeight="1">
      <c r="A46" s="22"/>
      <c r="B46" s="19"/>
      <c r="C46" s="59" t="s">
        <v>23</v>
      </c>
      <c r="D46" s="34">
        <f>D47+D48</f>
        <v>800000</v>
      </c>
      <c r="E46" s="34">
        <f>E47+E48</f>
        <v>0</v>
      </c>
      <c r="F46" s="34">
        <f>F47+F48</f>
        <v>800000</v>
      </c>
      <c r="G46" s="34"/>
      <c r="H46" s="34"/>
      <c r="I46" s="34"/>
      <c r="J46" s="35">
        <f>J47+J48</f>
        <v>800000</v>
      </c>
      <c r="K46" s="35">
        <f>K47+K48</f>
        <v>0</v>
      </c>
      <c r="L46" s="35">
        <f>L47+L48</f>
        <v>800000</v>
      </c>
    </row>
    <row r="47" spans="1:12" s="7" customFormat="1" ht="87" customHeight="1">
      <c r="A47" s="22"/>
      <c r="B47" s="19"/>
      <c r="C47" s="64" t="s">
        <v>17</v>
      </c>
      <c r="D47" s="73">
        <f>SUM(E47:F47)</f>
        <v>400000</v>
      </c>
      <c r="E47" s="73">
        <v>0</v>
      </c>
      <c r="F47" s="73">
        <v>400000</v>
      </c>
      <c r="G47" s="73"/>
      <c r="H47" s="73"/>
      <c r="I47" s="73"/>
      <c r="J47" s="36">
        <f>SUM(K47:L47)</f>
        <v>400000</v>
      </c>
      <c r="K47" s="36">
        <v>0</v>
      </c>
      <c r="L47" s="36">
        <v>400000</v>
      </c>
    </row>
    <row r="48" spans="1:12" s="7" customFormat="1" ht="40.5" customHeight="1">
      <c r="A48" s="22"/>
      <c r="B48" s="19"/>
      <c r="C48" s="64" t="s">
        <v>18</v>
      </c>
      <c r="D48" s="73">
        <f>SUM(E48:F48)</f>
        <v>400000</v>
      </c>
      <c r="E48" s="73">
        <v>0</v>
      </c>
      <c r="F48" s="73">
        <v>400000</v>
      </c>
      <c r="G48" s="73"/>
      <c r="H48" s="73"/>
      <c r="I48" s="73"/>
      <c r="J48" s="36">
        <f>SUM(K48:L48)</f>
        <v>400000</v>
      </c>
      <c r="K48" s="36">
        <v>0</v>
      </c>
      <c r="L48" s="36">
        <v>400000</v>
      </c>
    </row>
    <row r="49" spans="1:12" s="7" customFormat="1" ht="97.5">
      <c r="A49" s="22"/>
      <c r="B49" s="19"/>
      <c r="C49" s="59" t="s">
        <v>43</v>
      </c>
      <c r="D49" s="34">
        <f>D50+D51+D52</f>
        <v>423000</v>
      </c>
      <c r="E49" s="34">
        <f>E50+E51+E52</f>
        <v>423000</v>
      </c>
      <c r="F49" s="34">
        <f>F50+F51+F52</f>
        <v>0</v>
      </c>
      <c r="G49" s="34"/>
      <c r="H49" s="34"/>
      <c r="I49" s="34"/>
      <c r="J49" s="35">
        <f>J50+J51+J52</f>
        <v>423000</v>
      </c>
      <c r="K49" s="35">
        <f>K50+K51+K52</f>
        <v>423000</v>
      </c>
      <c r="L49" s="35">
        <f>L50+L51+L52</f>
        <v>0</v>
      </c>
    </row>
    <row r="50" spans="1:12" s="7" customFormat="1" ht="63.75" customHeight="1">
      <c r="A50" s="22"/>
      <c r="B50" s="19"/>
      <c r="C50" s="60" t="s">
        <v>25</v>
      </c>
      <c r="D50" s="73">
        <f>SUM(E50:F50)</f>
        <v>200000</v>
      </c>
      <c r="E50" s="73">
        <v>200000</v>
      </c>
      <c r="F50" s="73">
        <v>0</v>
      </c>
      <c r="G50" s="73"/>
      <c r="H50" s="73"/>
      <c r="I50" s="73"/>
      <c r="J50" s="36">
        <f>SUM(K50:L50)</f>
        <v>200000</v>
      </c>
      <c r="K50" s="36">
        <v>200000</v>
      </c>
      <c r="L50" s="36">
        <v>0</v>
      </c>
    </row>
    <row r="51" spans="1:12" s="7" customFormat="1" ht="71.25" customHeight="1">
      <c r="A51" s="22"/>
      <c r="B51" s="19"/>
      <c r="C51" s="60" t="s">
        <v>26</v>
      </c>
      <c r="D51" s="73">
        <f>SUM(E51:F51)</f>
        <v>200000</v>
      </c>
      <c r="E51" s="73">
        <v>200000</v>
      </c>
      <c r="F51" s="73">
        <v>0</v>
      </c>
      <c r="G51" s="73"/>
      <c r="H51" s="73"/>
      <c r="I51" s="73"/>
      <c r="J51" s="36">
        <f>SUM(K51:L51)</f>
        <v>200000</v>
      </c>
      <c r="K51" s="36">
        <v>200000</v>
      </c>
      <c r="L51" s="36">
        <v>0</v>
      </c>
    </row>
    <row r="52" spans="1:12" s="7" customFormat="1" ht="61.5" customHeight="1">
      <c r="A52" s="22"/>
      <c r="B52" s="19"/>
      <c r="C52" s="60" t="s">
        <v>27</v>
      </c>
      <c r="D52" s="73">
        <f>SUM(E52:F52)</f>
        <v>23000</v>
      </c>
      <c r="E52" s="73">
        <v>23000</v>
      </c>
      <c r="F52" s="73">
        <v>0</v>
      </c>
      <c r="G52" s="73"/>
      <c r="H52" s="73"/>
      <c r="I52" s="73"/>
      <c r="J52" s="36">
        <f>SUM(K52:L52)</f>
        <v>23000</v>
      </c>
      <c r="K52" s="36">
        <v>23000</v>
      </c>
      <c r="L52" s="36">
        <v>0</v>
      </c>
    </row>
    <row r="53" spans="1:12" s="7" customFormat="1" ht="80.25" customHeight="1">
      <c r="A53" s="22"/>
      <c r="B53" s="19"/>
      <c r="C53" s="59" t="s">
        <v>44</v>
      </c>
      <c r="D53" s="34">
        <f>E53+F53</f>
        <v>300000</v>
      </c>
      <c r="E53" s="34">
        <f>E54</f>
        <v>0</v>
      </c>
      <c r="F53" s="34">
        <f>F54</f>
        <v>300000</v>
      </c>
      <c r="G53" s="34"/>
      <c r="H53" s="34"/>
      <c r="I53" s="34"/>
      <c r="J53" s="34">
        <f>K53+L53</f>
        <v>300000</v>
      </c>
      <c r="K53" s="34">
        <f>K54</f>
        <v>0</v>
      </c>
      <c r="L53" s="34">
        <f>L54</f>
        <v>300000</v>
      </c>
    </row>
    <row r="54" spans="1:12" s="7" customFormat="1" ht="72.75" customHeight="1">
      <c r="A54" s="22"/>
      <c r="B54" s="19"/>
      <c r="C54" s="60" t="s">
        <v>38</v>
      </c>
      <c r="D54" s="73">
        <f>E54+F54</f>
        <v>300000</v>
      </c>
      <c r="E54" s="73">
        <v>0</v>
      </c>
      <c r="F54" s="73">
        <v>300000</v>
      </c>
      <c r="G54" s="73"/>
      <c r="H54" s="73"/>
      <c r="I54" s="73"/>
      <c r="J54" s="36">
        <f>K54+L54</f>
        <v>300000</v>
      </c>
      <c r="K54" s="36">
        <v>0</v>
      </c>
      <c r="L54" s="36">
        <v>300000</v>
      </c>
    </row>
    <row r="55" spans="1:12" s="7" customFormat="1" ht="45" customHeight="1">
      <c r="A55" s="44">
        <v>3700000</v>
      </c>
      <c r="B55" s="19"/>
      <c r="C55" s="58" t="s">
        <v>33</v>
      </c>
      <c r="D55" s="34">
        <f>D56</f>
        <v>248000</v>
      </c>
      <c r="E55" s="34">
        <f aca="true" t="shared" si="6" ref="E55:L55">E56</f>
        <v>198000</v>
      </c>
      <c r="F55" s="34">
        <f t="shared" si="6"/>
        <v>50000</v>
      </c>
      <c r="G55" s="34">
        <f t="shared" si="6"/>
        <v>0</v>
      </c>
      <c r="H55" s="34">
        <f t="shared" si="6"/>
        <v>0</v>
      </c>
      <c r="I55" s="34">
        <f t="shared" si="6"/>
        <v>0</v>
      </c>
      <c r="J55" s="34">
        <f t="shared" si="6"/>
        <v>248000</v>
      </c>
      <c r="K55" s="34">
        <f t="shared" si="6"/>
        <v>198000</v>
      </c>
      <c r="L55" s="34">
        <f t="shared" si="6"/>
        <v>50000</v>
      </c>
    </row>
    <row r="56" spans="1:12" s="7" customFormat="1" ht="44.25" customHeight="1">
      <c r="A56" s="39">
        <v>8340</v>
      </c>
      <c r="B56" s="39" t="s">
        <v>12</v>
      </c>
      <c r="C56" s="58" t="s">
        <v>13</v>
      </c>
      <c r="D56" s="34">
        <f aca="true" t="shared" si="7" ref="D56:L56">D57+D62</f>
        <v>248000</v>
      </c>
      <c r="E56" s="34">
        <f t="shared" si="7"/>
        <v>198000</v>
      </c>
      <c r="F56" s="34">
        <f t="shared" si="7"/>
        <v>50000</v>
      </c>
      <c r="G56" s="34">
        <f t="shared" si="7"/>
        <v>0</v>
      </c>
      <c r="H56" s="34">
        <f t="shared" si="7"/>
        <v>0</v>
      </c>
      <c r="I56" s="34">
        <f t="shared" si="7"/>
        <v>0</v>
      </c>
      <c r="J56" s="33">
        <f t="shared" si="7"/>
        <v>248000</v>
      </c>
      <c r="K56" s="33">
        <f t="shared" si="7"/>
        <v>198000</v>
      </c>
      <c r="L56" s="33">
        <f t="shared" si="7"/>
        <v>50000</v>
      </c>
    </row>
    <row r="57" spans="1:12" s="7" customFormat="1" ht="108" customHeight="1">
      <c r="A57" s="22"/>
      <c r="B57" s="19"/>
      <c r="C57" s="59" t="s">
        <v>37</v>
      </c>
      <c r="D57" s="34">
        <f>D59+D60+D61+D58</f>
        <v>198000</v>
      </c>
      <c r="E57" s="34">
        <f aca="true" t="shared" si="8" ref="E57:L57">E59+E60+E61+E58</f>
        <v>198000</v>
      </c>
      <c r="F57" s="34">
        <f t="shared" si="8"/>
        <v>0</v>
      </c>
      <c r="G57" s="34">
        <f t="shared" si="8"/>
        <v>0</v>
      </c>
      <c r="H57" s="34">
        <f t="shared" si="8"/>
        <v>0</v>
      </c>
      <c r="I57" s="34">
        <f t="shared" si="8"/>
        <v>0</v>
      </c>
      <c r="J57" s="34">
        <f t="shared" si="8"/>
        <v>198000</v>
      </c>
      <c r="K57" s="34">
        <f t="shared" si="8"/>
        <v>198000</v>
      </c>
      <c r="L57" s="34">
        <f t="shared" si="8"/>
        <v>0</v>
      </c>
    </row>
    <row r="58" spans="1:12" s="7" customFormat="1" ht="56.25">
      <c r="A58" s="22"/>
      <c r="B58" s="19"/>
      <c r="C58" s="60" t="s">
        <v>50</v>
      </c>
      <c r="D58" s="73">
        <f>SUM(E58:F58)</f>
        <v>58000</v>
      </c>
      <c r="E58" s="73">
        <v>58000</v>
      </c>
      <c r="F58" s="73"/>
      <c r="G58" s="73"/>
      <c r="H58" s="73"/>
      <c r="I58" s="73"/>
      <c r="J58" s="36">
        <v>58000</v>
      </c>
      <c r="K58" s="36">
        <v>58000</v>
      </c>
      <c r="L58" s="36">
        <v>0</v>
      </c>
    </row>
    <row r="59" spans="1:12" s="7" customFormat="1" ht="45.75" customHeight="1">
      <c r="A59" s="22"/>
      <c r="B59" s="19"/>
      <c r="C59" s="60" t="s">
        <v>15</v>
      </c>
      <c r="D59" s="73">
        <f>SUM(E59:F59)</f>
        <v>46000</v>
      </c>
      <c r="E59" s="73">
        <v>46000</v>
      </c>
      <c r="F59" s="73">
        <v>0</v>
      </c>
      <c r="G59" s="73"/>
      <c r="H59" s="73"/>
      <c r="I59" s="73"/>
      <c r="J59" s="37">
        <f>SUM(K59:L59)</f>
        <v>46000</v>
      </c>
      <c r="K59" s="37">
        <v>46000</v>
      </c>
      <c r="L59" s="37">
        <v>0</v>
      </c>
    </row>
    <row r="60" spans="1:12" s="7" customFormat="1" ht="48" customHeight="1">
      <c r="A60" s="22"/>
      <c r="B60" s="19"/>
      <c r="C60" s="61" t="s">
        <v>14</v>
      </c>
      <c r="D60" s="73">
        <f>E60+F60</f>
        <v>45000</v>
      </c>
      <c r="E60" s="73">
        <v>45000</v>
      </c>
      <c r="F60" s="73">
        <v>0</v>
      </c>
      <c r="G60" s="73"/>
      <c r="H60" s="73"/>
      <c r="I60" s="73"/>
      <c r="J60" s="37">
        <f>K60+L60</f>
        <v>45000</v>
      </c>
      <c r="K60" s="37">
        <v>45000</v>
      </c>
      <c r="L60" s="37">
        <v>0</v>
      </c>
    </row>
    <row r="61" spans="1:12" s="7" customFormat="1" ht="60" customHeight="1">
      <c r="A61" s="39"/>
      <c r="B61" s="39"/>
      <c r="C61" s="60" t="s">
        <v>28</v>
      </c>
      <c r="D61" s="73">
        <f>SUM(E61:F61)</f>
        <v>49000</v>
      </c>
      <c r="E61" s="73">
        <v>49000</v>
      </c>
      <c r="F61" s="73">
        <v>0</v>
      </c>
      <c r="G61" s="73"/>
      <c r="H61" s="73"/>
      <c r="I61" s="73"/>
      <c r="J61" s="37">
        <f>SUM(K61:L61)</f>
        <v>49000</v>
      </c>
      <c r="K61" s="36">
        <v>49000</v>
      </c>
      <c r="L61" s="36">
        <v>0</v>
      </c>
    </row>
    <row r="62" spans="1:12" s="7" customFormat="1" ht="54.75" customHeight="1">
      <c r="A62" s="39"/>
      <c r="B62" s="39"/>
      <c r="C62" s="59" t="s">
        <v>45</v>
      </c>
      <c r="D62" s="34">
        <f>E62+F62</f>
        <v>50000</v>
      </c>
      <c r="E62" s="34">
        <f>E63</f>
        <v>0</v>
      </c>
      <c r="F62" s="34">
        <f>F63</f>
        <v>50000</v>
      </c>
      <c r="G62" s="34"/>
      <c r="H62" s="34"/>
      <c r="I62" s="34"/>
      <c r="J62" s="34">
        <f>K62+L62</f>
        <v>50000</v>
      </c>
      <c r="K62" s="34">
        <f>K63</f>
        <v>0</v>
      </c>
      <c r="L62" s="34">
        <f>L63</f>
        <v>50000</v>
      </c>
    </row>
    <row r="63" spans="1:12" s="7" customFormat="1" ht="70.5" customHeight="1">
      <c r="A63" s="39"/>
      <c r="B63" s="39"/>
      <c r="C63" s="60" t="s">
        <v>46</v>
      </c>
      <c r="D63" s="73">
        <f>E63+F63</f>
        <v>50000</v>
      </c>
      <c r="E63" s="73">
        <v>0</v>
      </c>
      <c r="F63" s="73">
        <v>50000</v>
      </c>
      <c r="G63" s="73"/>
      <c r="H63" s="73"/>
      <c r="I63" s="73"/>
      <c r="J63" s="37">
        <f>K63+L63</f>
        <v>50000</v>
      </c>
      <c r="K63" s="36">
        <v>0</v>
      </c>
      <c r="L63" s="36">
        <v>50000</v>
      </c>
    </row>
    <row r="64" spans="1:12" s="7" customFormat="1" ht="43.5" customHeight="1">
      <c r="A64" s="22"/>
      <c r="B64" s="19"/>
      <c r="C64" s="65" t="s">
        <v>3</v>
      </c>
      <c r="D64" s="75">
        <f>D20+D24+D40+D55</f>
        <v>3228100</v>
      </c>
      <c r="E64" s="75">
        <f aca="true" t="shared" si="9" ref="E64:K64">E20+E24+E40+E55</f>
        <v>1941000</v>
      </c>
      <c r="F64" s="75">
        <f t="shared" si="9"/>
        <v>1287100</v>
      </c>
      <c r="G64" s="75">
        <f t="shared" si="9"/>
        <v>108000</v>
      </c>
      <c r="H64" s="75">
        <f t="shared" si="9"/>
        <v>0</v>
      </c>
      <c r="I64" s="75">
        <f t="shared" si="9"/>
        <v>108000</v>
      </c>
      <c r="J64" s="75">
        <f t="shared" si="9"/>
        <v>3336100</v>
      </c>
      <c r="K64" s="75">
        <f t="shared" si="9"/>
        <v>1941000</v>
      </c>
      <c r="L64" s="34">
        <f>L20+L24+L40+L55</f>
        <v>1395100</v>
      </c>
    </row>
    <row r="65" spans="2:12" s="7" customFormat="1" ht="24" customHeight="1">
      <c r="B65" s="6"/>
      <c r="C65" s="16"/>
      <c r="D65" s="16"/>
      <c r="E65" s="16"/>
      <c r="F65" s="16"/>
      <c r="G65" s="16"/>
      <c r="H65" s="16"/>
      <c r="I65" s="16"/>
      <c r="J65" s="17"/>
      <c r="K65" s="17"/>
      <c r="L65" s="17"/>
    </row>
    <row r="66" spans="2:12" s="7" customFormat="1" ht="24" customHeight="1">
      <c r="B66" s="6"/>
      <c r="C66" s="16"/>
      <c r="D66" s="16"/>
      <c r="E66" s="16"/>
      <c r="F66" s="16"/>
      <c r="G66" s="16"/>
      <c r="H66" s="16"/>
      <c r="I66" s="16"/>
      <c r="J66" s="17"/>
      <c r="K66" s="17"/>
      <c r="L66" s="17"/>
    </row>
    <row r="67" spans="2:12" s="7" customFormat="1" ht="24.75" customHeight="1">
      <c r="B67" s="6"/>
      <c r="C67" s="16"/>
      <c r="D67" s="16"/>
      <c r="E67" s="16"/>
      <c r="F67" s="16"/>
      <c r="G67" s="16"/>
      <c r="H67" s="16"/>
      <c r="I67" s="16"/>
      <c r="J67" s="17"/>
      <c r="K67" s="17"/>
      <c r="L67" s="17"/>
    </row>
    <row r="68" spans="1:12" s="7" customFormat="1" ht="24.75" customHeight="1">
      <c r="A68" s="88" t="s">
        <v>21</v>
      </c>
      <c r="B68" s="88"/>
      <c r="C68" s="88"/>
      <c r="D68" s="71"/>
      <c r="E68" s="71"/>
      <c r="F68" s="71"/>
      <c r="G68" s="71"/>
      <c r="H68" s="71"/>
      <c r="I68" s="88" t="s">
        <v>35</v>
      </c>
      <c r="J68" s="88"/>
      <c r="K68" s="88"/>
      <c r="L68" s="88"/>
    </row>
    <row r="69" spans="2:12" s="7" customFormat="1" ht="24.75" customHeight="1">
      <c r="B69" s="6"/>
      <c r="C69" s="16"/>
      <c r="D69" s="16"/>
      <c r="E69" s="16"/>
      <c r="F69" s="16"/>
      <c r="G69" s="16"/>
      <c r="H69" s="16"/>
      <c r="I69" s="16"/>
      <c r="J69" s="17"/>
      <c r="K69" s="17"/>
      <c r="L69" s="17"/>
    </row>
    <row r="70" spans="1:12" s="7" customFormat="1" ht="24.75" customHeight="1">
      <c r="A70" s="86" t="s">
        <v>64</v>
      </c>
      <c r="B70" s="86"/>
      <c r="C70" s="86"/>
      <c r="D70" s="70"/>
      <c r="E70" s="70"/>
      <c r="F70" s="70"/>
      <c r="G70" s="70"/>
      <c r="H70" s="70"/>
      <c r="I70" s="70"/>
      <c r="J70" s="17"/>
      <c r="K70" s="17"/>
      <c r="L70" s="17"/>
    </row>
    <row r="71" spans="1:12" s="28" customFormat="1" ht="32.25" customHeight="1">
      <c r="A71" s="89"/>
      <c r="B71" s="89"/>
      <c r="C71" s="89"/>
      <c r="D71" s="72"/>
      <c r="E71" s="72"/>
      <c r="F71" s="72"/>
      <c r="G71" s="72"/>
      <c r="H71" s="72"/>
      <c r="I71" s="72"/>
      <c r="J71" s="27"/>
      <c r="L71" s="32"/>
    </row>
    <row r="72" spans="2:14" s="18" customFormat="1" ht="15" customHeight="1">
      <c r="B72" s="24"/>
      <c r="C72" s="23"/>
      <c r="D72" s="23"/>
      <c r="E72" s="23"/>
      <c r="F72" s="23"/>
      <c r="G72" s="23"/>
      <c r="H72" s="23"/>
      <c r="I72" s="23"/>
      <c r="J72" s="26"/>
      <c r="K72" s="26"/>
      <c r="L72" s="26"/>
      <c r="M72" s="85"/>
      <c r="N72" s="85"/>
    </row>
    <row r="73" spans="1:15" s="7" customFormat="1" ht="33" customHeight="1">
      <c r="A73" s="86"/>
      <c r="B73" s="86"/>
      <c r="C73" s="86"/>
      <c r="D73" s="70"/>
      <c r="E73" s="70"/>
      <c r="F73" s="70"/>
      <c r="G73" s="70"/>
      <c r="H73" s="70"/>
      <c r="I73" s="70"/>
      <c r="J73" s="17"/>
      <c r="K73" s="17"/>
      <c r="L73" s="17"/>
      <c r="M73" s="17"/>
      <c r="N73" s="17"/>
      <c r="O73" s="18"/>
    </row>
    <row r="74" spans="1:12" s="7" customFormat="1" ht="33" customHeight="1">
      <c r="A74" s="96"/>
      <c r="B74" s="96"/>
      <c r="C74" s="96"/>
      <c r="D74" s="69"/>
      <c r="E74" s="69"/>
      <c r="F74" s="69"/>
      <c r="G74" s="69"/>
      <c r="H74" s="69"/>
      <c r="I74" s="69"/>
      <c r="J74" s="17"/>
      <c r="K74" s="17"/>
      <c r="L74" s="17"/>
    </row>
    <row r="75" spans="1:12" s="7" customFormat="1" ht="17.25" customHeight="1">
      <c r="A75" s="90"/>
      <c r="B75" s="90"/>
      <c r="C75" s="25"/>
      <c r="D75" s="25"/>
      <c r="E75" s="25"/>
      <c r="F75" s="25"/>
      <c r="G75" s="25"/>
      <c r="H75" s="25"/>
      <c r="I75" s="25"/>
      <c r="J75" s="17"/>
      <c r="K75" s="17"/>
      <c r="L75" s="17"/>
    </row>
    <row r="76" spans="3:12" ht="15.75" customHeight="1">
      <c r="C76" s="16"/>
      <c r="D76" s="16"/>
      <c r="E76" s="16"/>
      <c r="F76" s="16"/>
      <c r="G76" s="16"/>
      <c r="H76" s="16"/>
      <c r="I76" s="16"/>
      <c r="J76" s="17"/>
      <c r="K76" s="17"/>
      <c r="L76" s="17"/>
    </row>
    <row r="77" spans="10:12" ht="26.25" customHeight="1">
      <c r="J77" s="52"/>
      <c r="K77" s="52"/>
      <c r="L77" s="52"/>
    </row>
    <row r="78" spans="10:12" ht="6.75" customHeight="1">
      <c r="J78" s="52"/>
      <c r="K78" s="52"/>
      <c r="L78" s="52"/>
    </row>
    <row r="79" spans="10:12" ht="26.25" customHeight="1">
      <c r="J79" s="52"/>
      <c r="K79" s="52"/>
      <c r="L79" s="52"/>
    </row>
    <row r="80" spans="2:14" s="11" customFormat="1" ht="24" customHeight="1">
      <c r="B80" s="9"/>
      <c r="C80" s="93"/>
      <c r="D80" s="67"/>
      <c r="E80" s="67"/>
      <c r="F80" s="67"/>
      <c r="G80" s="67"/>
      <c r="H80" s="67"/>
      <c r="I80" s="67"/>
      <c r="J80" s="10"/>
      <c r="K80" s="10"/>
      <c r="L80" s="10"/>
      <c r="N80" s="12"/>
    </row>
    <row r="81" spans="2:14" s="4" customFormat="1" ht="30.75" customHeight="1">
      <c r="B81" s="3"/>
      <c r="C81" s="94"/>
      <c r="D81" s="68"/>
      <c r="E81" s="68"/>
      <c r="F81" s="68"/>
      <c r="G81" s="68"/>
      <c r="H81" s="68"/>
      <c r="I81" s="68"/>
      <c r="J81" s="53"/>
      <c r="K81" s="53"/>
      <c r="L81" s="53"/>
      <c r="N81" s="54"/>
    </row>
    <row r="82" spans="2:14" s="4" customFormat="1" ht="23.25">
      <c r="B82" s="3"/>
      <c r="C82" s="13"/>
      <c r="D82" s="13"/>
      <c r="E82" s="13"/>
      <c r="F82" s="13"/>
      <c r="G82" s="13"/>
      <c r="H82" s="13"/>
      <c r="I82" s="13"/>
      <c r="J82" s="13"/>
      <c r="K82" s="13"/>
      <c r="L82" s="13"/>
      <c r="N82" s="54"/>
    </row>
    <row r="83" spans="2:12" s="4" customFormat="1" ht="9.75" customHeight="1">
      <c r="B83" s="3"/>
      <c r="C83" s="55"/>
      <c r="D83" s="55"/>
      <c r="E83" s="55"/>
      <c r="F83" s="55"/>
      <c r="G83" s="55"/>
      <c r="H83" s="55"/>
      <c r="I83" s="55"/>
      <c r="J83" s="13"/>
      <c r="K83" s="13"/>
      <c r="L83" s="13"/>
    </row>
    <row r="84" spans="2:12" s="4" customFormat="1" ht="11.25" customHeight="1">
      <c r="B84" s="3"/>
      <c r="C84" s="55"/>
      <c r="D84" s="55"/>
      <c r="E84" s="55"/>
      <c r="F84" s="55"/>
      <c r="G84" s="55"/>
      <c r="H84" s="55"/>
      <c r="I84" s="55"/>
      <c r="J84" s="13"/>
      <c r="K84" s="13"/>
      <c r="L84" s="13"/>
    </row>
    <row r="85" spans="3:9" ht="23.25" customHeight="1">
      <c r="C85" s="56"/>
      <c r="D85" s="56"/>
      <c r="E85" s="56"/>
      <c r="F85" s="56"/>
      <c r="G85" s="56"/>
      <c r="H85" s="56"/>
      <c r="I85" s="56"/>
    </row>
    <row r="86" ht="23.25" customHeight="1"/>
    <row r="87" ht="23.25" customHeight="1"/>
    <row r="88" ht="23.25" customHeight="1"/>
    <row r="89" ht="23.25" customHeight="1"/>
    <row r="90" ht="23.25" customHeight="1"/>
  </sheetData>
  <sheetProtection/>
  <mergeCells count="37">
    <mergeCell ref="I2:L2"/>
    <mergeCell ref="I3:L3"/>
    <mergeCell ref="I4:L4"/>
    <mergeCell ref="I5:L5"/>
    <mergeCell ref="I1:L1"/>
    <mergeCell ref="C80:C81"/>
    <mergeCell ref="C15:C18"/>
    <mergeCell ref="A9:L9"/>
    <mergeCell ref="J16:J18"/>
    <mergeCell ref="A74:C74"/>
    <mergeCell ref="A70:C70"/>
    <mergeCell ref="A68:C68"/>
    <mergeCell ref="A71:C71"/>
    <mergeCell ref="A75:B75"/>
    <mergeCell ref="C12:J12"/>
    <mergeCell ref="A12:B12"/>
    <mergeCell ref="I68:L68"/>
    <mergeCell ref="M72:N72"/>
    <mergeCell ref="A73:C73"/>
    <mergeCell ref="A15:A18"/>
    <mergeCell ref="C13:J13"/>
    <mergeCell ref="D16:D18"/>
    <mergeCell ref="E16:E18"/>
    <mergeCell ref="F16:F18"/>
    <mergeCell ref="D15:F15"/>
    <mergeCell ref="H16:H18"/>
    <mergeCell ref="I16:I18"/>
    <mergeCell ref="I6:L6"/>
    <mergeCell ref="I7:L7"/>
    <mergeCell ref="N9:R9"/>
    <mergeCell ref="J15:L15"/>
    <mergeCell ref="B15:B18"/>
    <mergeCell ref="K16:K18"/>
    <mergeCell ref="L16:L18"/>
    <mergeCell ref="A10:L10"/>
    <mergeCell ref="G15:I15"/>
    <mergeCell ref="G16:G18"/>
  </mergeCells>
  <printOptions horizontalCentered="1"/>
  <pageMargins left="0.3937007874015748" right="0.3937007874015748" top="1.1811023622047245" bottom="0.7480314960629921" header="0.5118110236220472" footer="0.2362204724409449"/>
  <pageSetup fitToHeight="6" fitToWidth="1" horizontalDpi="600" verticalDpi="600" orientation="landscape" paperSize="9" scale="48" r:id="rId1"/>
  <headerFooter>
    <oddFooter>&amp;R&amp;14Сторінка&amp;P
</oddFoot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Дорда Оксана Володимирівна</cp:lastModifiedBy>
  <cp:lastPrinted>2023-08-11T05:31:04Z</cp:lastPrinted>
  <dcterms:created xsi:type="dcterms:W3CDTF">2014-01-17T10:52:16Z</dcterms:created>
  <dcterms:modified xsi:type="dcterms:W3CDTF">2023-08-11T05:31:17Z</dcterms:modified>
  <cp:category/>
  <cp:version/>
  <cp:contentType/>
  <cp:contentStatus/>
</cp:coreProperties>
</file>