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95" windowHeight="9405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'Лист1'!$A$1:$S$111</definedName>
  </definedNames>
  <calcPr fullCalcOnLoad="1"/>
</workbook>
</file>

<file path=xl/sharedStrings.xml><?xml version="1.0" encoding="utf-8"?>
<sst xmlns="http://schemas.openxmlformats.org/spreadsheetml/2006/main" count="246" uniqueCount="123">
  <si>
    <t>Періоди виконання Програми</t>
  </si>
  <si>
    <t>Обсяг витрат</t>
  </si>
  <si>
    <t>Загальний фонд</t>
  </si>
  <si>
    <t>Спеціальний фонд</t>
  </si>
  <si>
    <t>Усього на виконання Програми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</si>
  <si>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</si>
  <si>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</si>
  <si>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</si>
  <si>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Виконавчий комітет СМР</t>
  </si>
  <si>
    <t>у тому числі інші джерела коштів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</si>
  <si>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</si>
  <si>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</si>
  <si>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</si>
  <si>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</si>
  <si>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</si>
  <si>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Мета, завдання, ТПКВКМБ</t>
  </si>
  <si>
    <t>Департамент фінансів, економіки та інвестицій СМР</t>
  </si>
  <si>
    <t>Додаток 3</t>
  </si>
  <si>
    <t>2022 рік (план)</t>
  </si>
  <si>
    <t>№ заходу</t>
  </si>
  <si>
    <t>Завдання 2. Термомодернізація будівель</t>
  </si>
  <si>
    <t>Всього по головному розпоряднику "Виконавчий комітет Сумської міської ради"</t>
  </si>
  <si>
    <t>Всього по головному розпоряднику "Департамент фінансів, економіки та інвестицій Сумської міської ради"</t>
  </si>
  <si>
    <t>головні розпорядники бюджетних коштів</t>
  </si>
  <si>
    <t>УКБ та ДГ СМР</t>
  </si>
  <si>
    <t>Всього по Програмі</t>
  </si>
  <si>
    <t>Відділ культури  СМР</t>
  </si>
  <si>
    <t>ТПКВКМБ 7680</t>
  </si>
  <si>
    <t>Всього по головному розпоряднику "Відділ культури  Сумської міської ради"</t>
  </si>
  <si>
    <t>1.1. Реалізація проєкту "Підвищення енергоефективності в дошкільних навчальних закладах міста Суми"</t>
  </si>
  <si>
    <t>1.2. Реалізація проєкту "Підвищення енергоефективності в освітніх закладах  м. Суми"</t>
  </si>
  <si>
    <t>у тому числі кошти бюджету ТГ</t>
  </si>
  <si>
    <t>у тому числі кошти  бюджету ТГ</t>
  </si>
  <si>
    <t>Завдання 1. Реалізація інвестиційних проєктів</t>
  </si>
  <si>
    <t>Сумський міський голова</t>
  </si>
  <si>
    <t>Управління охорони здоров'я СМР</t>
  </si>
  <si>
    <t>Всього по головному розпоряднику "Управління охорони здоров'я Сумської міської ради"</t>
  </si>
  <si>
    <t>2023 рік (план)</t>
  </si>
  <si>
    <t>2024 рік (план)</t>
  </si>
  <si>
    <t>2.1. Реконструкція-термомодернізація будівлі КУ ССШ № 7 ім. М. Савченка Сумської міської ради по вул. Лесі Українки, 23 в м. Суми</t>
  </si>
  <si>
    <t>2.2.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</si>
  <si>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Завдання 3. Впровадження автоматизованої системи дистанційного моніторингу енергоспоживання в бюджетній сфері</t>
  </si>
  <si>
    <t xml:space="preserve">Завдання 4. Термомодернізація будівель </t>
  </si>
  <si>
    <t>Завдання 5. Модернізація системи опалення</t>
  </si>
  <si>
    <t>Завдання 6. Впровадження автоматизованої системи дистанційного моніторингу енергоспоживання в бюджетній сфері</t>
  </si>
  <si>
    <t>6.1. Впровадження системи моніторингу споживання енергоресурсів будівель об’єктів  галузі "Охорона здоров'я"</t>
  </si>
  <si>
    <t>6.2. Обслуговування  системи моніторингу споживання енергоресурсів будівель об’єктів  галузі "Охорона здоров'я"</t>
  </si>
  <si>
    <t>Завдання 7. Модернізація системи опалення</t>
  </si>
  <si>
    <t>Завдання 8. Термомодернізація будівель</t>
  </si>
  <si>
    <t>Завдання 9. Термомодернізація будівель</t>
  </si>
  <si>
    <t>Завдання 10. Модернізація системи опалення</t>
  </si>
  <si>
    <t>Завдання 11. Модернізація системи освітлення</t>
  </si>
  <si>
    <t>Завдання 12. Перевірка системи енергетичного менеджменту в бюджетній сфері</t>
  </si>
  <si>
    <t xml:space="preserve">12.1. Наглядовий аудит системи енергетичного менеджменту в бюджетній сфері </t>
  </si>
  <si>
    <t>15.1. Проведення заходу "Дні Сталої енергії"</t>
  </si>
  <si>
    <t xml:space="preserve">Завдання 15. Популяризація ідей сталого енергетичного розвитку </t>
  </si>
  <si>
    <t>Завдання 13. Участь у Добровільному об’єднанні органів місцевого самоврядування – Асоціації «Енергоефекти-вні міста України»</t>
  </si>
  <si>
    <t>13.1. Сплата членських внесків органами місцевого самоврядування Асоціації «Енергоефективні міста України»</t>
  </si>
  <si>
    <t>Завдання 14. Реалізація Проєкту "Впровадження Європейської Енергетичної відзнаки в Україні"</t>
  </si>
  <si>
    <t>14.1. Сплата щорічного внеску за членство в "Європейській Енергетичній Відзнаці"</t>
  </si>
  <si>
    <t>14.2. Оплата усних та письмових послуг перекладача з англійської мови</t>
  </si>
  <si>
    <t>Завдання 16. Проведення навчань для енергоменеджерів бюджетних закладів та установ</t>
  </si>
  <si>
    <t xml:space="preserve">16.1. Проведення навчання енергоменеджерів бюджетної сфери </t>
  </si>
  <si>
    <t>Всього по головному розпоряднику "Департамент соціального захисту населення Сумської міської ради"</t>
  </si>
  <si>
    <t>12.2. Ресертифікаційний аудит системи енергетичного менеджменту</t>
  </si>
  <si>
    <t>Департамент соціального захисту населення Сумської міської ради</t>
  </si>
  <si>
    <t xml:space="preserve">Управління освіти і науки СМР </t>
  </si>
  <si>
    <t>Департамент соціального захисту населення СМР</t>
  </si>
  <si>
    <t>Заклади галузі «Освіта»</t>
  </si>
  <si>
    <t>Заклади галузі «Охорона здоров’я»</t>
  </si>
  <si>
    <t>ТПКВКМБ 7361</t>
  </si>
  <si>
    <t>Культурно-освітні заклади та установи</t>
  </si>
  <si>
    <t>Установи галузі «Соціальний захист та соціальне забезпечення»</t>
  </si>
  <si>
    <t>Інші заходи</t>
  </si>
  <si>
    <t>Завдання 17. Впровадження автоматизованої системи енергомоніторингу</t>
  </si>
  <si>
    <t>17.1. Впровадження автоматизованої системи енергомоніторингу в бюджетній сфері</t>
  </si>
  <si>
    <t>4.1.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м.Суми, вул.Троїцька,20</t>
  </si>
  <si>
    <t>4.2. Капітальний ремонт (утеплення) будівлі акушерського корпусу КНП "Клінічний пологовий будинок Пресвятої Діви Марії" СМР, що знаходиться за адресою: м.Суми, вул.Троїцька,20</t>
  </si>
  <si>
    <t>8.4. Капітальний ремонт будівлі (утеплення фасаду) в дитячій музичній школі №3, м.Суми, вул. Шевченка,16</t>
  </si>
  <si>
    <t>3.1. Впровадження Сумської міської системи моніторингу теплоспоживання та споживання електричної енергії будівель в освітніх закладах та установах</t>
  </si>
  <si>
    <t xml:space="preserve">3.2. Обслуговування Сумської міської системи моніторингу теплоспоживання та споживання електричної енергії будівель в освітніх закладах та установах
</t>
  </si>
  <si>
    <t>4.6. Капітальний ремонт будівлі (утеплення фасаду)  КНП "Дитяча клінічна лікарня Святої Зінаїди" Сумської міської ради за адресою: м. Суми, вул. Праці,3</t>
  </si>
  <si>
    <t>4.7.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</t>
  </si>
  <si>
    <t>до рішення Сумської міської ради  «Про   Програму підвищення енергоефективності в бюджетній сфері Сумської міської територіальної громади на 2022-2024 роки»</t>
  </si>
  <si>
    <t>Перелік завдань Програми підвищення енергоефективності в бюджетній сфері Сумської міської територіальної громади на 2022-2024 роки</t>
  </si>
  <si>
    <t>2.7. Капітальний ремонт будівлі (заміна віконних блоків) Сумського дошкільного навчального закладу (центр розвитку дитини) № 36 «Червоненька квіточка» Сумської міської ради</t>
  </si>
  <si>
    <t>2.5.  Капітальний ремонт покрівлі з утепленням Сумського дошкільного навчального закладу (центр розвитку дитини) № 14 «Золотий півник» Сумської міської ради</t>
  </si>
  <si>
    <t>2.4.  Капітальний ремонт покрівлі з утепленням Сумського дошкільного навчального закладу (ясла-садок) № 2 "Ясочка" м. Суми, Сумської області</t>
  </si>
  <si>
    <t>2.3. Капітальний ремонт покрівлі з утепленням КУ ССШ № 7 ім. М. Савченка Сумської міської ради по вул. Лесі Українки, 23 в м. Суми</t>
  </si>
  <si>
    <t xml:space="preserve">2.9. Капітальний ремонт будівлі (заміна віконних блоків) Сумського закладу загальної середньої освіти спеціальна школа Сумської міської ради 
</t>
  </si>
  <si>
    <t xml:space="preserve">2.13. Капітальний ремонт будівлі (заміна віконних блоків) Сумського дошкільного навчального закладу (центр розвитку дитини) № 26 «Ласкавушка» Сумської міської ради
</t>
  </si>
  <si>
    <t>2.14. Капітальний ремонт покрівлі з утепленням Сумського дошкільного навчального закладу (ясла-садок) № 29 "Росинка" м. Суми, Сумської області</t>
  </si>
  <si>
    <t>18.1. Розробка моніторингового звіту виконання Плану дій сталого енергетичного розвитку міста Суми до 2025 року</t>
  </si>
  <si>
    <t>Завдання 18. Розробка Плану дій сталого енергетичного розвитку та клімату</t>
  </si>
  <si>
    <t xml:space="preserve">14.3. Оплата консультативних послуг  з впровадження Європейської енергетичної відзнаки </t>
  </si>
  <si>
    <t>9.1. Заміна вхідних дверей у будинку нічного перебування КУ "СМТЦСО (НСП) "Берегиня"</t>
  </si>
  <si>
    <t xml:space="preserve">10.1. Заміна застарілих труб та радіаторів системи обігріву на енергоефектині  у  приміщенні будинку нічного перебування КУ "СМТЦСО (НСП) "Берегиня" </t>
  </si>
  <si>
    <t>11.1. Заміна освітлювальних приладів на енергоефективні у будинку нічного перебування КУ "СМТЦСО (НСП) "Берегиня"</t>
  </si>
  <si>
    <t>8.3. Капітальний ремонт будівлі (заміна віконних блоків) в  бібліотеці - філії №14, м.Суми, вул. М.Лушпи,54</t>
  </si>
  <si>
    <t>8.2. Капітальний ремонт будівлі (заміна віконних блоків) в  бібліотеці - філії №7, м.Суми, вул.Г.Кондрат'єва,140</t>
  </si>
  <si>
    <t>8.1. Капітальний ремонт будівлі (заміна віконних блоків) в центральній міській бібліотеці ім. Т.Г.Шевченка, м.Суми, вул.Кооперативна,6</t>
  </si>
  <si>
    <t>7.1. Капітальний ремонт теплопункту (облаштування систем автоматичного регулювання споживання тепла) в дитячій музичній школі № 1, м.Суми, вул.Д.Галицького,73</t>
  </si>
  <si>
    <t>7.2. Капітальний ремонт теплопункту (облаштування систем автоматичного регулювання споживання тепла) в дитячій музичній школі № 3, м.Суми, вул. Шевченка,16</t>
  </si>
  <si>
    <t>5.1. Капітальний ремонт теплопункту (облаштування системи автоматичного регулювання споживання тепла) КНП "Центральна міська клінічна лікарня"  Сумської міської ради за адресою: вул. 20 років Перемоги, 13, м. Суми</t>
  </si>
  <si>
    <t>5.2. Капітальний ремонт теплопункту (облаштування системи автоматичного регулювання споживання тепла) Комунального некомерційного підприємства "Клінічний пологовий будинок Пресвятої Діви Марії" СМР, що знаходиться за адресою: м.Суми, вул.Троїцька, 20</t>
  </si>
  <si>
    <t xml:space="preserve">4.8.  Капітальний ремонт (утеплення ) КНП "Клінічна лікарня № 4" Сумської міської ради по вул. Праці, 3, м. Суми </t>
  </si>
  <si>
    <t xml:space="preserve">4.5. Капітальний ремонт (утеплення) будівлі стаціонару КНП "Клінічна лікарня № 5" Сумської міської ради по вул. М. Вовчок, 2, м. Суми </t>
  </si>
  <si>
    <t xml:space="preserve">4.4. Капітальний ремонт (утеплення фасаду) лікувального корпусу № 2 КНП "Центральна міська клінічна лікарня" Сумської міської ради по вул. 20 років Перемоги, 13, м. Суми </t>
  </si>
  <si>
    <t xml:space="preserve">4.3. Капітальний ремонт (утеплення фасаду) лікувального корпусу № 1 КНП "Центральна міська клінічна лікарня" Сумської міської ради по вул. 20 років Перемоги, 13, м. Суми  </t>
  </si>
  <si>
    <t>2.18. Капітальний ремонт будівлі (утеплення фасаду) Закладу дошкільної освіти (ясла-садок) № 35 «Дюймовочка» Сумської міської ради</t>
  </si>
  <si>
    <t>2.17.  Капітальний ремонт покрівлі з утепленням Закладу дошкільної освіти (ясла-садок) № 35 «Дюймовочка»Сумської міської ради</t>
  </si>
  <si>
    <t>2.16. Капітальний ремонт будівлі (утеплення фасаду) Закладу дошкільної освіти (ясла-садок) № 24 «Оленка»Сумської міської ради</t>
  </si>
  <si>
    <t>2.15. Капітальний ремонт покрівлі з утепленням Закладу дошкільної освіти (ясла-садок) № 24 «Оленка»Сумської міської ради</t>
  </si>
  <si>
    <t xml:space="preserve">2.12. Капітальний ремонт будівлі (утеплення фасаду) Комунальної установи Сумська спеціалізована школа І-ІІІ ступенів № 10   ім. Героя Радянського Союзу О. А. Бутка, м. Суми, Сумської області </t>
  </si>
  <si>
    <t xml:space="preserve">2.11. Капітальний ремонт будівлі (утеплення фасаду) Комунальної установи Сумська спеціалізована школа І-ІІІ ступенів  № 29, м. Суми, Сумської області 
</t>
  </si>
  <si>
    <t xml:space="preserve">2.10. Капітальний ремонт будівлі (утеплення фасаду) Комунальної установи Сумська спеціалізована школа І-ІІІ ступенів № 2 ім. Д. Косаренка  м. Суми, Сумської області
</t>
  </si>
  <si>
    <t xml:space="preserve">2.8. Капітальний ремонт будівлі (заміна віконних блоків) Комунальної установи Сумська загальноосвітня школа І-ІІІ ступенів № 15 ім. Дмитра Турбіна, м. Суми, Сумської області
</t>
  </si>
  <si>
    <t xml:space="preserve">2.6. Капітальний ремонт будівлі (заміна віконних блоків) Закладу дошкільної освіти (ясла-садок) № 1 «Ромашка»Сумської міської ради
</t>
  </si>
  <si>
    <t xml:space="preserve">від 26 січня 2022 року № 2715 - МР </t>
  </si>
  <si>
    <t>Виконавець: Співакова Л.І.</t>
  </si>
  <si>
    <t>Олександр ЛИСЕНКО</t>
  </si>
  <si>
    <t>(грн)</t>
  </si>
  <si>
    <t>18.2. Розробка Плану дій сталого енергетичного розвитку та клімату Сумської міської територіальної громади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</si>
</sst>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  <numFmt numFmtId="211" formatCode="_-* #,##0.000\ _₴_-;\-* #,##0.000\ _₴_-;_-* &quot;-&quot;???\ _₴_-;_-@_-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_-* #,##0.00\ _₽_-;\-* #,##0.00\ _₽_-;_-* &quot;-&quot;???\ _₽_-;_-@_-"/>
    <numFmt numFmtId="218" formatCode="#,##0.0"/>
    <numFmt numFmtId="219" formatCode="_-* #,##0.0\ _₴_-;\-* #,##0.0\ _₴_-;_-* &quot;-&quot;?\ _₴_-;_-@_-"/>
    <numFmt numFmtId="220" formatCode="_-* #,##0.0\ _₽_-;\-* #,##0.0\ _₽_-;_-* &quot;-&quot;???\ _₽_-;_-@_-"/>
    <numFmt numFmtId="221" formatCode="_-* #,##0.0_₴_-;\-* #,##0.0_₴_-;_-* &quot;-&quot;??_₴_-;_-@_-"/>
    <numFmt numFmtId="222" formatCode="_-* #,##0.0\ _₽_-;\-* #,##0.0\ _₽_-;_-* &quot;-&quot;?\ _₽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Arial"/>
      <family val="2"/>
    </font>
    <font>
      <sz val="26"/>
      <name val="Times New Roman"/>
      <family val="1"/>
    </font>
    <font>
      <sz val="11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20"/>
      <name val="Times New Roman"/>
      <family val="1"/>
    </font>
    <font>
      <sz val="18"/>
      <name val="Arial"/>
      <family val="2"/>
    </font>
    <font>
      <b/>
      <sz val="24"/>
      <name val="Times New Roman"/>
      <family val="1"/>
    </font>
    <font>
      <sz val="20"/>
      <name val="Arial"/>
      <family val="2"/>
    </font>
    <font>
      <b/>
      <sz val="22"/>
      <name val="Times New Roman"/>
      <family val="1"/>
    </font>
    <font>
      <sz val="20"/>
      <name val="Calibri"/>
      <family val="2"/>
    </font>
    <font>
      <b/>
      <sz val="18"/>
      <name val="Arial"/>
      <family val="2"/>
    </font>
    <font>
      <sz val="26"/>
      <name val="Arial"/>
      <family val="2"/>
    </font>
    <font>
      <sz val="2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10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FF0000"/>
      <name val="Times New Roman"/>
      <family val="1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2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357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96" fontId="2" fillId="32" borderId="0" xfId="0" applyNumberFormat="1" applyFont="1" applyFill="1" applyAlignment="1">
      <alignment/>
    </xf>
    <xf numFmtId="196" fontId="13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197" fontId="10" fillId="32" borderId="0" xfId="0" applyNumberFormat="1" applyFont="1" applyFill="1" applyAlignment="1">
      <alignment/>
    </xf>
    <xf numFmtId="0" fontId="2" fillId="32" borderId="0" xfId="0" applyFont="1" applyFill="1" applyAlignment="1">
      <alignment horizontal="center" textRotation="180"/>
    </xf>
    <xf numFmtId="0" fontId="3" fillId="32" borderId="0" xfId="0" applyFont="1" applyFill="1" applyAlignment="1">
      <alignment textRotation="180"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/>
    </xf>
    <xf numFmtId="0" fontId="6" fillId="32" borderId="0" xfId="0" applyFont="1" applyFill="1" applyAlignment="1">
      <alignment textRotation="180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textRotation="180"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textRotation="180"/>
    </xf>
    <xf numFmtId="0" fontId="4" fillId="32" borderId="0" xfId="0" applyFont="1" applyFill="1" applyAlignment="1">
      <alignment/>
    </xf>
    <xf numFmtId="14" fontId="4" fillId="32" borderId="0" xfId="0" applyNumberFormat="1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8" fillId="32" borderId="0" xfId="0" applyFont="1" applyFill="1" applyAlignment="1">
      <alignment vertical="top" wrapText="1"/>
    </xf>
    <xf numFmtId="0" fontId="22" fillId="32" borderId="0" xfId="0" applyFont="1" applyFill="1" applyAlignment="1">
      <alignment/>
    </xf>
    <xf numFmtId="0" fontId="22" fillId="32" borderId="0" xfId="0" applyFont="1" applyFill="1" applyAlignment="1">
      <alignment vertical="center"/>
    </xf>
    <xf numFmtId="0" fontId="22" fillId="32" borderId="0" xfId="0" applyFont="1" applyFill="1" applyAlignment="1">
      <alignment horizontal="center"/>
    </xf>
    <xf numFmtId="0" fontId="22" fillId="32" borderId="0" xfId="0" applyFont="1" applyFill="1" applyAlignment="1">
      <alignment horizontal="center" vertical="top" wrapText="1"/>
    </xf>
    <xf numFmtId="0" fontId="22" fillId="32" borderId="0" xfId="0" applyFont="1" applyFill="1" applyAlignment="1">
      <alignment horizontal="center" vertical="center" textRotation="180"/>
    </xf>
    <xf numFmtId="0" fontId="22" fillId="32" borderId="0" xfId="0" applyFont="1" applyFill="1" applyBorder="1" applyAlignment="1">
      <alignment horizontal="center" vertical="center" textRotation="180"/>
    </xf>
    <xf numFmtId="0" fontId="22" fillId="32" borderId="0" xfId="0" applyFont="1" applyFill="1" applyBorder="1" applyAlignment="1">
      <alignment horizontal="center" vertical="top" textRotation="180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textRotation="180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 textRotation="180"/>
    </xf>
    <xf numFmtId="0" fontId="16" fillId="33" borderId="0" xfId="0" applyFont="1" applyFill="1" applyAlignment="1">
      <alignment textRotation="180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textRotation="180"/>
    </xf>
    <xf numFmtId="0" fontId="2" fillId="33" borderId="0" xfId="0" applyFont="1" applyFill="1" applyAlignment="1">
      <alignment textRotation="180"/>
    </xf>
    <xf numFmtId="0" fontId="22" fillId="34" borderId="0" xfId="0" applyFont="1" applyFill="1" applyBorder="1" applyAlignment="1">
      <alignment horizontal="center" vertical="center" textRotation="180"/>
    </xf>
    <xf numFmtId="0" fontId="8" fillId="34" borderId="0" xfId="0" applyFont="1" applyFill="1" applyAlignment="1">
      <alignment textRotation="180"/>
    </xf>
    <xf numFmtId="0" fontId="8" fillId="34" borderId="0" xfId="0" applyFont="1" applyFill="1" applyAlignment="1">
      <alignment/>
    </xf>
    <xf numFmtId="0" fontId="22" fillId="0" borderId="0" xfId="0" applyFont="1" applyFill="1" applyAlignment="1">
      <alignment horizontal="center" vertical="center" textRotation="180"/>
    </xf>
    <xf numFmtId="0" fontId="8" fillId="0" borderId="0" xfId="0" applyFont="1" applyFill="1" applyAlignment="1">
      <alignment textRotation="180"/>
    </xf>
    <xf numFmtId="0" fontId="8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14" fontId="4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14" fontId="4" fillId="34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textRotation="180"/>
    </xf>
    <xf numFmtId="0" fontId="22" fillId="0" borderId="0" xfId="0" applyFont="1" applyFill="1" applyBorder="1" applyAlignment="1">
      <alignment horizontal="center" vertical="center" textRotation="180"/>
    </xf>
    <xf numFmtId="0" fontId="2" fillId="0" borderId="0" xfId="0" applyFont="1" applyFill="1" applyAlignment="1">
      <alignment textRotation="180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95" fontId="7" fillId="0" borderId="0" xfId="60" applyFont="1" applyFill="1" applyBorder="1" applyAlignment="1">
      <alignment horizontal="center" vertical="center" wrapText="1"/>
    </xf>
    <xf numFmtId="187" fontId="7" fillId="0" borderId="0" xfId="60" applyNumberFormat="1" applyFont="1" applyFill="1" applyBorder="1" applyAlignment="1">
      <alignment vertical="center" wrapText="1"/>
    </xf>
    <xf numFmtId="199" fontId="25" fillId="0" borderId="10" xfId="60" applyNumberFormat="1" applyFont="1" applyFill="1" applyBorder="1" applyAlignment="1">
      <alignment vertical="center" wrapText="1"/>
    </xf>
    <xf numFmtId="0" fontId="22" fillId="32" borderId="0" xfId="0" applyFont="1" applyFill="1" applyAlignment="1" applyProtection="1">
      <alignment horizontal="center" vertical="center" textRotation="180"/>
      <protection locked="0"/>
    </xf>
    <xf numFmtId="0" fontId="6" fillId="32" borderId="0" xfId="0" applyFont="1" applyFill="1" applyBorder="1" applyAlignment="1" applyProtection="1">
      <alignment textRotation="180"/>
      <protection locked="0"/>
    </xf>
    <xf numFmtId="0" fontId="2" fillId="32" borderId="0" xfId="0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 textRotation="180"/>
      <protection locked="0"/>
    </xf>
    <xf numFmtId="0" fontId="3" fillId="32" borderId="0" xfId="0" applyFont="1" applyFill="1" applyAlignment="1" applyProtection="1">
      <alignment textRotation="180"/>
      <protection locked="0"/>
    </xf>
    <xf numFmtId="0" fontId="3" fillId="32" borderId="0" xfId="0" applyFont="1" applyFill="1" applyAlignment="1" applyProtection="1">
      <alignment/>
      <protection locked="0"/>
    </xf>
    <xf numFmtId="0" fontId="2" fillId="32" borderId="0" xfId="0" applyFont="1" applyFill="1" applyAlignment="1" applyProtection="1">
      <alignment textRotation="180"/>
      <protection locked="0"/>
    </xf>
    <xf numFmtId="0" fontId="2" fillId="32" borderId="0" xfId="0" applyFont="1" applyFill="1" applyAlignment="1" applyProtection="1">
      <alignment/>
      <protection locked="0"/>
    </xf>
    <xf numFmtId="0" fontId="8" fillId="32" borderId="0" xfId="0" applyFont="1" applyFill="1" applyAlignment="1" applyProtection="1">
      <alignment textRotation="180"/>
      <protection locked="0"/>
    </xf>
    <xf numFmtId="0" fontId="8" fillId="32" borderId="0" xfId="0" applyFont="1" applyFill="1" applyAlignment="1" applyProtection="1">
      <alignment/>
      <protection locked="0"/>
    </xf>
    <xf numFmtId="0" fontId="25" fillId="33" borderId="11" xfId="0" applyFont="1" applyFill="1" applyBorder="1" applyAlignment="1" applyProtection="1">
      <alignment horizontal="center" vertical="top" wrapText="1"/>
      <protection locked="0"/>
    </xf>
    <xf numFmtId="0" fontId="25" fillId="33" borderId="10" xfId="0" applyFont="1" applyFill="1" applyBorder="1" applyAlignment="1" applyProtection="1">
      <alignment vertical="top" wrapText="1"/>
      <protection locked="0"/>
    </xf>
    <xf numFmtId="0" fontId="22" fillId="0" borderId="0" xfId="0" applyFont="1" applyFill="1" applyAlignment="1" applyProtection="1">
      <alignment horizontal="center" vertical="center" textRotation="180"/>
      <protection locked="0"/>
    </xf>
    <xf numFmtId="0" fontId="8" fillId="0" borderId="0" xfId="0" applyFont="1" applyFill="1" applyAlignment="1" applyProtection="1">
      <alignment textRotation="180"/>
      <protection locked="0"/>
    </xf>
    <xf numFmtId="0" fontId="8" fillId="0" borderId="0" xfId="0" applyFont="1" applyFill="1" applyAlignment="1" applyProtection="1">
      <alignment/>
      <protection locked="0"/>
    </xf>
    <xf numFmtId="0" fontId="8" fillId="32" borderId="0" xfId="0" applyFont="1" applyFill="1" applyBorder="1" applyAlignment="1" applyProtection="1">
      <alignment textRotation="180"/>
      <protection locked="0"/>
    </xf>
    <xf numFmtId="0" fontId="8" fillId="32" borderId="0" xfId="0" applyFont="1" applyFill="1" applyBorder="1" applyAlignment="1" applyProtection="1">
      <alignment/>
      <protection locked="0"/>
    </xf>
    <xf numFmtId="0" fontId="22" fillId="32" borderId="0" xfId="0" applyFont="1" applyFill="1" applyAlignment="1" applyProtection="1">
      <alignment horizontal="center" textRotation="180"/>
      <protection locked="0"/>
    </xf>
    <xf numFmtId="0" fontId="22" fillId="33" borderId="0" xfId="0" applyFont="1" applyFill="1" applyBorder="1" applyAlignment="1" applyProtection="1">
      <alignment vertical="center" textRotation="180"/>
      <protection locked="0"/>
    </xf>
    <xf numFmtId="0" fontId="8" fillId="33" borderId="0" xfId="0" applyFont="1" applyFill="1" applyAlignment="1" applyProtection="1">
      <alignment textRotation="180"/>
      <protection locked="0"/>
    </xf>
    <xf numFmtId="0" fontId="8" fillId="33" borderId="0" xfId="0" applyFont="1" applyFill="1" applyAlignment="1" applyProtection="1">
      <alignment/>
      <protection locked="0"/>
    </xf>
    <xf numFmtId="0" fontId="22" fillId="32" borderId="0" xfId="0" applyFont="1" applyFill="1" applyBorder="1" applyAlignment="1" applyProtection="1">
      <alignment horizontal="center" vertical="center" textRotation="180"/>
      <protection locked="0"/>
    </xf>
    <xf numFmtId="0" fontId="2" fillId="32" borderId="0" xfId="0" applyFont="1" applyFill="1" applyAlignment="1" applyProtection="1">
      <alignment horizontal="center" textRotation="180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center" textRotation="180"/>
    </xf>
    <xf numFmtId="0" fontId="27" fillId="0" borderId="0" xfId="0" applyFont="1" applyFill="1" applyAlignment="1">
      <alignment textRotation="180"/>
    </xf>
    <xf numFmtId="0" fontId="27" fillId="0" borderId="0" xfId="0" applyFont="1" applyFill="1" applyAlignment="1">
      <alignment/>
    </xf>
    <xf numFmtId="0" fontId="2" fillId="0" borderId="0" xfId="0" applyFont="1" applyFill="1" applyAlignment="1">
      <alignment horizontal="center" textRotation="180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textRotation="180"/>
    </xf>
    <xf numFmtId="0" fontId="3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 horizontal="center" vertical="center" textRotation="180"/>
    </xf>
    <xf numFmtId="0" fontId="73" fillId="0" borderId="0" xfId="0" applyFont="1" applyFill="1" applyAlignment="1">
      <alignment textRotation="180"/>
    </xf>
    <xf numFmtId="0" fontId="73" fillId="0" borderId="0" xfId="0" applyFont="1" applyFill="1" applyAlignment="1">
      <alignment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center" wrapText="1"/>
    </xf>
    <xf numFmtId="199" fontId="25" fillId="0" borderId="10" xfId="60" applyNumberFormat="1" applyFont="1" applyFill="1" applyBorder="1" applyAlignment="1">
      <alignment horizontal="center" vertical="center" wrapText="1"/>
    </xf>
    <xf numFmtId="199" fontId="26" fillId="0" borderId="10" xfId="60" applyNumberFormat="1" applyFont="1" applyFill="1" applyBorder="1" applyAlignment="1">
      <alignment horizontal="center" vertical="center" wrapText="1"/>
    </xf>
    <xf numFmtId="199" fontId="26" fillId="0" borderId="10" xfId="60" applyNumberFormat="1" applyFont="1" applyFill="1" applyBorder="1" applyAlignment="1">
      <alignment horizontal="justify" vertical="center" wrapText="1"/>
    </xf>
    <xf numFmtId="199" fontId="25" fillId="0" borderId="10" xfId="0" applyNumberFormat="1" applyFont="1" applyFill="1" applyBorder="1" applyAlignment="1">
      <alignment horizontal="justify" vertical="center" wrapText="1"/>
    </xf>
    <xf numFmtId="199" fontId="26" fillId="0" borderId="10" xfId="0" applyNumberFormat="1" applyFont="1" applyFill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32" borderId="0" xfId="0" applyFont="1" applyFill="1" applyAlignment="1">
      <alignment/>
    </xf>
    <xf numFmtId="2" fontId="29" fillId="32" borderId="0" xfId="0" applyNumberFormat="1" applyFont="1" applyFill="1" applyAlignment="1">
      <alignment/>
    </xf>
    <xf numFmtId="197" fontId="29" fillId="32" borderId="0" xfId="0" applyNumberFormat="1" applyFont="1" applyFill="1" applyAlignment="1">
      <alignment/>
    </xf>
    <xf numFmtId="196" fontId="29" fillId="32" borderId="0" xfId="0" applyNumberFormat="1" applyFont="1" applyFill="1" applyAlignment="1">
      <alignment vertical="center"/>
    </xf>
    <xf numFmtId="0" fontId="18" fillId="32" borderId="0" xfId="0" applyFont="1" applyFill="1" applyAlignment="1">
      <alignment horizontal="center"/>
    </xf>
    <xf numFmtId="0" fontId="25" fillId="32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32" borderId="13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textRotation="90" wrapText="1"/>
    </xf>
    <xf numFmtId="0" fontId="25" fillId="0" borderId="10" xfId="0" applyFont="1" applyFill="1" applyBorder="1" applyAlignment="1" applyProtection="1">
      <alignment vertical="center" wrapText="1"/>
      <protection locked="0"/>
    </xf>
    <xf numFmtId="49" fontId="2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5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14" xfId="0" applyNumberFormat="1" applyFont="1" applyFill="1" applyBorder="1" applyAlignment="1" applyProtection="1">
      <alignment horizontal="center" vertical="top" wrapText="1"/>
      <protection locked="0"/>
    </xf>
    <xf numFmtId="49" fontId="25" fillId="32" borderId="14" xfId="0" applyNumberFormat="1" applyFont="1" applyFill="1" applyBorder="1" applyAlignment="1" applyProtection="1">
      <alignment horizontal="center" vertical="center" wrapText="1"/>
      <protection locked="0"/>
    </xf>
    <xf numFmtId="195" fontId="25" fillId="0" borderId="10" xfId="60" applyFont="1" applyFill="1" applyBorder="1" applyAlignment="1" applyProtection="1">
      <alignment horizontal="left" vertical="top" wrapText="1"/>
      <protection locked="0"/>
    </xf>
    <xf numFmtId="195" fontId="25" fillId="33" borderId="10" xfId="60" applyFont="1" applyFill="1" applyBorder="1" applyAlignment="1" applyProtection="1">
      <alignment horizontal="center" vertical="top" wrapText="1"/>
      <protection locked="0"/>
    </xf>
    <xf numFmtId="195" fontId="25" fillId="32" borderId="10" xfId="60" applyFont="1" applyFill="1" applyBorder="1" applyAlignment="1" applyProtection="1">
      <alignment horizontal="center" vertical="center" wrapText="1"/>
      <protection locked="0"/>
    </xf>
    <xf numFmtId="195" fontId="26" fillId="33" borderId="10" xfId="60" applyFont="1" applyFill="1" applyBorder="1" applyAlignment="1" applyProtection="1">
      <alignment horizontal="center" vertical="center" wrapText="1"/>
      <protection locked="0"/>
    </xf>
    <xf numFmtId="195" fontId="25" fillId="0" borderId="10" xfId="60" applyFont="1" applyFill="1" applyBorder="1" applyAlignment="1" applyProtection="1">
      <alignment horizontal="left" vertical="center" wrapText="1"/>
      <protection locked="0"/>
    </xf>
    <xf numFmtId="195" fontId="25" fillId="33" borderId="12" xfId="60" applyFont="1" applyFill="1" applyBorder="1" applyAlignment="1" applyProtection="1">
      <alignment horizontal="center" vertical="top" wrapText="1"/>
      <protection locked="0"/>
    </xf>
    <xf numFmtId="0" fontId="25" fillId="0" borderId="11" xfId="0" applyFont="1" applyFill="1" applyBorder="1" applyAlignment="1" applyProtection="1">
      <alignment horizontal="center" vertical="top" wrapText="1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195" fontId="25" fillId="0" borderId="10" xfId="60" applyFont="1" applyFill="1" applyBorder="1" applyAlignment="1" applyProtection="1">
      <alignment vertical="center" wrapText="1"/>
      <protection locked="0"/>
    </xf>
    <xf numFmtId="16" fontId="2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0" xfId="0" applyFont="1" applyFill="1" applyBorder="1" applyAlignment="1" applyProtection="1">
      <alignment horizontal="center" vertical="top" wrapText="1"/>
      <protection locked="0"/>
    </xf>
    <xf numFmtId="195" fontId="24" fillId="32" borderId="10" xfId="60" applyFont="1" applyFill="1" applyBorder="1" applyAlignment="1" applyProtection="1">
      <alignment horizontal="center" vertical="center" wrapText="1"/>
      <protection locked="0"/>
    </xf>
    <xf numFmtId="195" fontId="28" fillId="32" borderId="10" xfId="60" applyFont="1" applyFill="1" applyBorder="1" applyAlignment="1" applyProtection="1">
      <alignment horizontal="center" vertical="center" wrapText="1"/>
      <protection locked="0"/>
    </xf>
    <xf numFmtId="195" fontId="24" fillId="32" borderId="10" xfId="60" applyFont="1" applyFill="1" applyBorder="1" applyAlignment="1" applyProtection="1">
      <alignment horizontal="justify" vertical="center" wrapText="1"/>
      <protection locked="0"/>
    </xf>
    <xf numFmtId="0" fontId="26" fillId="32" borderId="10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0" fontId="25" fillId="32" borderId="10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vertical="top" wrapText="1"/>
    </xf>
    <xf numFmtId="199" fontId="25" fillId="32" borderId="10" xfId="60" applyNumberFormat="1" applyFont="1" applyFill="1" applyBorder="1" applyAlignment="1">
      <alignment horizontal="center" vertical="center" wrapText="1"/>
    </xf>
    <xf numFmtId="199" fontId="26" fillId="32" borderId="10" xfId="60" applyNumberFormat="1" applyFont="1" applyFill="1" applyBorder="1" applyAlignment="1">
      <alignment horizontal="center" vertical="center" wrapText="1"/>
    </xf>
    <xf numFmtId="199" fontId="25" fillId="32" borderId="10" xfId="60" applyNumberFormat="1" applyFont="1" applyFill="1" applyBorder="1" applyAlignment="1">
      <alignment vertical="center" wrapText="1"/>
    </xf>
    <xf numFmtId="199" fontId="25" fillId="32" borderId="10" xfId="60" applyNumberFormat="1" applyFont="1" applyFill="1" applyBorder="1" applyAlignment="1">
      <alignment horizontal="justify" vertical="center" wrapText="1"/>
    </xf>
    <xf numFmtId="199" fontId="26" fillId="32" borderId="10" xfId="60" applyNumberFormat="1" applyFont="1" applyFill="1" applyBorder="1" applyAlignment="1">
      <alignment horizontal="justify" vertical="center" wrapText="1"/>
    </xf>
    <xf numFmtId="199" fontId="26" fillId="32" borderId="10" xfId="0" applyNumberFormat="1" applyFont="1" applyFill="1" applyBorder="1" applyAlignment="1">
      <alignment horizontal="justify" vertical="center" wrapText="1"/>
    </xf>
    <xf numFmtId="0" fontId="25" fillId="33" borderId="10" xfId="0" applyFont="1" applyFill="1" applyBorder="1" applyAlignment="1">
      <alignment horizontal="center" vertical="top" wrapText="1"/>
    </xf>
    <xf numFmtId="0" fontId="26" fillId="32" borderId="16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199" fontId="26" fillId="32" borderId="10" xfId="60" applyNumberFormat="1" applyFont="1" applyFill="1" applyBorder="1" applyAlignment="1">
      <alignment vertical="center" wrapText="1"/>
    </xf>
    <xf numFmtId="199" fontId="26" fillId="32" borderId="10" xfId="0" applyNumberFormat="1" applyFont="1" applyFill="1" applyBorder="1" applyAlignment="1">
      <alignment vertical="center" wrapText="1"/>
    </xf>
    <xf numFmtId="16" fontId="25" fillId="32" borderId="10" xfId="0" applyNumberFormat="1" applyFont="1" applyFill="1" applyBorder="1" applyAlignment="1">
      <alignment horizontal="center" vertical="top" wrapText="1"/>
    </xf>
    <xf numFmtId="0" fontId="26" fillId="32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top" wrapText="1"/>
    </xf>
    <xf numFmtId="199" fontId="26" fillId="0" borderId="10" xfId="60" applyNumberFormat="1" applyFont="1" applyFill="1" applyBorder="1" applyAlignment="1">
      <alignment vertical="center" wrapText="1"/>
    </xf>
    <xf numFmtId="199" fontId="26" fillId="0" borderId="10" xfId="0" applyNumberFormat="1" applyFont="1" applyFill="1" applyBorder="1" applyAlignment="1">
      <alignment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49" fontId="25" fillId="32" borderId="10" xfId="0" applyNumberFormat="1" applyFont="1" applyFill="1" applyBorder="1" applyAlignment="1">
      <alignment vertical="center" wrapText="1"/>
    </xf>
    <xf numFmtId="199" fontId="25" fillId="32" borderId="10" xfId="0" applyNumberFormat="1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wrapText="1"/>
    </xf>
    <xf numFmtId="210" fontId="25" fillId="0" borderId="13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vertical="center" wrapText="1"/>
    </xf>
    <xf numFmtId="199" fontId="25" fillId="0" borderId="14" xfId="60" applyNumberFormat="1" applyFont="1" applyFill="1" applyBorder="1" applyAlignment="1">
      <alignment horizontal="center" vertical="center" wrapText="1"/>
    </xf>
    <xf numFmtId="195" fontId="24" fillId="0" borderId="10" xfId="6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wrapText="1"/>
    </xf>
    <xf numFmtId="196" fontId="34" fillId="0" borderId="0" xfId="0" applyNumberFormat="1" applyFont="1" applyFill="1" applyBorder="1" applyAlignment="1">
      <alignment horizontal="center" vertical="center" wrapText="1"/>
    </xf>
    <xf numFmtId="196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87" fontId="25" fillId="0" borderId="0" xfId="0" applyNumberFormat="1" applyFont="1" applyFill="1" applyBorder="1" applyAlignment="1">
      <alignment vertical="center" wrapText="1"/>
    </xf>
    <xf numFmtId="187" fontId="2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justify" vertical="center" wrapText="1"/>
    </xf>
    <xf numFmtId="187" fontId="25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0" fontId="37" fillId="0" borderId="0" xfId="0" applyFont="1" applyFill="1" applyAlignment="1">
      <alignment/>
    </xf>
    <xf numFmtId="14" fontId="36" fillId="0" borderId="0" xfId="0" applyNumberFormat="1" applyFont="1" applyFill="1" applyBorder="1" applyAlignment="1">
      <alignment horizontal="left"/>
    </xf>
    <xf numFmtId="14" fontId="36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95" fontId="25" fillId="0" borderId="10" xfId="6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217" fontId="24" fillId="0" borderId="13" xfId="0" applyNumberFormat="1" applyFont="1" applyFill="1" applyBorder="1" applyAlignment="1">
      <alignment horizontal="center" vertical="center" textRotation="90" wrapText="1"/>
    </xf>
    <xf numFmtId="217" fontId="25" fillId="0" borderId="10" xfId="60" applyNumberFormat="1" applyFont="1" applyFill="1" applyBorder="1" applyAlignment="1">
      <alignment horizontal="center" vertical="center" wrapText="1"/>
    </xf>
    <xf numFmtId="217" fontId="26" fillId="0" borderId="10" xfId="60" applyNumberFormat="1" applyFont="1" applyFill="1" applyBorder="1" applyAlignment="1">
      <alignment horizontal="center" vertical="center" wrapText="1"/>
    </xf>
    <xf numFmtId="4" fontId="24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8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0" xfId="60" applyNumberFormat="1" applyFont="1" applyFill="1" applyBorder="1" applyAlignment="1" applyProtection="1">
      <alignment horizontal="center" vertical="center" wrapText="1"/>
      <protection locked="0"/>
    </xf>
    <xf numFmtId="4" fontId="28" fillId="0" borderId="10" xfId="60" applyNumberFormat="1" applyFont="1" applyFill="1" applyBorder="1" applyAlignment="1" applyProtection="1">
      <alignment horizontal="center" vertical="center" wrapText="1"/>
      <protection locked="0"/>
    </xf>
    <xf numFmtId="4" fontId="28" fillId="32" borderId="10" xfId="60" applyNumberFormat="1" applyFont="1" applyFill="1" applyBorder="1" applyAlignment="1" applyProtection="1">
      <alignment horizontal="center" vertical="center" wrapText="1"/>
      <protection locked="0"/>
    </xf>
    <xf numFmtId="4" fontId="24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24" fillId="32" borderId="10" xfId="60" applyNumberFormat="1" applyFont="1" applyFill="1" applyBorder="1" applyAlignment="1" applyProtection="1">
      <alignment vertical="center" wrapText="1"/>
      <protection locked="0"/>
    </xf>
    <xf numFmtId="4" fontId="28" fillId="32" borderId="14" xfId="60" applyNumberFormat="1" applyFont="1" applyFill="1" applyBorder="1" applyAlignment="1" applyProtection="1">
      <alignment horizontal="center" vertical="center"/>
      <protection locked="0"/>
    </xf>
    <xf numFmtId="4" fontId="28" fillId="32" borderId="10" xfId="0" applyNumberFormat="1" applyFont="1" applyFill="1" applyBorder="1" applyAlignment="1" applyProtection="1">
      <alignment horizontal="center" vertical="center"/>
      <protection locked="0"/>
    </xf>
    <xf numFmtId="4" fontId="31" fillId="32" borderId="14" xfId="0" applyNumberFormat="1" applyFont="1" applyFill="1" applyBorder="1" applyAlignment="1" applyProtection="1">
      <alignment/>
      <protection locked="0"/>
    </xf>
    <xf numFmtId="4" fontId="28" fillId="32" borderId="14" xfId="0" applyNumberFormat="1" applyFont="1" applyFill="1" applyBorder="1" applyAlignment="1" applyProtection="1">
      <alignment horizontal="center" vertical="center"/>
      <protection locked="0"/>
    </xf>
    <xf numFmtId="4" fontId="24" fillId="32" borderId="14" xfId="0" applyNumberFormat="1" applyFont="1" applyFill="1" applyBorder="1" applyAlignment="1" applyProtection="1">
      <alignment horizontal="center" vertical="center" wrapText="1"/>
      <protection locked="0"/>
    </xf>
    <xf numFmtId="4" fontId="28" fillId="32" borderId="14" xfId="0" applyNumberFormat="1" applyFont="1" applyFill="1" applyBorder="1" applyAlignment="1" applyProtection="1">
      <alignment horizontal="center" vertical="center" wrapText="1"/>
      <protection locked="0"/>
    </xf>
    <xf numFmtId="4" fontId="28" fillId="32" borderId="14" xfId="60" applyNumberFormat="1" applyFont="1" applyFill="1" applyBorder="1" applyAlignment="1" applyProtection="1">
      <alignment horizontal="justify" vertical="center" wrapText="1"/>
      <protection locked="0"/>
    </xf>
    <xf numFmtId="4" fontId="28" fillId="32" borderId="14" xfId="60" applyNumberFormat="1" applyFont="1" applyFill="1" applyBorder="1" applyAlignment="1" applyProtection="1">
      <alignment horizontal="center" vertical="center" wrapText="1"/>
      <protection locked="0"/>
    </xf>
    <xf numFmtId="195" fontId="24" fillId="32" borderId="10" xfId="60" applyNumberFormat="1" applyFont="1" applyFill="1" applyBorder="1" applyAlignment="1" applyProtection="1">
      <alignment horizontal="center" vertical="center" wrapText="1"/>
      <protection locked="0"/>
    </xf>
    <xf numFmtId="195" fontId="28" fillId="32" borderId="10" xfId="60" applyNumberFormat="1" applyFont="1" applyFill="1" applyBorder="1" applyAlignment="1" applyProtection="1">
      <alignment horizontal="center" vertical="center" wrapText="1"/>
      <protection locked="0"/>
    </xf>
    <xf numFmtId="195" fontId="24" fillId="33" borderId="10" xfId="60" applyNumberFormat="1" applyFont="1" applyFill="1" applyBorder="1" applyAlignment="1" applyProtection="1">
      <alignment horizontal="center" vertical="center" wrapText="1"/>
      <protection locked="0"/>
    </xf>
    <xf numFmtId="195" fontId="28" fillId="33" borderId="10" xfId="60" applyNumberFormat="1" applyFont="1" applyFill="1" applyBorder="1" applyAlignment="1" applyProtection="1">
      <alignment horizontal="center" vertical="center" wrapText="1"/>
      <protection locked="0"/>
    </xf>
    <xf numFmtId="195" fontId="28" fillId="32" borderId="10" xfId="0" applyNumberFormat="1" applyFont="1" applyFill="1" applyBorder="1" applyAlignment="1" applyProtection="1">
      <alignment horizontal="center" vertical="center" wrapText="1"/>
      <protection locked="0"/>
    </xf>
    <xf numFmtId="195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95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195" fontId="31" fillId="33" borderId="10" xfId="0" applyNumberFormat="1" applyFont="1" applyFill="1" applyBorder="1" applyAlignment="1" applyProtection="1">
      <alignment horizontal="center"/>
      <protection locked="0"/>
    </xf>
    <xf numFmtId="195" fontId="28" fillId="32" borderId="10" xfId="60" applyNumberFormat="1" applyFont="1" applyFill="1" applyBorder="1" applyAlignment="1" applyProtection="1">
      <alignment horizontal="center" vertical="center"/>
      <protection locked="0"/>
    </xf>
    <xf numFmtId="195" fontId="24" fillId="0" borderId="10" xfId="60" applyNumberFormat="1" applyFont="1" applyFill="1" applyBorder="1" applyAlignment="1" applyProtection="1">
      <alignment horizontal="center" vertical="center" wrapText="1"/>
      <protection locked="0"/>
    </xf>
    <xf numFmtId="195" fontId="28" fillId="0" borderId="10" xfId="60" applyNumberFormat="1" applyFont="1" applyFill="1" applyBorder="1" applyAlignment="1" applyProtection="1">
      <alignment horizontal="center" vertical="center"/>
      <protection locked="0"/>
    </xf>
    <xf numFmtId="195" fontId="28" fillId="0" borderId="10" xfId="60" applyNumberFormat="1" applyFont="1" applyFill="1" applyBorder="1" applyAlignment="1" applyProtection="1">
      <alignment horizontal="center" vertical="center" wrapText="1"/>
      <protection locked="0"/>
    </xf>
    <xf numFmtId="195" fontId="24" fillId="0" borderId="10" xfId="60" applyNumberFormat="1" applyFont="1" applyFill="1" applyBorder="1" applyAlignment="1">
      <alignment horizontal="center" vertical="center" wrapText="1"/>
    </xf>
    <xf numFmtId="195" fontId="28" fillId="0" borderId="10" xfId="60" applyNumberFormat="1" applyFont="1" applyFill="1" applyBorder="1" applyAlignment="1">
      <alignment horizontal="center" vertical="center" wrapText="1"/>
    </xf>
    <xf numFmtId="195" fontId="31" fillId="0" borderId="10" xfId="0" applyNumberFormat="1" applyFont="1" applyFill="1" applyBorder="1" applyAlignment="1">
      <alignment vertical="center"/>
    </xf>
    <xf numFmtId="195" fontId="31" fillId="0" borderId="10" xfId="0" applyNumberFormat="1" applyFont="1" applyFill="1" applyBorder="1" applyAlignment="1">
      <alignment/>
    </xf>
    <xf numFmtId="195" fontId="28" fillId="0" borderId="10" xfId="0" applyNumberFormat="1" applyFont="1" applyFill="1" applyBorder="1" applyAlignment="1">
      <alignment horizontal="justify" vertical="center" wrapText="1"/>
    </xf>
    <xf numFmtId="195" fontId="24" fillId="0" borderId="10" xfId="60" applyNumberFormat="1" applyFont="1" applyFill="1" applyBorder="1" applyAlignment="1">
      <alignment vertical="center" wrapText="1"/>
    </xf>
    <xf numFmtId="195" fontId="28" fillId="0" borderId="10" xfId="60" applyNumberFormat="1" applyFont="1" applyFill="1" applyBorder="1" applyAlignment="1">
      <alignment horizontal="justify" vertical="center" wrapText="1"/>
    </xf>
    <xf numFmtId="195" fontId="24" fillId="0" borderId="10" xfId="60" applyNumberFormat="1" applyFont="1" applyFill="1" applyBorder="1" applyAlignment="1">
      <alignment horizontal="justify" vertical="center" wrapText="1"/>
    </xf>
    <xf numFmtId="195" fontId="28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90" wrapText="1"/>
    </xf>
    <xf numFmtId="195" fontId="24" fillId="0" borderId="10" xfId="0" applyNumberFormat="1" applyFont="1" applyFill="1" applyBorder="1" applyAlignment="1">
      <alignment horizontal="center" vertical="center" wrapText="1"/>
    </xf>
    <xf numFmtId="195" fontId="24" fillId="0" borderId="10" xfId="0" applyNumberFormat="1" applyFont="1" applyFill="1" applyBorder="1" applyAlignment="1">
      <alignment horizontal="justify" vertical="center" wrapText="1"/>
    </xf>
    <xf numFmtId="199" fontId="24" fillId="32" borderId="10" xfId="60" applyNumberFormat="1" applyFont="1" applyFill="1" applyBorder="1" applyAlignment="1">
      <alignment vertical="center" wrapText="1"/>
    </xf>
    <xf numFmtId="195" fontId="24" fillId="32" borderId="10" xfId="60" applyNumberFormat="1" applyFont="1" applyFill="1" applyBorder="1" applyAlignment="1">
      <alignment horizontal="center" vertical="center" wrapText="1"/>
    </xf>
    <xf numFmtId="195" fontId="28" fillId="32" borderId="10" xfId="60" applyNumberFormat="1" applyFont="1" applyFill="1" applyBorder="1" applyAlignment="1">
      <alignment horizontal="center" vertical="center" wrapText="1"/>
    </xf>
    <xf numFmtId="195" fontId="26" fillId="32" borderId="10" xfId="60" applyNumberFormat="1" applyFont="1" applyFill="1" applyBorder="1" applyAlignment="1">
      <alignment horizontal="center" vertical="center" wrapText="1"/>
    </xf>
    <xf numFmtId="195" fontId="25" fillId="32" borderId="10" xfId="60" applyNumberFormat="1" applyFont="1" applyFill="1" applyBorder="1" applyAlignment="1">
      <alignment vertical="center" wrapText="1"/>
    </xf>
    <xf numFmtId="195" fontId="25" fillId="32" borderId="10" xfId="60" applyNumberFormat="1" applyFont="1" applyFill="1" applyBorder="1" applyAlignment="1">
      <alignment horizontal="justify" vertical="center" wrapText="1"/>
    </xf>
    <xf numFmtId="195" fontId="26" fillId="32" borderId="10" xfId="60" applyNumberFormat="1" applyFont="1" applyFill="1" applyBorder="1" applyAlignment="1">
      <alignment horizontal="justify" vertical="center" wrapText="1"/>
    </xf>
    <xf numFmtId="195" fontId="25" fillId="32" borderId="10" xfId="60" applyNumberFormat="1" applyFont="1" applyFill="1" applyBorder="1" applyAlignment="1">
      <alignment horizontal="center" vertical="center" wrapText="1"/>
    </xf>
    <xf numFmtId="195" fontId="26" fillId="32" borderId="10" xfId="0" applyNumberFormat="1" applyFont="1" applyFill="1" applyBorder="1" applyAlignment="1">
      <alignment horizontal="justify" vertical="center" wrapText="1"/>
    </xf>
    <xf numFmtId="195" fontId="24" fillId="32" borderId="10" xfId="60" applyNumberFormat="1" applyFont="1" applyFill="1" applyBorder="1" applyAlignment="1">
      <alignment vertical="center" wrapText="1"/>
    </xf>
    <xf numFmtId="195" fontId="28" fillId="32" borderId="10" xfId="60" applyNumberFormat="1" applyFont="1" applyFill="1" applyBorder="1" applyAlignment="1">
      <alignment horizontal="justify" vertical="center" wrapText="1"/>
    </xf>
    <xf numFmtId="195" fontId="24" fillId="32" borderId="10" xfId="60" applyNumberFormat="1" applyFont="1" applyFill="1" applyBorder="1" applyAlignment="1">
      <alignment horizontal="justify" vertical="center" wrapText="1"/>
    </xf>
    <xf numFmtId="199" fontId="28" fillId="32" borderId="10" xfId="60" applyNumberFormat="1" applyFont="1" applyFill="1" applyBorder="1" applyAlignment="1">
      <alignment vertical="center" wrapText="1"/>
    </xf>
    <xf numFmtId="195" fontId="28" fillId="32" borderId="10" xfId="60" applyNumberFormat="1" applyFont="1" applyFill="1" applyBorder="1" applyAlignment="1">
      <alignment vertical="center" wrapText="1"/>
    </xf>
    <xf numFmtId="195" fontId="28" fillId="32" borderId="10" xfId="0" applyNumberFormat="1" applyFont="1" applyFill="1" applyBorder="1" applyAlignment="1">
      <alignment horizontal="center" vertical="center" wrapText="1"/>
    </xf>
    <xf numFmtId="195" fontId="24" fillId="32" borderId="10" xfId="0" applyNumberFormat="1" applyFont="1" applyFill="1" applyBorder="1" applyAlignment="1">
      <alignment horizontal="center" vertical="center" wrapText="1"/>
    </xf>
    <xf numFmtId="195" fontId="28" fillId="32" borderId="10" xfId="0" applyNumberFormat="1" applyFont="1" applyFill="1" applyBorder="1" applyAlignment="1">
      <alignment vertical="center" wrapText="1"/>
    </xf>
    <xf numFmtId="195" fontId="24" fillId="32" borderId="10" xfId="0" applyNumberFormat="1" applyFont="1" applyFill="1" applyBorder="1" applyAlignment="1">
      <alignment vertical="center" wrapText="1"/>
    </xf>
    <xf numFmtId="195" fontId="24" fillId="0" borderId="14" xfId="60" applyNumberFormat="1" applyFont="1" applyFill="1" applyBorder="1" applyAlignment="1">
      <alignment horizontal="center" vertical="center" wrapText="1"/>
    </xf>
    <xf numFmtId="195" fontId="24" fillId="0" borderId="14" xfId="60" applyNumberFormat="1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justify" vertical="center" wrapText="1"/>
    </xf>
    <xf numFmtId="0" fontId="24" fillId="32" borderId="11" xfId="0" applyFont="1" applyFill="1" applyBorder="1" applyAlignment="1">
      <alignment horizontal="justify" vertical="center" wrapText="1"/>
    </xf>
    <xf numFmtId="0" fontId="24" fillId="32" borderId="13" xfId="0" applyFont="1" applyFill="1" applyBorder="1" applyAlignment="1">
      <alignment horizontal="justify" vertical="center" wrapText="1"/>
    </xf>
    <xf numFmtId="0" fontId="25" fillId="33" borderId="12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32" borderId="12" xfId="0" applyFont="1" applyFill="1" applyBorder="1" applyAlignment="1">
      <alignment vertical="center" wrapText="1"/>
    </xf>
    <xf numFmtId="0" fontId="24" fillId="32" borderId="11" xfId="0" applyFont="1" applyFill="1" applyBorder="1" applyAlignment="1">
      <alignment vertical="center" wrapText="1"/>
    </xf>
    <xf numFmtId="0" fontId="24" fillId="32" borderId="13" xfId="0" applyFont="1" applyFill="1" applyBorder="1" applyAlignment="1">
      <alignment vertical="center" wrapText="1"/>
    </xf>
    <xf numFmtId="14" fontId="6" fillId="32" borderId="0" xfId="0" applyNumberFormat="1" applyFont="1" applyFill="1" applyAlignment="1">
      <alignment horizontal="left"/>
    </xf>
    <xf numFmtId="0" fontId="2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24" fillId="0" borderId="12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 textRotation="90" wrapText="1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28" fillId="32" borderId="12" xfId="0" applyFont="1" applyFill="1" applyBorder="1" applyAlignment="1">
      <alignment horizontal="left" vertical="center" wrapText="1"/>
    </xf>
    <xf numFmtId="0" fontId="28" fillId="32" borderId="11" xfId="0" applyFont="1" applyFill="1" applyBorder="1" applyAlignment="1">
      <alignment horizontal="left" vertical="center" wrapText="1"/>
    </xf>
    <xf numFmtId="0" fontId="28" fillId="32" borderId="11" xfId="0" applyFont="1" applyFill="1" applyBorder="1" applyAlignment="1">
      <alignment horizontal="left"/>
    </xf>
    <xf numFmtId="0" fontId="28" fillId="32" borderId="13" xfId="0" applyFont="1" applyFill="1" applyBorder="1" applyAlignment="1">
      <alignment horizontal="left"/>
    </xf>
    <xf numFmtId="0" fontId="25" fillId="32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 applyProtection="1">
      <alignment horizontal="justify" vertical="center" wrapText="1"/>
      <protection locked="0"/>
    </xf>
    <xf numFmtId="0" fontId="26" fillId="32" borderId="14" xfId="0" applyFont="1" applyFill="1" applyBorder="1" applyAlignment="1" applyProtection="1">
      <alignment horizontal="center" vertical="center" wrapText="1"/>
      <protection locked="0"/>
    </xf>
    <xf numFmtId="0" fontId="26" fillId="32" borderId="17" xfId="0" applyFont="1" applyFill="1" applyBorder="1" applyAlignment="1" applyProtection="1">
      <alignment horizontal="center" vertical="center" wrapText="1"/>
      <protection locked="0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left" vertical="top" wrapText="1"/>
    </xf>
    <xf numFmtId="0" fontId="19" fillId="32" borderId="0" xfId="0" applyFont="1" applyFill="1" applyAlignment="1">
      <alignment horizontal="left" wrapText="1"/>
    </xf>
    <xf numFmtId="0" fontId="15" fillId="32" borderId="0" xfId="0" applyFont="1" applyFill="1" applyAlignment="1">
      <alignment horizontal="center" wrapText="1"/>
    </xf>
    <xf numFmtId="0" fontId="24" fillId="32" borderId="11" xfId="0" applyFont="1" applyFill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/>
    </xf>
    <xf numFmtId="0" fontId="24" fillId="32" borderId="12" xfId="0" applyFont="1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0" fontId="28" fillId="32" borderId="13" xfId="0" applyFont="1" applyFill="1" applyBorder="1" applyAlignment="1">
      <alignment horizontal="center" vertical="center"/>
    </xf>
    <xf numFmtId="0" fontId="26" fillId="32" borderId="12" xfId="0" applyFont="1" applyFill="1" applyBorder="1" applyAlignment="1">
      <alignment horizontal="center" vertical="center"/>
    </xf>
    <xf numFmtId="0" fontId="26" fillId="32" borderId="13" xfId="0" applyFont="1" applyFill="1" applyBorder="1" applyAlignment="1">
      <alignment horizontal="center" vertical="center"/>
    </xf>
    <xf numFmtId="0" fontId="26" fillId="32" borderId="12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 horizontal="justify" vertical="justify" wrapText="1"/>
    </xf>
    <xf numFmtId="0" fontId="23" fillId="32" borderId="0" xfId="0" applyFont="1" applyFill="1" applyAlignment="1">
      <alignment horizontal="left" vertical="top" wrapText="1"/>
    </xf>
    <xf numFmtId="0" fontId="25" fillId="32" borderId="12" xfId="0" applyFont="1" applyFill="1" applyBorder="1" applyAlignment="1">
      <alignment horizontal="justify" vertical="center" wrapText="1"/>
    </xf>
    <xf numFmtId="0" fontId="25" fillId="32" borderId="11" xfId="0" applyFont="1" applyFill="1" applyBorder="1" applyAlignment="1">
      <alignment horizontal="justify" vertical="center" wrapText="1"/>
    </xf>
    <xf numFmtId="0" fontId="25" fillId="32" borderId="13" xfId="0" applyFont="1" applyFill="1" applyBorder="1" applyAlignment="1">
      <alignment horizontal="justify" vertical="center" wrapText="1"/>
    </xf>
    <xf numFmtId="0" fontId="12" fillId="32" borderId="0" xfId="0" applyFont="1" applyFill="1" applyAlignment="1">
      <alignment horizontal="justify" vertical="top" wrapText="1"/>
    </xf>
    <xf numFmtId="0" fontId="30" fillId="32" borderId="12" xfId="0" applyFont="1" applyFill="1" applyBorder="1" applyAlignment="1" applyProtection="1">
      <alignment horizontal="center" vertical="center" wrapText="1"/>
      <protection locked="0"/>
    </xf>
    <xf numFmtId="0" fontId="30" fillId="32" borderId="11" xfId="0" applyFont="1" applyFill="1" applyBorder="1" applyAlignment="1" applyProtection="1">
      <alignment horizontal="center" vertical="center" wrapText="1"/>
      <protection locked="0"/>
    </xf>
    <xf numFmtId="0" fontId="30" fillId="32" borderId="13" xfId="0" applyFont="1" applyFill="1" applyBorder="1" applyAlignment="1" applyProtection="1">
      <alignment horizontal="center" vertical="center" wrapText="1"/>
      <protection locked="0"/>
    </xf>
    <xf numFmtId="0" fontId="24" fillId="32" borderId="19" xfId="0" applyFont="1" applyFill="1" applyBorder="1" applyAlignment="1">
      <alignment horizontal="justify" vertical="center" wrapText="1"/>
    </xf>
    <xf numFmtId="0" fontId="24" fillId="32" borderId="20" xfId="0" applyFont="1" applyFill="1" applyBorder="1" applyAlignment="1">
      <alignment horizontal="justify" vertical="center" wrapText="1"/>
    </xf>
    <xf numFmtId="0" fontId="28" fillId="32" borderId="20" xfId="0" applyFont="1" applyFill="1" applyBorder="1" applyAlignment="1">
      <alignment/>
    </xf>
    <xf numFmtId="0" fontId="28" fillId="32" borderId="21" xfId="0" applyFont="1" applyFill="1" applyBorder="1" applyAlignment="1">
      <alignment/>
    </xf>
    <xf numFmtId="0" fontId="25" fillId="32" borderId="14" xfId="0" applyFont="1" applyFill="1" applyBorder="1" applyAlignment="1">
      <alignment horizontal="center" vertical="center" wrapText="1"/>
    </xf>
    <xf numFmtId="0" fontId="25" fillId="32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3" fillId="32" borderId="11" xfId="0" applyFont="1" applyFill="1" applyBorder="1" applyAlignment="1">
      <alignment vertical="center" wrapText="1"/>
    </xf>
    <xf numFmtId="0" fontId="33" fillId="32" borderId="13" xfId="0" applyFont="1" applyFill="1" applyBorder="1" applyAlignment="1">
      <alignment vertical="center" wrapText="1"/>
    </xf>
    <xf numFmtId="0" fontId="24" fillId="32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"/>
  <sheetViews>
    <sheetView tabSelected="1" view="pageBreakPreview" zoomScale="40" zoomScaleNormal="40" zoomScaleSheetLayoutView="40" zoomScalePageLayoutView="0" workbookViewId="0" topLeftCell="A88">
      <selection activeCell="B91" sqref="B91"/>
    </sheetView>
  </sheetViews>
  <sheetFormatPr defaultColWidth="9.140625" defaultRowHeight="15"/>
  <cols>
    <col min="1" max="1" width="20.57421875" style="49" customWidth="1"/>
    <col min="2" max="2" width="51.8515625" style="52" customWidth="1"/>
    <col min="3" max="3" width="17.421875" style="1" customWidth="1"/>
    <col min="4" max="4" width="37.7109375" style="1" customWidth="1"/>
    <col min="5" max="5" width="31.421875" style="1" customWidth="1"/>
    <col min="6" max="6" width="35.57421875" style="1" customWidth="1"/>
    <col min="7" max="7" width="20.7109375" style="1" customWidth="1"/>
    <col min="8" max="8" width="37.7109375" style="1" customWidth="1"/>
    <col min="9" max="9" width="34.57421875" style="3" customWidth="1"/>
    <col min="10" max="10" width="30.421875" style="1" customWidth="1"/>
    <col min="11" max="11" width="37.57421875" style="1" customWidth="1"/>
    <col min="12" max="12" width="26.00390625" style="1" customWidth="1"/>
    <col min="13" max="13" width="35.00390625" style="1" customWidth="1"/>
    <col min="14" max="14" width="36.8515625" style="1" customWidth="1"/>
    <col min="15" max="15" width="28.8515625" style="1" customWidth="1"/>
    <col min="16" max="16" width="35.140625" style="1" customWidth="1"/>
    <col min="17" max="17" width="25.57421875" style="1" customWidth="1"/>
    <col min="18" max="18" width="29.57421875" style="1" customWidth="1"/>
    <col min="19" max="19" width="22.57421875" style="2" customWidth="1"/>
    <col min="20" max="20" width="14.57421875" style="29" customWidth="1"/>
    <col min="21" max="21" width="9.421875" style="4" customWidth="1"/>
    <col min="22" max="16384" width="9.140625" style="1" customWidth="1"/>
  </cols>
  <sheetData>
    <row r="1" spans="1:19" ht="36" customHeight="1">
      <c r="A1" s="60"/>
      <c r="B1" s="97"/>
      <c r="P1" s="27"/>
      <c r="Q1" s="28" t="s">
        <v>17</v>
      </c>
      <c r="R1" s="28"/>
      <c r="S1" s="28"/>
    </row>
    <row r="2" spans="1:19" ht="171.75" customHeight="1">
      <c r="A2" s="60"/>
      <c r="B2" s="97"/>
      <c r="D2" s="5"/>
      <c r="E2" s="5"/>
      <c r="F2" s="11"/>
      <c r="G2" s="5"/>
      <c r="H2" s="6"/>
      <c r="J2" s="5"/>
      <c r="K2" s="6"/>
      <c r="L2" s="6"/>
      <c r="M2" s="5"/>
      <c r="O2" s="26"/>
      <c r="P2" s="337" t="s">
        <v>83</v>
      </c>
      <c r="Q2" s="337"/>
      <c r="R2" s="337"/>
      <c r="S2" s="337"/>
    </row>
    <row r="3" spans="1:20" ht="42.75" customHeight="1">
      <c r="A3" s="60"/>
      <c r="B3" s="97"/>
      <c r="D3" s="5"/>
      <c r="E3" s="5"/>
      <c r="F3" s="5"/>
      <c r="G3" s="5"/>
      <c r="H3" s="6"/>
      <c r="J3" s="5"/>
      <c r="K3" s="6"/>
      <c r="L3" s="6"/>
      <c r="M3" s="5"/>
      <c r="O3" s="26"/>
      <c r="P3" s="338" t="s">
        <v>118</v>
      </c>
      <c r="Q3" s="338"/>
      <c r="R3" s="338"/>
      <c r="S3" s="338"/>
      <c r="T3" s="30"/>
    </row>
    <row r="4" spans="1:20" ht="38.25" customHeight="1">
      <c r="A4" s="60"/>
      <c r="B4" s="97"/>
      <c r="D4" s="5"/>
      <c r="E4" s="5"/>
      <c r="F4" s="5"/>
      <c r="G4" s="5"/>
      <c r="H4" s="6"/>
      <c r="J4" s="5"/>
      <c r="K4" s="6"/>
      <c r="L4" s="6"/>
      <c r="M4" s="5"/>
      <c r="O4" s="325"/>
      <c r="P4" s="326"/>
      <c r="Q4" s="326"/>
      <c r="R4" s="326"/>
      <c r="S4" s="326"/>
      <c r="T4" s="326"/>
    </row>
    <row r="5" spans="1:20" ht="20.25" customHeight="1">
      <c r="A5" s="60"/>
      <c r="B5" s="97"/>
      <c r="D5" s="5"/>
      <c r="E5" s="5"/>
      <c r="F5" s="5"/>
      <c r="G5" s="5"/>
      <c r="H5" s="6"/>
      <c r="J5" s="5"/>
      <c r="K5" s="6"/>
      <c r="L5" s="7"/>
      <c r="M5" s="5"/>
      <c r="O5" s="8"/>
      <c r="P5" s="342"/>
      <c r="Q5" s="342"/>
      <c r="R5" s="342"/>
      <c r="S5" s="342"/>
      <c r="T5" s="342"/>
    </row>
    <row r="6" spans="1:20" ht="63" customHeight="1">
      <c r="A6" s="55"/>
      <c r="B6" s="56"/>
      <c r="C6" s="9"/>
      <c r="D6" s="327" t="s">
        <v>84</v>
      </c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9"/>
      <c r="R6" s="9"/>
      <c r="S6" s="10"/>
      <c r="T6" s="31"/>
    </row>
    <row r="7" spans="1:20" ht="33" customHeight="1">
      <c r="A7" s="114"/>
      <c r="B7" s="115"/>
      <c r="C7" s="116"/>
      <c r="D7" s="116"/>
      <c r="E7" s="116"/>
      <c r="F7" s="117"/>
      <c r="G7" s="117"/>
      <c r="H7" s="118"/>
      <c r="I7" s="119"/>
      <c r="J7" s="116"/>
      <c r="K7" s="116"/>
      <c r="L7" s="116"/>
      <c r="M7" s="116"/>
      <c r="N7" s="116"/>
      <c r="O7" s="116"/>
      <c r="P7" s="116"/>
      <c r="Q7" s="116"/>
      <c r="R7" s="116"/>
      <c r="S7" s="120" t="s">
        <v>121</v>
      </c>
      <c r="T7" s="31"/>
    </row>
    <row r="8" spans="1:20" ht="45.75" customHeight="1">
      <c r="A8" s="307" t="s">
        <v>15</v>
      </c>
      <c r="B8" s="324" t="s">
        <v>19</v>
      </c>
      <c r="C8" s="121"/>
      <c r="D8" s="321" t="s">
        <v>0</v>
      </c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2"/>
      <c r="S8" s="316" t="s">
        <v>5</v>
      </c>
      <c r="T8" s="31"/>
    </row>
    <row r="9" spans="1:20" ht="26.25">
      <c r="A9" s="307"/>
      <c r="B9" s="324"/>
      <c r="C9" s="121"/>
      <c r="D9" s="328" t="s">
        <v>18</v>
      </c>
      <c r="E9" s="328"/>
      <c r="F9" s="328"/>
      <c r="G9" s="328"/>
      <c r="H9" s="329"/>
      <c r="I9" s="330" t="s">
        <v>37</v>
      </c>
      <c r="J9" s="328"/>
      <c r="K9" s="328"/>
      <c r="L9" s="331"/>
      <c r="M9" s="332"/>
      <c r="N9" s="323" t="s">
        <v>38</v>
      </c>
      <c r="O9" s="323"/>
      <c r="P9" s="323"/>
      <c r="Q9" s="323"/>
      <c r="R9" s="323"/>
      <c r="S9" s="317"/>
      <c r="T9" s="31"/>
    </row>
    <row r="10" spans="1:20" ht="48.75" customHeight="1">
      <c r="A10" s="307"/>
      <c r="B10" s="324"/>
      <c r="C10" s="350" t="s">
        <v>25</v>
      </c>
      <c r="D10" s="308" t="s">
        <v>1</v>
      </c>
      <c r="E10" s="317" t="s">
        <v>31</v>
      </c>
      <c r="F10" s="317"/>
      <c r="G10" s="333" t="s">
        <v>9</v>
      </c>
      <c r="H10" s="334"/>
      <c r="I10" s="308" t="s">
        <v>1</v>
      </c>
      <c r="J10" s="317" t="s">
        <v>32</v>
      </c>
      <c r="K10" s="317"/>
      <c r="L10" s="335" t="s">
        <v>11</v>
      </c>
      <c r="M10" s="336"/>
      <c r="N10" s="308" t="s">
        <v>1</v>
      </c>
      <c r="O10" s="317" t="s">
        <v>31</v>
      </c>
      <c r="P10" s="317"/>
      <c r="Q10" s="335" t="s">
        <v>9</v>
      </c>
      <c r="R10" s="336"/>
      <c r="S10" s="317"/>
      <c r="T10" s="31"/>
    </row>
    <row r="11" spans="1:21" s="2" customFormat="1" ht="75" customHeight="1">
      <c r="A11" s="307"/>
      <c r="B11" s="324"/>
      <c r="C11" s="351"/>
      <c r="D11" s="308"/>
      <c r="E11" s="210" t="s">
        <v>2</v>
      </c>
      <c r="F11" s="210" t="s">
        <v>3</v>
      </c>
      <c r="G11" s="210" t="s">
        <v>2</v>
      </c>
      <c r="H11" s="210" t="s">
        <v>3</v>
      </c>
      <c r="I11" s="308"/>
      <c r="J11" s="210" t="s">
        <v>2</v>
      </c>
      <c r="K11" s="210" t="s">
        <v>3</v>
      </c>
      <c r="L11" s="210" t="s">
        <v>2</v>
      </c>
      <c r="M11" s="210" t="s">
        <v>3</v>
      </c>
      <c r="N11" s="308"/>
      <c r="O11" s="210" t="s">
        <v>2</v>
      </c>
      <c r="P11" s="210" t="s">
        <v>3</v>
      </c>
      <c r="Q11" s="210" t="s">
        <v>2</v>
      </c>
      <c r="R11" s="210" t="s">
        <v>3</v>
      </c>
      <c r="S11" s="317"/>
      <c r="T11" s="31"/>
      <c r="U11" s="12"/>
    </row>
    <row r="12" spans="1:20" ht="22.5">
      <c r="A12" s="211">
        <v>1</v>
      </c>
      <c r="B12" s="122">
        <v>2</v>
      </c>
      <c r="C12" s="123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24">
        <v>10</v>
      </c>
      <c r="K12" s="124">
        <v>11</v>
      </c>
      <c r="L12" s="124">
        <v>12</v>
      </c>
      <c r="M12" s="124">
        <v>13</v>
      </c>
      <c r="N12" s="124">
        <v>14</v>
      </c>
      <c r="O12" s="124">
        <v>15</v>
      </c>
      <c r="P12" s="124">
        <v>16</v>
      </c>
      <c r="Q12" s="124">
        <v>17</v>
      </c>
      <c r="R12" s="124">
        <v>18</v>
      </c>
      <c r="S12" s="124">
        <v>19</v>
      </c>
      <c r="T12" s="31"/>
    </row>
    <row r="13" spans="1:21" s="60" customFormat="1" ht="189.75" customHeight="1">
      <c r="A13" s="256" t="s">
        <v>4</v>
      </c>
      <c r="B13" s="125"/>
      <c r="C13" s="215">
        <f>D13+I13+N13</f>
        <v>403421692</v>
      </c>
      <c r="D13" s="216">
        <f>E13+F13+H13</f>
        <v>205216168</v>
      </c>
      <c r="E13" s="217">
        <f>E17+E18+E39+E40+E55+E56+E68+E72+E75+E78+E80+E81+E82+E84+E86+E88+E90+E91</f>
        <v>2523718</v>
      </c>
      <c r="F13" s="217">
        <f>F17+F18+F21+F22+F23+F25+F31+F43+F44+F45+F30+F49+F50+F47+F55+F59+F62+F46</f>
        <v>56756030</v>
      </c>
      <c r="G13" s="217"/>
      <c r="H13" s="217">
        <f>H17+H18+H49</f>
        <v>145936420</v>
      </c>
      <c r="I13" s="216">
        <f>J13+K13+M13</f>
        <v>158308234</v>
      </c>
      <c r="J13" s="217">
        <f>J17+J40+J55+J56+J70+J75+J78+J80+J81+J84+J86+J82</f>
        <v>1868109</v>
      </c>
      <c r="K13" s="217">
        <f>K17+K20+K24+K26+K27+K29+K30+K45+K52+K55+K60+K63+K64+K33+K47+K44+K25+K28+K46+K50</f>
        <v>108218271</v>
      </c>
      <c r="L13" s="217"/>
      <c r="M13" s="217">
        <f>M17</f>
        <v>48221854</v>
      </c>
      <c r="N13" s="216">
        <f>O13+P13+R13</f>
        <v>39897290</v>
      </c>
      <c r="O13" s="217">
        <f>O40+O56+O76+O78+O80+O55+O81+O84+O86+O82</f>
        <v>1171000</v>
      </c>
      <c r="P13" s="217">
        <f>P20+P28+P32+P33+P46+P48+P49+P55+P17+P27+P31+P34+P35+P36+P37+P52+P53+P65+P47+P50</f>
        <v>38726290</v>
      </c>
      <c r="Q13" s="217"/>
      <c r="R13" s="217"/>
      <c r="S13" s="212" t="s">
        <v>23</v>
      </c>
      <c r="T13" s="46"/>
      <c r="U13" s="61"/>
    </row>
    <row r="14" spans="1:20" ht="53.25" customHeight="1">
      <c r="A14" s="312" t="s">
        <v>10</v>
      </c>
      <c r="B14" s="313"/>
      <c r="C14" s="313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5"/>
      <c r="T14" s="31"/>
    </row>
    <row r="15" spans="1:20" ht="39.75" customHeight="1">
      <c r="A15" s="343" t="s">
        <v>68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5"/>
      <c r="T15" s="31"/>
    </row>
    <row r="16" spans="1:20" ht="30" customHeight="1">
      <c r="A16" s="346" t="s">
        <v>33</v>
      </c>
      <c r="B16" s="347"/>
      <c r="C16" s="347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9"/>
      <c r="T16" s="31"/>
    </row>
    <row r="17" spans="1:21" s="71" customFormat="1" ht="126.75" customHeight="1">
      <c r="A17" s="126" t="s">
        <v>12</v>
      </c>
      <c r="B17" s="127" t="s">
        <v>29</v>
      </c>
      <c r="C17" s="128"/>
      <c r="D17" s="218">
        <f>E17+F17+G17+H17</f>
        <v>160679100</v>
      </c>
      <c r="E17" s="219">
        <v>666718</v>
      </c>
      <c r="F17" s="219">
        <v>26668730</v>
      </c>
      <c r="G17" s="220"/>
      <c r="H17" s="221">
        <v>133343652</v>
      </c>
      <c r="I17" s="218">
        <f>J17+K17+L17+M17</f>
        <v>58107334</v>
      </c>
      <c r="J17" s="220">
        <v>241109</v>
      </c>
      <c r="K17" s="221">
        <v>9644371</v>
      </c>
      <c r="L17" s="220"/>
      <c r="M17" s="221">
        <v>48221854</v>
      </c>
      <c r="N17" s="222">
        <f>O17+P17+Q17+R17</f>
        <v>1000000</v>
      </c>
      <c r="O17" s="223"/>
      <c r="P17" s="223">
        <v>1000000</v>
      </c>
      <c r="Q17" s="224"/>
      <c r="R17" s="224"/>
      <c r="S17" s="319" t="s">
        <v>6</v>
      </c>
      <c r="T17" s="69">
        <v>17</v>
      </c>
      <c r="U17" s="70"/>
    </row>
    <row r="18" spans="1:21" s="71" customFormat="1" ht="129" customHeight="1">
      <c r="A18" s="126" t="s">
        <v>12</v>
      </c>
      <c r="B18" s="129" t="s">
        <v>30</v>
      </c>
      <c r="C18" s="130"/>
      <c r="D18" s="225">
        <f>E18+F18+G18+H18</f>
        <v>6537740</v>
      </c>
      <c r="E18" s="219">
        <v>100000</v>
      </c>
      <c r="F18" s="219">
        <v>1375000</v>
      </c>
      <c r="G18" s="220"/>
      <c r="H18" s="220">
        <v>5062740</v>
      </c>
      <c r="I18" s="226"/>
      <c r="J18" s="227"/>
      <c r="K18" s="228"/>
      <c r="L18" s="229"/>
      <c r="M18" s="230"/>
      <c r="N18" s="231"/>
      <c r="O18" s="232"/>
      <c r="P18" s="233"/>
      <c r="Q18" s="233"/>
      <c r="R18" s="234"/>
      <c r="S18" s="320"/>
      <c r="T18" s="69"/>
      <c r="U18" s="72"/>
    </row>
    <row r="19" spans="1:21" s="74" customFormat="1" ht="22.5">
      <c r="A19" s="318" t="s">
        <v>20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69"/>
      <c r="U19" s="73"/>
    </row>
    <row r="20" spans="1:21" s="76" customFormat="1" ht="128.25" customHeight="1">
      <c r="A20" s="131" t="s">
        <v>12</v>
      </c>
      <c r="B20" s="132" t="s">
        <v>39</v>
      </c>
      <c r="C20" s="133"/>
      <c r="D20" s="235"/>
      <c r="E20" s="236"/>
      <c r="F20" s="235"/>
      <c r="G20" s="235"/>
      <c r="H20" s="235"/>
      <c r="I20" s="237">
        <f>K20</f>
        <v>13483900</v>
      </c>
      <c r="J20" s="238"/>
      <c r="K20" s="239">
        <v>13483900</v>
      </c>
      <c r="L20" s="240"/>
      <c r="M20" s="241"/>
      <c r="N20" s="237">
        <f>P20</f>
        <v>7175790</v>
      </c>
      <c r="O20" s="238"/>
      <c r="P20" s="239">
        <v>7175790</v>
      </c>
      <c r="Q20" s="242"/>
      <c r="R20" s="242"/>
      <c r="S20" s="134" t="s">
        <v>24</v>
      </c>
      <c r="T20" s="69"/>
      <c r="U20" s="75"/>
    </row>
    <row r="21" spans="1:21" s="78" customFormat="1" ht="165" customHeight="1">
      <c r="A21" s="135" t="s">
        <v>12</v>
      </c>
      <c r="B21" s="136" t="s">
        <v>40</v>
      </c>
      <c r="C21" s="133"/>
      <c r="D21" s="235">
        <f>E21+F21+G21+H21</f>
        <v>7640000</v>
      </c>
      <c r="E21" s="243"/>
      <c r="F21" s="236">
        <v>7640000</v>
      </c>
      <c r="G21" s="236"/>
      <c r="H21" s="236"/>
      <c r="I21" s="235"/>
      <c r="J21" s="236"/>
      <c r="K21" s="236"/>
      <c r="L21" s="235"/>
      <c r="M21" s="236"/>
      <c r="N21" s="235"/>
      <c r="O21" s="236"/>
      <c r="P21" s="236"/>
      <c r="Q21" s="236"/>
      <c r="R21" s="236"/>
      <c r="S21" s="134" t="s">
        <v>7</v>
      </c>
      <c r="T21" s="69"/>
      <c r="U21" s="77"/>
    </row>
    <row r="22" spans="1:21" s="78" customFormat="1" ht="129.75" customHeight="1">
      <c r="A22" s="135" t="s">
        <v>12</v>
      </c>
      <c r="B22" s="79" t="s">
        <v>88</v>
      </c>
      <c r="C22" s="80"/>
      <c r="D22" s="235">
        <f>E22+F22+G22+H22</f>
        <v>630000</v>
      </c>
      <c r="E22" s="243"/>
      <c r="F22" s="236">
        <v>630000</v>
      </c>
      <c r="G22" s="236"/>
      <c r="H22" s="236"/>
      <c r="I22" s="235"/>
      <c r="J22" s="236"/>
      <c r="K22" s="236"/>
      <c r="L22" s="235"/>
      <c r="M22" s="236"/>
      <c r="N22" s="235"/>
      <c r="O22" s="236"/>
      <c r="P22" s="236"/>
      <c r="Q22" s="236"/>
      <c r="R22" s="236"/>
      <c r="S22" s="134" t="s">
        <v>7</v>
      </c>
      <c r="T22" s="69"/>
      <c r="U22" s="77"/>
    </row>
    <row r="23" spans="1:21" s="83" customFormat="1" ht="147.75" customHeight="1">
      <c r="A23" s="135" t="s">
        <v>12</v>
      </c>
      <c r="B23" s="137" t="s">
        <v>87</v>
      </c>
      <c r="C23" s="138"/>
      <c r="D23" s="244">
        <f>E23+F23+G23+H23</f>
        <v>5316100</v>
      </c>
      <c r="E23" s="245"/>
      <c r="F23" s="246">
        <v>5316100</v>
      </c>
      <c r="G23" s="246"/>
      <c r="H23" s="246"/>
      <c r="I23" s="244"/>
      <c r="J23" s="246"/>
      <c r="K23" s="246"/>
      <c r="L23" s="244"/>
      <c r="M23" s="246"/>
      <c r="N23" s="244"/>
      <c r="O23" s="246"/>
      <c r="P23" s="246"/>
      <c r="Q23" s="246"/>
      <c r="R23" s="246"/>
      <c r="S23" s="134" t="s">
        <v>24</v>
      </c>
      <c r="T23" s="81"/>
      <c r="U23" s="82"/>
    </row>
    <row r="24" spans="1:21" s="78" customFormat="1" ht="171.75" customHeight="1">
      <c r="A24" s="135" t="s">
        <v>12</v>
      </c>
      <c r="B24" s="79" t="s">
        <v>86</v>
      </c>
      <c r="C24" s="80"/>
      <c r="D24" s="235"/>
      <c r="E24" s="243"/>
      <c r="F24" s="236"/>
      <c r="G24" s="236"/>
      <c r="H24" s="236"/>
      <c r="I24" s="244">
        <f>J24+K24+L24+M24</f>
        <v>3872400</v>
      </c>
      <c r="J24" s="242"/>
      <c r="K24" s="246">
        <v>3872400</v>
      </c>
      <c r="L24" s="242"/>
      <c r="M24" s="242"/>
      <c r="N24" s="235"/>
      <c r="O24" s="236"/>
      <c r="P24" s="236"/>
      <c r="Q24" s="236"/>
      <c r="R24" s="236"/>
      <c r="S24" s="134" t="s">
        <v>7</v>
      </c>
      <c r="T24" s="69"/>
      <c r="U24" s="77"/>
    </row>
    <row r="25" spans="1:21" s="78" customFormat="1" ht="154.5" customHeight="1">
      <c r="A25" s="139" t="s">
        <v>12</v>
      </c>
      <c r="B25" s="137" t="s">
        <v>117</v>
      </c>
      <c r="C25" s="138"/>
      <c r="D25" s="235"/>
      <c r="E25" s="243"/>
      <c r="F25" s="236"/>
      <c r="G25" s="235"/>
      <c r="H25" s="236"/>
      <c r="I25" s="244">
        <f>J25+K25+L25+M25</f>
        <v>511500</v>
      </c>
      <c r="J25" s="236"/>
      <c r="K25" s="236">
        <v>511500</v>
      </c>
      <c r="L25" s="236"/>
      <c r="M25" s="236"/>
      <c r="N25" s="236"/>
      <c r="O25" s="236"/>
      <c r="P25" s="236"/>
      <c r="Q25" s="236"/>
      <c r="R25" s="236"/>
      <c r="S25" s="134" t="s">
        <v>7</v>
      </c>
      <c r="T25" s="69"/>
      <c r="U25" s="77"/>
    </row>
    <row r="26" spans="1:23" s="78" customFormat="1" ht="209.25" customHeight="1">
      <c r="A26" s="139" t="s">
        <v>12</v>
      </c>
      <c r="B26" s="137" t="s">
        <v>85</v>
      </c>
      <c r="C26" s="138"/>
      <c r="D26" s="235"/>
      <c r="E26" s="243"/>
      <c r="F26" s="236"/>
      <c r="G26" s="235"/>
      <c r="H26" s="235"/>
      <c r="I26" s="244">
        <f>J26+K26+L26+M26</f>
        <v>422400</v>
      </c>
      <c r="J26" s="236"/>
      <c r="K26" s="236">
        <v>422400</v>
      </c>
      <c r="L26" s="235"/>
      <c r="M26" s="236"/>
      <c r="N26" s="236"/>
      <c r="O26" s="236"/>
      <c r="P26" s="236"/>
      <c r="Q26" s="236"/>
      <c r="R26" s="236"/>
      <c r="S26" s="134" t="s">
        <v>7</v>
      </c>
      <c r="T26" s="69"/>
      <c r="U26" s="84"/>
      <c r="V26" s="85"/>
      <c r="W26" s="85"/>
    </row>
    <row r="27" spans="1:23" s="78" customFormat="1" ht="177.75" customHeight="1">
      <c r="A27" s="139" t="s">
        <v>12</v>
      </c>
      <c r="B27" s="137" t="s">
        <v>116</v>
      </c>
      <c r="C27" s="138"/>
      <c r="D27" s="235"/>
      <c r="E27" s="243"/>
      <c r="F27" s="236"/>
      <c r="G27" s="235"/>
      <c r="H27" s="235"/>
      <c r="I27" s="235"/>
      <c r="J27" s="236"/>
      <c r="K27" s="236"/>
      <c r="L27" s="235"/>
      <c r="M27" s="236"/>
      <c r="N27" s="235">
        <f>O27+P27+Q27+R27</f>
        <v>679000</v>
      </c>
      <c r="O27" s="236"/>
      <c r="P27" s="236">
        <v>679000</v>
      </c>
      <c r="Q27" s="236"/>
      <c r="R27" s="236"/>
      <c r="S27" s="134" t="s">
        <v>7</v>
      </c>
      <c r="T27" s="86">
        <v>19</v>
      </c>
      <c r="U27" s="84"/>
      <c r="V27" s="85"/>
      <c r="W27" s="85"/>
    </row>
    <row r="28" spans="1:23" s="78" customFormat="1" ht="150.75" customHeight="1">
      <c r="A28" s="139" t="s">
        <v>12</v>
      </c>
      <c r="B28" s="137" t="s">
        <v>89</v>
      </c>
      <c r="C28" s="138"/>
      <c r="D28" s="235"/>
      <c r="E28" s="243"/>
      <c r="F28" s="236"/>
      <c r="G28" s="235"/>
      <c r="H28" s="235"/>
      <c r="I28" s="235">
        <f>J28+K28+L28+M28</f>
        <v>815500</v>
      </c>
      <c r="J28" s="236"/>
      <c r="K28" s="236">
        <v>815500</v>
      </c>
      <c r="L28" s="235"/>
      <c r="M28" s="236"/>
      <c r="N28" s="236"/>
      <c r="O28" s="236"/>
      <c r="P28" s="236"/>
      <c r="Q28" s="236"/>
      <c r="R28" s="236"/>
      <c r="S28" s="134" t="s">
        <v>7</v>
      </c>
      <c r="T28" s="69"/>
      <c r="U28" s="84"/>
      <c r="V28" s="85"/>
      <c r="W28" s="85"/>
    </row>
    <row r="29" spans="1:23" s="78" customFormat="1" ht="180" customHeight="1">
      <c r="A29" s="139" t="s">
        <v>12</v>
      </c>
      <c r="B29" s="137" t="s">
        <v>115</v>
      </c>
      <c r="C29" s="138"/>
      <c r="D29" s="235"/>
      <c r="E29" s="243"/>
      <c r="F29" s="236"/>
      <c r="G29" s="235"/>
      <c r="H29" s="235"/>
      <c r="I29" s="235">
        <f>J29+K29+L29+M29</f>
        <v>6439440</v>
      </c>
      <c r="J29" s="236"/>
      <c r="K29" s="236">
        <v>6439440</v>
      </c>
      <c r="L29" s="235"/>
      <c r="M29" s="236"/>
      <c r="N29" s="236"/>
      <c r="O29" s="236"/>
      <c r="P29" s="236"/>
      <c r="Q29" s="236"/>
      <c r="R29" s="236"/>
      <c r="S29" s="134" t="s">
        <v>7</v>
      </c>
      <c r="T29" s="69"/>
      <c r="U29" s="84"/>
      <c r="V29" s="85"/>
      <c r="W29" s="85"/>
    </row>
    <row r="30" spans="1:23" s="78" customFormat="1" ht="155.25" customHeight="1">
      <c r="A30" s="139" t="s">
        <v>12</v>
      </c>
      <c r="B30" s="137" t="s">
        <v>114</v>
      </c>
      <c r="C30" s="138"/>
      <c r="D30" s="235">
        <f>E30+F30+G30+H30</f>
        <v>2640000</v>
      </c>
      <c r="E30" s="243"/>
      <c r="F30" s="236">
        <v>2640000</v>
      </c>
      <c r="G30" s="235"/>
      <c r="H30" s="236"/>
      <c r="I30" s="235"/>
      <c r="J30" s="236"/>
      <c r="K30" s="236"/>
      <c r="L30" s="235"/>
      <c r="M30" s="236"/>
      <c r="N30" s="236"/>
      <c r="O30" s="236"/>
      <c r="P30" s="236"/>
      <c r="Q30" s="236"/>
      <c r="R30" s="236"/>
      <c r="S30" s="134" t="s">
        <v>7</v>
      </c>
      <c r="T30" s="69"/>
      <c r="U30" s="84"/>
      <c r="V30" s="85"/>
      <c r="W30" s="85"/>
    </row>
    <row r="31" spans="1:23" s="78" customFormat="1" ht="210.75" customHeight="1">
      <c r="A31" s="139" t="s">
        <v>12</v>
      </c>
      <c r="B31" s="140" t="s">
        <v>113</v>
      </c>
      <c r="C31" s="138"/>
      <c r="D31" s="235"/>
      <c r="E31" s="243"/>
      <c r="F31" s="236"/>
      <c r="G31" s="235"/>
      <c r="H31" s="236"/>
      <c r="I31" s="235"/>
      <c r="J31" s="236"/>
      <c r="K31" s="236"/>
      <c r="L31" s="235"/>
      <c r="M31" s="236"/>
      <c r="N31" s="235">
        <v>7692000</v>
      </c>
      <c r="O31" s="236"/>
      <c r="P31" s="236">
        <v>7692000</v>
      </c>
      <c r="Q31" s="236"/>
      <c r="R31" s="236"/>
      <c r="S31" s="134" t="s">
        <v>7</v>
      </c>
      <c r="T31" s="69"/>
      <c r="U31" s="84"/>
      <c r="V31" s="85"/>
      <c r="W31" s="85"/>
    </row>
    <row r="32" spans="1:21" s="89" customFormat="1" ht="189" customHeight="1">
      <c r="A32" s="126" t="s">
        <v>12</v>
      </c>
      <c r="B32" s="137" t="s">
        <v>90</v>
      </c>
      <c r="C32" s="138"/>
      <c r="D32" s="237"/>
      <c r="E32" s="238"/>
      <c r="F32" s="238"/>
      <c r="G32" s="238"/>
      <c r="H32" s="238"/>
      <c r="I32" s="237"/>
      <c r="J32" s="238"/>
      <c r="K32" s="238"/>
      <c r="L32" s="240"/>
      <c r="M32" s="240"/>
      <c r="N32" s="237">
        <v>732600</v>
      </c>
      <c r="O32" s="238"/>
      <c r="P32" s="236">
        <v>732600</v>
      </c>
      <c r="Q32" s="242"/>
      <c r="R32" s="242"/>
      <c r="S32" s="134" t="s">
        <v>7</v>
      </c>
      <c r="T32" s="87"/>
      <c r="U32" s="88"/>
    </row>
    <row r="33" spans="1:21" s="89" customFormat="1" ht="164.25" customHeight="1">
      <c r="A33" s="126" t="s">
        <v>12</v>
      </c>
      <c r="B33" s="137" t="s">
        <v>91</v>
      </c>
      <c r="C33" s="138"/>
      <c r="D33" s="237"/>
      <c r="E33" s="238"/>
      <c r="F33" s="238"/>
      <c r="G33" s="238"/>
      <c r="H33" s="238"/>
      <c r="I33" s="237">
        <f>J33+K33+L33+M33</f>
        <v>3038260</v>
      </c>
      <c r="J33" s="238"/>
      <c r="K33" s="238">
        <v>3038260</v>
      </c>
      <c r="L33" s="240"/>
      <c r="M33" s="240"/>
      <c r="N33" s="237"/>
      <c r="O33" s="238"/>
      <c r="P33" s="236"/>
      <c r="Q33" s="242"/>
      <c r="R33" s="242"/>
      <c r="S33" s="134" t="s">
        <v>7</v>
      </c>
      <c r="T33" s="87"/>
      <c r="U33" s="88"/>
    </row>
    <row r="34" spans="1:21" s="89" customFormat="1" ht="144" customHeight="1">
      <c r="A34" s="126" t="s">
        <v>12</v>
      </c>
      <c r="B34" s="137" t="s">
        <v>112</v>
      </c>
      <c r="C34" s="138"/>
      <c r="D34" s="237"/>
      <c r="E34" s="238"/>
      <c r="F34" s="238"/>
      <c r="G34" s="238"/>
      <c r="H34" s="238"/>
      <c r="I34" s="237"/>
      <c r="J34" s="238"/>
      <c r="K34" s="238"/>
      <c r="L34" s="240"/>
      <c r="M34" s="240"/>
      <c r="N34" s="237">
        <f>O34+P34+R34</f>
        <v>1890200</v>
      </c>
      <c r="O34" s="238"/>
      <c r="P34" s="236">
        <v>1890200</v>
      </c>
      <c r="Q34" s="242"/>
      <c r="R34" s="242"/>
      <c r="S34" s="134" t="s">
        <v>7</v>
      </c>
      <c r="T34" s="87"/>
      <c r="U34" s="88"/>
    </row>
    <row r="35" spans="1:21" s="89" customFormat="1" ht="147.75" customHeight="1">
      <c r="A35" s="126" t="s">
        <v>12</v>
      </c>
      <c r="B35" s="137" t="s">
        <v>111</v>
      </c>
      <c r="C35" s="138"/>
      <c r="D35" s="237"/>
      <c r="E35" s="238"/>
      <c r="F35" s="238"/>
      <c r="G35" s="238"/>
      <c r="H35" s="238"/>
      <c r="I35" s="237"/>
      <c r="J35" s="238"/>
      <c r="K35" s="238"/>
      <c r="L35" s="240"/>
      <c r="M35" s="240"/>
      <c r="N35" s="237">
        <f>O35+P35+R35</f>
        <v>1280300</v>
      </c>
      <c r="O35" s="238"/>
      <c r="P35" s="236">
        <v>1280300</v>
      </c>
      <c r="Q35" s="242"/>
      <c r="R35" s="242"/>
      <c r="S35" s="134" t="s">
        <v>7</v>
      </c>
      <c r="T35" s="87"/>
      <c r="U35" s="88"/>
    </row>
    <row r="36" spans="1:21" s="89" customFormat="1" ht="124.5" customHeight="1">
      <c r="A36" s="126" t="s">
        <v>12</v>
      </c>
      <c r="B36" s="137" t="s">
        <v>110</v>
      </c>
      <c r="C36" s="138"/>
      <c r="D36" s="237"/>
      <c r="E36" s="238"/>
      <c r="F36" s="238"/>
      <c r="G36" s="238"/>
      <c r="H36" s="238"/>
      <c r="I36" s="237"/>
      <c r="J36" s="238"/>
      <c r="K36" s="238"/>
      <c r="L36" s="240"/>
      <c r="M36" s="240"/>
      <c r="N36" s="237">
        <f>O36+P36+R36</f>
        <v>1583900</v>
      </c>
      <c r="O36" s="238"/>
      <c r="P36" s="236">
        <v>1583900</v>
      </c>
      <c r="Q36" s="242"/>
      <c r="R36" s="242"/>
      <c r="S36" s="134" t="s">
        <v>7</v>
      </c>
      <c r="T36" s="87"/>
      <c r="U36" s="88"/>
    </row>
    <row r="37" spans="1:21" s="89" customFormat="1" ht="144" customHeight="1">
      <c r="A37" s="126" t="s">
        <v>12</v>
      </c>
      <c r="B37" s="141" t="s">
        <v>109</v>
      </c>
      <c r="C37" s="138"/>
      <c r="D37" s="237"/>
      <c r="E37" s="238"/>
      <c r="F37" s="238"/>
      <c r="G37" s="238"/>
      <c r="H37" s="238"/>
      <c r="I37" s="237"/>
      <c r="J37" s="238"/>
      <c r="K37" s="238"/>
      <c r="L37" s="240"/>
      <c r="M37" s="240"/>
      <c r="N37" s="237">
        <f>O37+P37+R37</f>
        <v>1558000</v>
      </c>
      <c r="O37" s="238"/>
      <c r="P37" s="236">
        <v>1558000</v>
      </c>
      <c r="Q37" s="242"/>
      <c r="R37" s="242"/>
      <c r="S37" s="134" t="s">
        <v>7</v>
      </c>
      <c r="T37" s="87"/>
      <c r="U37" s="88"/>
    </row>
    <row r="38" spans="1:20" ht="39.75" customHeight="1">
      <c r="A38" s="339" t="s">
        <v>41</v>
      </c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1"/>
      <c r="T38" s="32"/>
    </row>
    <row r="39" spans="1:21" s="76" customFormat="1" ht="122.25" customHeight="1">
      <c r="A39" s="126" t="s">
        <v>12</v>
      </c>
      <c r="B39" s="138" t="s">
        <v>79</v>
      </c>
      <c r="C39" s="80"/>
      <c r="D39" s="142">
        <f>E39+F39+G39+H39</f>
        <v>619000</v>
      </c>
      <c r="E39" s="143">
        <v>619000</v>
      </c>
      <c r="F39" s="143"/>
      <c r="G39" s="144"/>
      <c r="H39" s="144"/>
      <c r="I39" s="142"/>
      <c r="J39" s="143"/>
      <c r="K39" s="143"/>
      <c r="L39" s="144"/>
      <c r="M39" s="144"/>
      <c r="N39" s="142"/>
      <c r="O39" s="142"/>
      <c r="P39" s="144"/>
      <c r="Q39" s="144"/>
      <c r="R39" s="144"/>
      <c r="S39" s="145" t="s">
        <v>7</v>
      </c>
      <c r="T39" s="90"/>
      <c r="U39" s="75"/>
    </row>
    <row r="40" spans="1:21" s="92" customFormat="1" ht="141" customHeight="1">
      <c r="A40" s="126" t="s">
        <v>12</v>
      </c>
      <c r="B40" s="146" t="s">
        <v>80</v>
      </c>
      <c r="C40" s="80"/>
      <c r="D40" s="142">
        <f>E40+F40+G40+H40</f>
        <v>333000</v>
      </c>
      <c r="E40" s="143">
        <v>333000</v>
      </c>
      <c r="F40" s="143"/>
      <c r="G40" s="144"/>
      <c r="H40" s="144"/>
      <c r="I40" s="142">
        <f>J40+K40+L40+M40</f>
        <v>366000</v>
      </c>
      <c r="J40" s="143">
        <v>366000</v>
      </c>
      <c r="K40" s="143"/>
      <c r="L40" s="144"/>
      <c r="M40" s="144"/>
      <c r="N40" s="142">
        <f>O40+P40+Q40+R40</f>
        <v>366000</v>
      </c>
      <c r="O40" s="143">
        <v>366000</v>
      </c>
      <c r="P40" s="144"/>
      <c r="Q40" s="144"/>
      <c r="R40" s="144"/>
      <c r="S40" s="145" t="s">
        <v>7</v>
      </c>
      <c r="T40" s="90"/>
      <c r="U40" s="91"/>
    </row>
    <row r="41" spans="1:21" s="92" customFormat="1" ht="51" customHeight="1">
      <c r="A41" s="309" t="s">
        <v>69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1"/>
      <c r="T41" s="90"/>
      <c r="U41" s="91"/>
    </row>
    <row r="42" spans="1:21" s="99" customFormat="1" ht="36.75" customHeight="1">
      <c r="A42" s="304" t="s">
        <v>42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6"/>
      <c r="T42" s="62"/>
      <c r="U42" s="98"/>
    </row>
    <row r="43" spans="1:21" s="60" customFormat="1" ht="206.25" customHeight="1">
      <c r="A43" s="106" t="s">
        <v>12</v>
      </c>
      <c r="B43" s="100" t="s">
        <v>76</v>
      </c>
      <c r="C43" s="101"/>
      <c r="D43" s="247">
        <f>F43+E43+G43+H43</f>
        <v>7714000</v>
      </c>
      <c r="E43" s="248"/>
      <c r="F43" s="248">
        <v>7714000</v>
      </c>
      <c r="G43" s="248"/>
      <c r="H43" s="248"/>
      <c r="I43" s="249"/>
      <c r="J43" s="250"/>
      <c r="K43" s="250"/>
      <c r="L43" s="250"/>
      <c r="M43" s="250"/>
      <c r="N43" s="250"/>
      <c r="O43" s="250"/>
      <c r="P43" s="251"/>
      <c r="Q43" s="251"/>
      <c r="R43" s="251"/>
      <c r="S43" s="147" t="s">
        <v>35</v>
      </c>
      <c r="T43" s="62"/>
      <c r="U43" s="61"/>
    </row>
    <row r="44" spans="1:21" s="60" customFormat="1" ht="207" customHeight="1">
      <c r="A44" s="106" t="s">
        <v>12</v>
      </c>
      <c r="B44" s="102" t="s">
        <v>77</v>
      </c>
      <c r="C44" s="101"/>
      <c r="D44" s="247">
        <f>E44+F44+G44+H44</f>
        <v>700000</v>
      </c>
      <c r="E44" s="248"/>
      <c r="F44" s="248">
        <v>700000</v>
      </c>
      <c r="G44" s="248"/>
      <c r="H44" s="248"/>
      <c r="I44" s="247">
        <f>J44+K44+L44+M44</f>
        <v>14300000</v>
      </c>
      <c r="J44" s="247"/>
      <c r="K44" s="248">
        <v>14300000</v>
      </c>
      <c r="L44" s="250"/>
      <c r="M44" s="250"/>
      <c r="N44" s="250"/>
      <c r="O44" s="250"/>
      <c r="P44" s="251"/>
      <c r="Q44" s="251"/>
      <c r="R44" s="251"/>
      <c r="S44" s="147" t="s">
        <v>35</v>
      </c>
      <c r="T44" s="62"/>
      <c r="U44" s="61"/>
    </row>
    <row r="45" spans="1:21" s="97" customFormat="1" ht="182.25" customHeight="1">
      <c r="A45" s="106" t="s">
        <v>12</v>
      </c>
      <c r="B45" s="100" t="s">
        <v>108</v>
      </c>
      <c r="C45" s="101"/>
      <c r="D45" s="247">
        <f>E45+F45+G45+H45</f>
        <v>495000</v>
      </c>
      <c r="E45" s="248"/>
      <c r="F45" s="248">
        <v>495000</v>
      </c>
      <c r="G45" s="248"/>
      <c r="H45" s="248"/>
      <c r="I45" s="247">
        <f>J45+K45+L45+M45</f>
        <v>16000000</v>
      </c>
      <c r="J45" s="248"/>
      <c r="K45" s="253">
        <v>16000000</v>
      </c>
      <c r="L45" s="254"/>
      <c r="M45" s="254"/>
      <c r="N45" s="247"/>
      <c r="O45" s="248"/>
      <c r="P45" s="255"/>
      <c r="Q45" s="251"/>
      <c r="R45" s="251"/>
      <c r="S45" s="148" t="s">
        <v>35</v>
      </c>
      <c r="T45" s="62"/>
      <c r="U45" s="96"/>
    </row>
    <row r="46" spans="1:21" s="97" customFormat="1" ht="182.25" customHeight="1">
      <c r="A46" s="106" t="s">
        <v>12</v>
      </c>
      <c r="B46" s="149" t="s">
        <v>107</v>
      </c>
      <c r="C46" s="101"/>
      <c r="D46" s="247">
        <f>F46</f>
        <v>350000</v>
      </c>
      <c r="E46" s="248"/>
      <c r="F46" s="248">
        <v>350000</v>
      </c>
      <c r="G46" s="248"/>
      <c r="H46" s="248"/>
      <c r="I46" s="247">
        <f>K46</f>
        <v>4500000</v>
      </c>
      <c r="J46" s="248"/>
      <c r="K46" s="253">
        <v>4500000</v>
      </c>
      <c r="L46" s="254"/>
      <c r="M46" s="254"/>
      <c r="N46" s="247"/>
      <c r="O46" s="255"/>
      <c r="P46" s="255"/>
      <c r="Q46" s="251"/>
      <c r="R46" s="251"/>
      <c r="S46" s="147" t="s">
        <v>35</v>
      </c>
      <c r="T46" s="62"/>
      <c r="U46" s="96"/>
    </row>
    <row r="47" spans="1:21" s="60" customFormat="1" ht="148.5" customHeight="1">
      <c r="A47" s="106" t="s">
        <v>12</v>
      </c>
      <c r="B47" s="102" t="s">
        <v>106</v>
      </c>
      <c r="C47" s="101"/>
      <c r="D47" s="247">
        <f>F47</f>
        <v>1000000</v>
      </c>
      <c r="E47" s="248"/>
      <c r="F47" s="248">
        <v>1000000</v>
      </c>
      <c r="G47" s="248"/>
      <c r="H47" s="248"/>
      <c r="I47" s="247">
        <f>J47+K47+L47+M47</f>
        <v>18000000</v>
      </c>
      <c r="J47" s="248"/>
      <c r="K47" s="253">
        <v>18000000</v>
      </c>
      <c r="L47" s="254"/>
      <c r="M47" s="254"/>
      <c r="N47" s="247">
        <f>P47</f>
        <v>6000000</v>
      </c>
      <c r="O47" s="248"/>
      <c r="P47" s="255">
        <v>6000000</v>
      </c>
      <c r="Q47" s="251"/>
      <c r="R47" s="251"/>
      <c r="S47" s="148" t="s">
        <v>35</v>
      </c>
      <c r="T47" s="62"/>
      <c r="U47" s="61"/>
    </row>
    <row r="48" spans="1:21" s="60" customFormat="1" ht="162.75" customHeight="1">
      <c r="A48" s="106" t="s">
        <v>12</v>
      </c>
      <c r="B48" s="100" t="s">
        <v>81</v>
      </c>
      <c r="C48" s="101"/>
      <c r="D48" s="247"/>
      <c r="E48" s="248"/>
      <c r="F48" s="248"/>
      <c r="G48" s="248"/>
      <c r="H48" s="248"/>
      <c r="I48" s="252"/>
      <c r="J48" s="248"/>
      <c r="K48" s="254"/>
      <c r="L48" s="254"/>
      <c r="M48" s="254"/>
      <c r="N48" s="247">
        <f>O48+P48+Q48+R48</f>
        <v>3800000</v>
      </c>
      <c r="O48" s="248"/>
      <c r="P48" s="248">
        <v>3800000</v>
      </c>
      <c r="Q48" s="251"/>
      <c r="R48" s="251"/>
      <c r="S48" s="150" t="s">
        <v>35</v>
      </c>
      <c r="T48" s="62"/>
      <c r="U48" s="61"/>
    </row>
    <row r="49" spans="1:21" s="60" customFormat="1" ht="162.75" customHeight="1">
      <c r="A49" s="106" t="s">
        <v>70</v>
      </c>
      <c r="B49" s="100" t="s">
        <v>82</v>
      </c>
      <c r="C49" s="101"/>
      <c r="D49" s="247">
        <f>E49+F49+G49+H49</f>
        <v>8366728</v>
      </c>
      <c r="E49" s="248"/>
      <c r="F49" s="248">
        <v>836700</v>
      </c>
      <c r="G49" s="248"/>
      <c r="H49" s="248">
        <v>7530028</v>
      </c>
      <c r="I49" s="252"/>
      <c r="J49" s="248"/>
      <c r="K49" s="254"/>
      <c r="L49" s="254"/>
      <c r="M49" s="254"/>
      <c r="N49" s="247"/>
      <c r="O49" s="248"/>
      <c r="P49" s="248"/>
      <c r="Q49" s="251"/>
      <c r="R49" s="251"/>
      <c r="S49" s="150" t="s">
        <v>35</v>
      </c>
      <c r="T49" s="62"/>
      <c r="U49" s="61"/>
    </row>
    <row r="50" spans="1:21" s="105" customFormat="1" ht="134.25" customHeight="1">
      <c r="A50" s="106" t="s">
        <v>12</v>
      </c>
      <c r="B50" s="100" t="s">
        <v>105</v>
      </c>
      <c r="C50" s="101"/>
      <c r="D50" s="247">
        <f>E50+F50+G50+H50</f>
        <v>500000</v>
      </c>
      <c r="E50" s="248"/>
      <c r="F50" s="248">
        <v>500000</v>
      </c>
      <c r="G50" s="248"/>
      <c r="H50" s="248"/>
      <c r="I50" s="247">
        <f>K50</f>
        <v>16000000</v>
      </c>
      <c r="J50" s="248"/>
      <c r="K50" s="248">
        <v>16000000</v>
      </c>
      <c r="L50" s="254"/>
      <c r="M50" s="254"/>
      <c r="N50" s="247"/>
      <c r="O50" s="248"/>
      <c r="P50" s="248"/>
      <c r="Q50" s="251"/>
      <c r="R50" s="251"/>
      <c r="S50" s="150" t="s">
        <v>35</v>
      </c>
      <c r="T50" s="103"/>
      <c r="U50" s="104"/>
    </row>
    <row r="51" spans="1:21" s="99" customFormat="1" ht="33" customHeight="1">
      <c r="A51" s="352" t="s">
        <v>43</v>
      </c>
      <c r="B51" s="352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62"/>
      <c r="U51" s="98"/>
    </row>
    <row r="52" spans="1:21" s="48" customFormat="1" ht="207" customHeight="1">
      <c r="A52" s="106" t="s">
        <v>12</v>
      </c>
      <c r="B52" s="151" t="s">
        <v>103</v>
      </c>
      <c r="C52" s="152"/>
      <c r="D52" s="109"/>
      <c r="E52" s="110"/>
      <c r="F52" s="110"/>
      <c r="G52" s="110"/>
      <c r="H52" s="110"/>
      <c r="I52" s="68"/>
      <c r="J52" s="110"/>
      <c r="K52" s="111"/>
      <c r="L52" s="112"/>
      <c r="M52" s="112"/>
      <c r="N52" s="257">
        <f>O52+P52+Q52+R52</f>
        <v>2000000</v>
      </c>
      <c r="O52" s="255"/>
      <c r="P52" s="255">
        <v>2000000</v>
      </c>
      <c r="Q52" s="113"/>
      <c r="R52" s="113"/>
      <c r="S52" s="148" t="s">
        <v>35</v>
      </c>
      <c r="T52" s="62"/>
      <c r="U52" s="47"/>
    </row>
    <row r="53" spans="1:21" s="48" customFormat="1" ht="261.75" customHeight="1">
      <c r="A53" s="106" t="s">
        <v>12</v>
      </c>
      <c r="B53" s="151" t="s">
        <v>104</v>
      </c>
      <c r="C53" s="152"/>
      <c r="D53" s="109"/>
      <c r="E53" s="110"/>
      <c r="F53" s="110"/>
      <c r="G53" s="110"/>
      <c r="H53" s="110"/>
      <c r="I53" s="68"/>
      <c r="J53" s="110"/>
      <c r="K53" s="111"/>
      <c r="L53" s="112"/>
      <c r="M53" s="112"/>
      <c r="N53" s="257">
        <f>O53+P53+Q53+R53</f>
        <v>2000000</v>
      </c>
      <c r="O53" s="255"/>
      <c r="P53" s="255">
        <v>2000000</v>
      </c>
      <c r="Q53" s="113"/>
      <c r="R53" s="113"/>
      <c r="S53" s="148" t="s">
        <v>35</v>
      </c>
      <c r="T53" s="62"/>
      <c r="U53" s="47"/>
    </row>
    <row r="54" spans="1:21" s="48" customFormat="1" ht="39" customHeight="1">
      <c r="A54" s="291" t="s">
        <v>44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62"/>
      <c r="U54" s="47"/>
    </row>
    <row r="55" spans="1:21" s="48" customFormat="1" ht="143.25" customHeight="1">
      <c r="A55" s="106" t="s">
        <v>12</v>
      </c>
      <c r="B55" s="107" t="s">
        <v>45</v>
      </c>
      <c r="C55" s="108"/>
      <c r="D55" s="247">
        <f>E55+F55+G55+H55</f>
        <v>135000</v>
      </c>
      <c r="E55" s="248">
        <v>94500</v>
      </c>
      <c r="F55" s="248">
        <v>40500</v>
      </c>
      <c r="G55" s="248"/>
      <c r="H55" s="248"/>
      <c r="I55" s="252">
        <f>J55+K55+L55+M55</f>
        <v>135000</v>
      </c>
      <c r="J55" s="248">
        <v>94500</v>
      </c>
      <c r="K55" s="253">
        <v>40500</v>
      </c>
      <c r="L55" s="258"/>
      <c r="M55" s="258"/>
      <c r="N55" s="247">
        <f>O55+P55+Q55+R55</f>
        <v>135000</v>
      </c>
      <c r="O55" s="248">
        <v>94500</v>
      </c>
      <c r="P55" s="253">
        <v>40500</v>
      </c>
      <c r="Q55" s="251"/>
      <c r="R55" s="251"/>
      <c r="S55" s="303" t="s">
        <v>35</v>
      </c>
      <c r="T55" s="62"/>
      <c r="U55" s="47"/>
    </row>
    <row r="56" spans="1:21" s="95" customFormat="1" ht="148.5" customHeight="1">
      <c r="A56" s="106" t="s">
        <v>12</v>
      </c>
      <c r="B56" s="107" t="s">
        <v>46</v>
      </c>
      <c r="C56" s="108"/>
      <c r="D56" s="247">
        <f>E56+F56+G56+H56</f>
        <v>30000</v>
      </c>
      <c r="E56" s="248">
        <v>30000</v>
      </c>
      <c r="F56" s="248"/>
      <c r="G56" s="248"/>
      <c r="H56" s="248"/>
      <c r="I56" s="252">
        <f>J56+K56+L56+M56</f>
        <v>42000</v>
      </c>
      <c r="J56" s="248">
        <v>42000</v>
      </c>
      <c r="K56" s="253"/>
      <c r="L56" s="258"/>
      <c r="M56" s="258"/>
      <c r="N56" s="247">
        <f>O56+P56+Q56+R56</f>
        <v>54000</v>
      </c>
      <c r="O56" s="248">
        <v>54000</v>
      </c>
      <c r="P56" s="253"/>
      <c r="Q56" s="251"/>
      <c r="R56" s="251"/>
      <c r="S56" s="303"/>
      <c r="T56" s="93"/>
      <c r="U56" s="94"/>
    </row>
    <row r="57" spans="1:21" s="45" customFormat="1" ht="48.75" customHeight="1">
      <c r="A57" s="282" t="s">
        <v>71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4"/>
      <c r="T57" s="43"/>
      <c r="U57" s="44"/>
    </row>
    <row r="58" spans="1:21" s="16" customFormat="1" ht="30.75" customHeight="1">
      <c r="A58" s="291" t="s">
        <v>47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32"/>
      <c r="U58" s="15"/>
    </row>
    <row r="59" spans="1:21" s="16" customFormat="1" ht="185.25" customHeight="1">
      <c r="A59" s="106" t="s">
        <v>12</v>
      </c>
      <c r="B59" s="153" t="s">
        <v>101</v>
      </c>
      <c r="C59" s="154"/>
      <c r="D59" s="260">
        <f>E59+F59+G59+H59</f>
        <v>500000</v>
      </c>
      <c r="E59" s="261"/>
      <c r="F59" s="261">
        <v>500000</v>
      </c>
      <c r="G59" s="262"/>
      <c r="H59" s="262"/>
      <c r="I59" s="263"/>
      <c r="J59" s="262"/>
      <c r="K59" s="264"/>
      <c r="L59" s="264"/>
      <c r="M59" s="265"/>
      <c r="N59" s="266"/>
      <c r="O59" s="262"/>
      <c r="P59" s="265"/>
      <c r="Q59" s="267"/>
      <c r="R59" s="267"/>
      <c r="S59" s="209" t="s">
        <v>26</v>
      </c>
      <c r="T59" s="32"/>
      <c r="U59" s="15"/>
    </row>
    <row r="60" spans="1:21" s="16" customFormat="1" ht="167.25" customHeight="1">
      <c r="A60" s="106" t="s">
        <v>12</v>
      </c>
      <c r="B60" s="153" t="s">
        <v>102</v>
      </c>
      <c r="C60" s="154"/>
      <c r="D60" s="260"/>
      <c r="E60" s="261"/>
      <c r="F60" s="261"/>
      <c r="G60" s="262"/>
      <c r="H60" s="262"/>
      <c r="I60" s="268">
        <f>J60+K60+L60+M60</f>
        <v>650000</v>
      </c>
      <c r="J60" s="261"/>
      <c r="K60" s="269">
        <v>650000</v>
      </c>
      <c r="L60" s="270"/>
      <c r="M60" s="265"/>
      <c r="N60" s="266"/>
      <c r="O60" s="262"/>
      <c r="P60" s="265"/>
      <c r="Q60" s="267"/>
      <c r="R60" s="267"/>
      <c r="S60" s="209" t="s">
        <v>26</v>
      </c>
      <c r="T60" s="32"/>
      <c r="U60" s="15"/>
    </row>
    <row r="61" spans="1:21" s="16" customFormat="1" ht="31.5" customHeight="1">
      <c r="A61" s="288" t="s">
        <v>48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0"/>
      <c r="T61" s="32"/>
      <c r="U61" s="15"/>
    </row>
    <row r="62" spans="1:21" s="16" customFormat="1" ht="128.25" customHeight="1">
      <c r="A62" s="106" t="s">
        <v>12</v>
      </c>
      <c r="B62" s="161" t="s">
        <v>100</v>
      </c>
      <c r="C62" s="161"/>
      <c r="D62" s="260">
        <f>E62+F62+G62+H62</f>
        <v>350000</v>
      </c>
      <c r="E62" s="261"/>
      <c r="F62" s="261">
        <v>350000</v>
      </c>
      <c r="G62" s="261"/>
      <c r="H62" s="261"/>
      <c r="I62" s="268"/>
      <c r="J62" s="261"/>
      <c r="K62" s="269"/>
      <c r="L62" s="270"/>
      <c r="M62" s="270"/>
      <c r="N62" s="260"/>
      <c r="O62" s="261"/>
      <c r="P62" s="269"/>
      <c r="Q62" s="267"/>
      <c r="R62" s="160"/>
      <c r="S62" s="162" t="s">
        <v>26</v>
      </c>
      <c r="T62" s="31"/>
      <c r="U62" s="15"/>
    </row>
    <row r="63" spans="1:21" s="16" customFormat="1" ht="119.25" customHeight="1">
      <c r="A63" s="106" t="s">
        <v>12</v>
      </c>
      <c r="B63" s="161" t="s">
        <v>99</v>
      </c>
      <c r="C63" s="161"/>
      <c r="D63" s="260"/>
      <c r="E63" s="261"/>
      <c r="F63" s="261"/>
      <c r="G63" s="261"/>
      <c r="H63" s="261"/>
      <c r="I63" s="268">
        <f>J63+K63+L63+M63</f>
        <v>205000</v>
      </c>
      <c r="J63" s="261"/>
      <c r="K63" s="253">
        <v>205000</v>
      </c>
      <c r="L63" s="270"/>
      <c r="M63" s="270"/>
      <c r="N63" s="260"/>
      <c r="O63" s="261"/>
      <c r="P63" s="269"/>
      <c r="Q63" s="267"/>
      <c r="R63" s="160"/>
      <c r="S63" s="162" t="s">
        <v>26</v>
      </c>
      <c r="T63" s="31"/>
      <c r="U63" s="15"/>
    </row>
    <row r="64" spans="1:21" s="16" customFormat="1" ht="124.5" customHeight="1">
      <c r="A64" s="106" t="s">
        <v>12</v>
      </c>
      <c r="B64" s="161" t="s">
        <v>98</v>
      </c>
      <c r="C64" s="161"/>
      <c r="D64" s="260"/>
      <c r="E64" s="261"/>
      <c r="F64" s="261"/>
      <c r="G64" s="261"/>
      <c r="H64" s="261"/>
      <c r="I64" s="268">
        <f>J64+K64+L64+M64</f>
        <v>295000</v>
      </c>
      <c r="J64" s="261"/>
      <c r="K64" s="253">
        <v>295000</v>
      </c>
      <c r="L64" s="270"/>
      <c r="M64" s="270"/>
      <c r="N64" s="260"/>
      <c r="O64" s="261"/>
      <c r="P64" s="269"/>
      <c r="Q64" s="267"/>
      <c r="R64" s="160"/>
      <c r="S64" s="162" t="s">
        <v>26</v>
      </c>
      <c r="T64" s="31"/>
      <c r="U64" s="15"/>
    </row>
    <row r="65" spans="1:21" s="16" customFormat="1" ht="113.25" customHeight="1">
      <c r="A65" s="106" t="s">
        <v>12</v>
      </c>
      <c r="B65" s="161" t="s">
        <v>78</v>
      </c>
      <c r="C65" s="161"/>
      <c r="D65" s="260"/>
      <c r="E65" s="261"/>
      <c r="F65" s="261"/>
      <c r="G65" s="261"/>
      <c r="H65" s="261"/>
      <c r="I65" s="268"/>
      <c r="J65" s="261"/>
      <c r="K65" s="253"/>
      <c r="L65" s="270"/>
      <c r="M65" s="270"/>
      <c r="N65" s="260">
        <f>O65+P65+Q65+R65</f>
        <v>1294000</v>
      </c>
      <c r="O65" s="261"/>
      <c r="P65" s="269">
        <v>1294000</v>
      </c>
      <c r="Q65" s="267"/>
      <c r="R65" s="160"/>
      <c r="S65" s="209" t="s">
        <v>26</v>
      </c>
      <c r="T65" s="31"/>
      <c r="U65" s="15"/>
    </row>
    <row r="66" spans="1:21" s="16" customFormat="1" ht="52.5" customHeight="1">
      <c r="A66" s="282" t="s">
        <v>72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4"/>
      <c r="T66" s="31"/>
      <c r="U66" s="15"/>
    </row>
    <row r="67" spans="1:21" s="16" customFormat="1" ht="29.25" customHeight="1">
      <c r="A67" s="288" t="s">
        <v>49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90"/>
      <c r="T67" s="32"/>
      <c r="U67" s="15"/>
    </row>
    <row r="68" spans="1:21" s="16" customFormat="1" ht="135.75" customHeight="1">
      <c r="A68" s="106" t="s">
        <v>12</v>
      </c>
      <c r="B68" s="163" t="s">
        <v>95</v>
      </c>
      <c r="C68" s="161"/>
      <c r="D68" s="259">
        <f>E68+F68+G68+H68</f>
        <v>19000</v>
      </c>
      <c r="E68" s="271">
        <v>19000</v>
      </c>
      <c r="F68" s="271"/>
      <c r="G68" s="156"/>
      <c r="H68" s="156"/>
      <c r="I68" s="157"/>
      <c r="J68" s="156"/>
      <c r="K68" s="159"/>
      <c r="L68" s="158"/>
      <c r="M68" s="158"/>
      <c r="N68" s="155"/>
      <c r="O68" s="156"/>
      <c r="P68" s="159"/>
      <c r="Q68" s="160"/>
      <c r="R68" s="160"/>
      <c r="S68" s="209" t="s">
        <v>65</v>
      </c>
      <c r="T68" s="32">
        <v>23</v>
      </c>
      <c r="U68" s="15"/>
    </row>
    <row r="69" spans="1:21" s="16" customFormat="1" ht="28.5" customHeight="1">
      <c r="A69" s="288" t="s">
        <v>50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90"/>
      <c r="T69" s="32"/>
      <c r="U69" s="15"/>
    </row>
    <row r="70" spans="1:21" s="16" customFormat="1" ht="138" customHeight="1">
      <c r="A70" s="106" t="s">
        <v>12</v>
      </c>
      <c r="B70" s="161" t="s">
        <v>96</v>
      </c>
      <c r="C70" s="161"/>
      <c r="D70" s="155"/>
      <c r="E70" s="156"/>
      <c r="F70" s="156"/>
      <c r="G70" s="156"/>
      <c r="H70" s="156"/>
      <c r="I70" s="268">
        <f>J70+K70+L70+M70</f>
        <v>490000</v>
      </c>
      <c r="J70" s="272">
        <v>490000</v>
      </c>
      <c r="K70" s="159"/>
      <c r="L70" s="158"/>
      <c r="M70" s="158"/>
      <c r="N70" s="155"/>
      <c r="O70" s="156"/>
      <c r="P70" s="159"/>
      <c r="Q70" s="160"/>
      <c r="R70" s="160"/>
      <c r="S70" s="209" t="s">
        <v>65</v>
      </c>
      <c r="T70" s="32"/>
      <c r="U70" s="15"/>
    </row>
    <row r="71" spans="1:21" s="16" customFormat="1" ht="33" customHeight="1">
      <c r="A71" s="356" t="s">
        <v>51</v>
      </c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56"/>
      <c r="R71" s="356"/>
      <c r="S71" s="356"/>
      <c r="T71" s="32"/>
      <c r="U71" s="15"/>
    </row>
    <row r="72" spans="1:21" ht="142.5" customHeight="1">
      <c r="A72" s="106" t="s">
        <v>12</v>
      </c>
      <c r="B72" s="161" t="s">
        <v>97</v>
      </c>
      <c r="C72" s="161"/>
      <c r="D72" s="268">
        <f>E72+F72+G72+H72</f>
        <v>50000</v>
      </c>
      <c r="E72" s="272">
        <v>50000</v>
      </c>
      <c r="F72" s="164"/>
      <c r="G72" s="164"/>
      <c r="H72" s="164"/>
      <c r="I72" s="157"/>
      <c r="J72" s="164"/>
      <c r="K72" s="164"/>
      <c r="L72" s="165"/>
      <c r="M72" s="165"/>
      <c r="N72" s="157"/>
      <c r="O72" s="164"/>
      <c r="P72" s="165"/>
      <c r="Q72" s="165"/>
      <c r="R72" s="165"/>
      <c r="S72" s="209" t="s">
        <v>65</v>
      </c>
      <c r="T72" s="33"/>
      <c r="U72" s="17">
        <v>21</v>
      </c>
    </row>
    <row r="73" spans="1:21" ht="42" customHeight="1">
      <c r="A73" s="282" t="s">
        <v>73</v>
      </c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4"/>
      <c r="T73" s="33"/>
      <c r="U73" s="17"/>
    </row>
    <row r="74" spans="1:20" ht="30.75" customHeight="1">
      <c r="A74" s="292" t="s">
        <v>52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4"/>
      <c r="T74" s="32"/>
    </row>
    <row r="75" spans="1:20" ht="112.5" customHeight="1">
      <c r="A75" s="106" t="s">
        <v>12</v>
      </c>
      <c r="B75" s="166" t="s">
        <v>53</v>
      </c>
      <c r="C75" s="166"/>
      <c r="D75" s="268">
        <f>E75+F75+G75+H75</f>
        <v>75000</v>
      </c>
      <c r="E75" s="272">
        <v>75000</v>
      </c>
      <c r="F75" s="272"/>
      <c r="G75" s="272"/>
      <c r="H75" s="272"/>
      <c r="I75" s="268">
        <f>J75+K75+L75+M75</f>
        <v>75000</v>
      </c>
      <c r="J75" s="272">
        <v>75000</v>
      </c>
      <c r="K75" s="268"/>
      <c r="L75" s="268"/>
      <c r="M75" s="268"/>
      <c r="N75" s="268"/>
      <c r="O75" s="272"/>
      <c r="P75" s="164"/>
      <c r="Q75" s="165"/>
      <c r="R75" s="165"/>
      <c r="S75" s="209" t="s">
        <v>16</v>
      </c>
      <c r="T75" s="32"/>
    </row>
    <row r="76" spans="1:20" ht="115.5" customHeight="1">
      <c r="A76" s="106" t="s">
        <v>12</v>
      </c>
      <c r="B76" s="166" t="s">
        <v>64</v>
      </c>
      <c r="C76" s="166"/>
      <c r="D76" s="268"/>
      <c r="E76" s="272"/>
      <c r="F76" s="272"/>
      <c r="G76" s="272"/>
      <c r="H76" s="272"/>
      <c r="I76" s="268"/>
      <c r="J76" s="272"/>
      <c r="K76" s="268"/>
      <c r="L76" s="268"/>
      <c r="M76" s="268"/>
      <c r="N76" s="268">
        <f>O76+P76+Q76+R76</f>
        <v>100000</v>
      </c>
      <c r="O76" s="272">
        <v>100000</v>
      </c>
      <c r="P76" s="164"/>
      <c r="Q76" s="165"/>
      <c r="R76" s="165"/>
      <c r="S76" s="209" t="s">
        <v>16</v>
      </c>
      <c r="T76" s="32"/>
    </row>
    <row r="77" spans="1:20" ht="27.75" customHeight="1">
      <c r="A77" s="288" t="s">
        <v>56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90"/>
      <c r="T77" s="32"/>
    </row>
    <row r="78" spans="1:20" ht="128.25" customHeight="1">
      <c r="A78" s="213" t="s">
        <v>27</v>
      </c>
      <c r="B78" s="166" t="s">
        <v>57</v>
      </c>
      <c r="C78" s="166"/>
      <c r="D78" s="260">
        <f>E78+F78+G78+H78</f>
        <v>50000</v>
      </c>
      <c r="E78" s="261">
        <v>50000</v>
      </c>
      <c r="F78" s="261"/>
      <c r="G78" s="261"/>
      <c r="H78" s="261"/>
      <c r="I78" s="260">
        <f>J78+K78+L78+M78</f>
        <v>50000</v>
      </c>
      <c r="J78" s="261">
        <v>50000</v>
      </c>
      <c r="K78" s="260"/>
      <c r="L78" s="260"/>
      <c r="M78" s="260"/>
      <c r="N78" s="260">
        <f>O78+P78+Q78+R78</f>
        <v>50000</v>
      </c>
      <c r="O78" s="261">
        <v>50000</v>
      </c>
      <c r="P78" s="164"/>
      <c r="Q78" s="165"/>
      <c r="R78" s="165"/>
      <c r="S78" s="167" t="s">
        <v>8</v>
      </c>
      <c r="T78" s="32"/>
    </row>
    <row r="79" spans="1:20" ht="24.75" customHeight="1">
      <c r="A79" s="288" t="s">
        <v>58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90"/>
      <c r="T79" s="32"/>
    </row>
    <row r="80" spans="1:20" ht="117.75" customHeight="1">
      <c r="A80" s="213" t="s">
        <v>27</v>
      </c>
      <c r="B80" s="153" t="s">
        <v>59</v>
      </c>
      <c r="C80" s="161"/>
      <c r="D80" s="260">
        <f>E80+F80+G80+H80</f>
        <v>46500</v>
      </c>
      <c r="E80" s="261">
        <v>46500</v>
      </c>
      <c r="F80" s="261"/>
      <c r="G80" s="261"/>
      <c r="H80" s="261"/>
      <c r="I80" s="260">
        <f>J80+K80+L80+M80</f>
        <v>46500</v>
      </c>
      <c r="J80" s="261">
        <v>46500</v>
      </c>
      <c r="K80" s="260"/>
      <c r="L80" s="260"/>
      <c r="M80" s="260"/>
      <c r="N80" s="260">
        <f>O80+P80+Q80+R80</f>
        <v>46500</v>
      </c>
      <c r="O80" s="261">
        <v>46500</v>
      </c>
      <c r="P80" s="164"/>
      <c r="Q80" s="165"/>
      <c r="R80" s="165"/>
      <c r="S80" s="167" t="s">
        <v>8</v>
      </c>
      <c r="T80" s="32"/>
    </row>
    <row r="81" spans="1:20" ht="128.25" customHeight="1">
      <c r="A81" s="214" t="s">
        <v>12</v>
      </c>
      <c r="B81" s="161" t="s">
        <v>60</v>
      </c>
      <c r="C81" s="161"/>
      <c r="D81" s="260">
        <f>E81+F81+G81+H81</f>
        <v>20000</v>
      </c>
      <c r="E81" s="261">
        <v>20000</v>
      </c>
      <c r="F81" s="261"/>
      <c r="G81" s="261"/>
      <c r="H81" s="261"/>
      <c r="I81" s="260">
        <f>J81+K81+L81+M81</f>
        <v>20000</v>
      </c>
      <c r="J81" s="261">
        <v>20000</v>
      </c>
      <c r="K81" s="260"/>
      <c r="L81" s="260"/>
      <c r="M81" s="260"/>
      <c r="N81" s="260">
        <f>O81+P81+Q81+R81</f>
        <v>25000</v>
      </c>
      <c r="O81" s="261">
        <v>25000</v>
      </c>
      <c r="P81" s="164"/>
      <c r="Q81" s="165"/>
      <c r="R81" s="165"/>
      <c r="S81" s="209" t="s">
        <v>16</v>
      </c>
      <c r="T81" s="32"/>
    </row>
    <row r="82" spans="1:21" s="60" customFormat="1" ht="121.5" customHeight="1">
      <c r="A82" s="214" t="s">
        <v>12</v>
      </c>
      <c r="B82" s="168" t="s">
        <v>94</v>
      </c>
      <c r="C82" s="168"/>
      <c r="D82" s="247">
        <f>E82+F82+G82+H82</f>
        <v>46800</v>
      </c>
      <c r="E82" s="248">
        <v>46800</v>
      </c>
      <c r="F82" s="248"/>
      <c r="G82" s="248"/>
      <c r="H82" s="248"/>
      <c r="I82" s="247">
        <f>J82+K82+L82+M82</f>
        <v>46800</v>
      </c>
      <c r="J82" s="248">
        <v>46800</v>
      </c>
      <c r="K82" s="247"/>
      <c r="L82" s="247"/>
      <c r="M82" s="247"/>
      <c r="N82" s="247">
        <f>O82+P82+Q82+R82</f>
        <v>46800</v>
      </c>
      <c r="O82" s="248">
        <v>46800</v>
      </c>
      <c r="P82" s="169"/>
      <c r="Q82" s="170"/>
      <c r="R82" s="170"/>
      <c r="S82" s="148" t="s">
        <v>16</v>
      </c>
      <c r="T82" s="62"/>
      <c r="U82" s="61"/>
    </row>
    <row r="83" spans="1:20" ht="25.5">
      <c r="A83" s="292" t="s">
        <v>55</v>
      </c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4"/>
      <c r="T83" s="32"/>
    </row>
    <row r="84" spans="1:20" ht="122.25" customHeight="1">
      <c r="A84" s="106" t="s">
        <v>12</v>
      </c>
      <c r="B84" s="171" t="s">
        <v>54</v>
      </c>
      <c r="C84" s="172"/>
      <c r="D84" s="260">
        <f>E84+F84+G84+H84</f>
        <v>133200</v>
      </c>
      <c r="E84" s="261">
        <v>133200</v>
      </c>
      <c r="F84" s="261"/>
      <c r="G84" s="273"/>
      <c r="H84" s="273"/>
      <c r="I84" s="260">
        <f>J84+K84+L84+M84</f>
        <v>311200</v>
      </c>
      <c r="J84" s="261">
        <v>311200</v>
      </c>
      <c r="K84" s="274"/>
      <c r="L84" s="274"/>
      <c r="M84" s="274"/>
      <c r="N84" s="260">
        <f>O84+P84+Q84+R84</f>
        <v>293200</v>
      </c>
      <c r="O84" s="261">
        <v>293200</v>
      </c>
      <c r="P84" s="165"/>
      <c r="Q84" s="165"/>
      <c r="R84" s="165"/>
      <c r="S84" s="210" t="s">
        <v>16</v>
      </c>
      <c r="T84" s="32"/>
    </row>
    <row r="85" spans="1:20" ht="22.5" customHeight="1">
      <c r="A85" s="292" t="s">
        <v>61</v>
      </c>
      <c r="B85" s="293"/>
      <c r="C85" s="293"/>
      <c r="D85" s="354"/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354"/>
      <c r="S85" s="355"/>
      <c r="T85" s="32"/>
    </row>
    <row r="86" spans="1:20" ht="127.5" customHeight="1">
      <c r="A86" s="106" t="s">
        <v>12</v>
      </c>
      <c r="B86" s="171" t="s">
        <v>62</v>
      </c>
      <c r="C86" s="172"/>
      <c r="D86" s="268">
        <f>E86+F86+G86+H86</f>
        <v>70000</v>
      </c>
      <c r="E86" s="272">
        <v>70000</v>
      </c>
      <c r="F86" s="272"/>
      <c r="G86" s="275"/>
      <c r="H86" s="275"/>
      <c r="I86" s="268">
        <f>J86+K86+L86+M86</f>
        <v>85000</v>
      </c>
      <c r="J86" s="272">
        <v>85000</v>
      </c>
      <c r="K86" s="276"/>
      <c r="L86" s="276"/>
      <c r="M86" s="276"/>
      <c r="N86" s="268">
        <f>O86+P86+Q86+R86</f>
        <v>95000</v>
      </c>
      <c r="O86" s="272">
        <v>95000</v>
      </c>
      <c r="P86" s="165"/>
      <c r="Q86" s="165"/>
      <c r="R86" s="165"/>
      <c r="S86" s="209" t="s">
        <v>16</v>
      </c>
      <c r="T86" s="32"/>
    </row>
    <row r="87" spans="1:20" ht="36.75" customHeight="1">
      <c r="A87" s="279" t="s">
        <v>74</v>
      </c>
      <c r="B87" s="280"/>
      <c r="C87" s="280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81"/>
      <c r="T87" s="32"/>
    </row>
    <row r="88" spans="1:20" ht="127.5" customHeight="1">
      <c r="A88" s="106" t="s">
        <v>12</v>
      </c>
      <c r="B88" s="171" t="s">
        <v>75</v>
      </c>
      <c r="C88" s="172"/>
      <c r="D88" s="268">
        <f>E88+F88+G88+H88</f>
        <v>70000</v>
      </c>
      <c r="E88" s="272">
        <v>70000</v>
      </c>
      <c r="F88" s="164"/>
      <c r="G88" s="165"/>
      <c r="H88" s="165"/>
      <c r="I88" s="157"/>
      <c r="J88" s="164"/>
      <c r="K88" s="173"/>
      <c r="L88" s="173"/>
      <c r="M88" s="173"/>
      <c r="N88" s="157"/>
      <c r="O88" s="164"/>
      <c r="P88" s="165"/>
      <c r="Q88" s="165"/>
      <c r="R88" s="165"/>
      <c r="S88" s="209" t="s">
        <v>16</v>
      </c>
      <c r="T88" s="32"/>
    </row>
    <row r="89" spans="1:20" ht="33.75" customHeight="1">
      <c r="A89" s="279" t="s">
        <v>93</v>
      </c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1"/>
      <c r="T89" s="32"/>
    </row>
    <row r="90" spans="1:20" ht="118.5" customHeight="1">
      <c r="A90" s="106" t="s">
        <v>12</v>
      </c>
      <c r="B90" s="171" t="s">
        <v>92</v>
      </c>
      <c r="C90" s="172"/>
      <c r="D90" s="268">
        <f>E90</f>
        <v>50000</v>
      </c>
      <c r="E90" s="272">
        <v>50000</v>
      </c>
      <c r="F90" s="164"/>
      <c r="G90" s="165"/>
      <c r="H90" s="165"/>
      <c r="I90" s="157"/>
      <c r="J90" s="164"/>
      <c r="K90" s="173"/>
      <c r="L90" s="173"/>
      <c r="M90" s="173"/>
      <c r="N90" s="157"/>
      <c r="O90" s="164"/>
      <c r="P90" s="165"/>
      <c r="Q90" s="165"/>
      <c r="R90" s="165"/>
      <c r="S90" s="209" t="s">
        <v>16</v>
      </c>
      <c r="T90" s="32"/>
    </row>
    <row r="91" spans="1:20" ht="114" customHeight="1">
      <c r="A91" s="106" t="s">
        <v>12</v>
      </c>
      <c r="B91" s="171" t="s">
        <v>122</v>
      </c>
      <c r="C91" s="172"/>
      <c r="D91" s="268">
        <f>E91</f>
        <v>50000</v>
      </c>
      <c r="E91" s="272">
        <v>50000</v>
      </c>
      <c r="F91" s="164"/>
      <c r="G91" s="165"/>
      <c r="H91" s="165"/>
      <c r="I91" s="157"/>
      <c r="J91" s="164"/>
      <c r="K91" s="173"/>
      <c r="L91" s="173"/>
      <c r="M91" s="173"/>
      <c r="N91" s="157"/>
      <c r="O91" s="164"/>
      <c r="P91" s="165"/>
      <c r="Q91" s="165"/>
      <c r="R91" s="165"/>
      <c r="S91" s="209" t="s">
        <v>16</v>
      </c>
      <c r="T91" s="32"/>
    </row>
    <row r="92" spans="1:21" s="14" customFormat="1" ht="25.5">
      <c r="A92" s="285" t="s">
        <v>14</v>
      </c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7"/>
      <c r="T92" s="32"/>
      <c r="U92" s="13"/>
    </row>
    <row r="93" spans="1:21" s="64" customFormat="1" ht="156" customHeight="1">
      <c r="A93" s="106" t="s">
        <v>12</v>
      </c>
      <c r="B93" s="174"/>
      <c r="C93" s="175"/>
      <c r="D93" s="247">
        <f>E93+F93+H93</f>
        <v>172532940</v>
      </c>
      <c r="E93" s="247">
        <f>E17+E18+E20</f>
        <v>766718</v>
      </c>
      <c r="F93" s="247">
        <f>F17+F18+F20+F23</f>
        <v>33359830</v>
      </c>
      <c r="G93" s="247">
        <f>G17+G18+G20</f>
        <v>0</v>
      </c>
      <c r="H93" s="247">
        <f>H17+H18+H20</f>
        <v>138406392</v>
      </c>
      <c r="I93" s="252">
        <f>J93+K93+M93</f>
        <v>71591234</v>
      </c>
      <c r="J93" s="247">
        <f>J17+J18+J20</f>
        <v>241109</v>
      </c>
      <c r="K93" s="247">
        <f aca="true" t="shared" si="0" ref="K93:R93">K17+K18+K20</f>
        <v>23128271</v>
      </c>
      <c r="L93" s="247">
        <f t="shared" si="0"/>
        <v>0</v>
      </c>
      <c r="M93" s="247">
        <f t="shared" si="0"/>
        <v>48221854</v>
      </c>
      <c r="N93" s="247">
        <f>O93+P93+R93</f>
        <v>8175790</v>
      </c>
      <c r="O93" s="247">
        <f t="shared" si="0"/>
        <v>0</v>
      </c>
      <c r="P93" s="247">
        <f t="shared" si="0"/>
        <v>8175790</v>
      </c>
      <c r="Q93" s="247">
        <f t="shared" si="0"/>
        <v>0</v>
      </c>
      <c r="R93" s="247">
        <f t="shared" si="0"/>
        <v>0</v>
      </c>
      <c r="S93" s="147" t="s">
        <v>6</v>
      </c>
      <c r="T93" s="62"/>
      <c r="U93" s="63"/>
    </row>
    <row r="94" spans="1:21" s="64" customFormat="1" ht="25.5">
      <c r="A94" s="279" t="s">
        <v>13</v>
      </c>
      <c r="B94" s="280"/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0"/>
      <c r="Q94" s="280"/>
      <c r="R94" s="280"/>
      <c r="S94" s="281"/>
      <c r="T94" s="62"/>
      <c r="U94" s="63"/>
    </row>
    <row r="95" spans="1:21" s="64" customFormat="1" ht="93" customHeight="1">
      <c r="A95" s="106" t="s">
        <v>12</v>
      </c>
      <c r="B95" s="176"/>
      <c r="C95" s="106"/>
      <c r="D95" s="247">
        <f>E95+F95</f>
        <v>11862000</v>
      </c>
      <c r="E95" s="247">
        <f>E39+E40</f>
        <v>952000</v>
      </c>
      <c r="F95" s="247">
        <f>F21+F22+F25+F31+F30</f>
        <v>10910000</v>
      </c>
      <c r="G95" s="247"/>
      <c r="H95" s="247"/>
      <c r="I95" s="252">
        <f>J95+K95</f>
        <v>15465500</v>
      </c>
      <c r="J95" s="247">
        <f>J40</f>
        <v>366000</v>
      </c>
      <c r="K95" s="247">
        <f>K24+K26+K27+K29+K30+K25+K28+K33</f>
        <v>15099500</v>
      </c>
      <c r="L95" s="247"/>
      <c r="M95" s="247"/>
      <c r="N95" s="247">
        <f>O95+P95</f>
        <v>15782000</v>
      </c>
      <c r="O95" s="247">
        <f>O40</f>
        <v>366000</v>
      </c>
      <c r="P95" s="247">
        <f>P27+P28+P32+P33+P31+P34+P35+P36+P37</f>
        <v>15416000</v>
      </c>
      <c r="Q95" s="109"/>
      <c r="R95" s="109"/>
      <c r="S95" s="147" t="s">
        <v>66</v>
      </c>
      <c r="T95" s="62"/>
      <c r="U95" s="63"/>
    </row>
    <row r="96" spans="1:21" s="48" customFormat="1" ht="33.75" customHeight="1">
      <c r="A96" s="279" t="s">
        <v>36</v>
      </c>
      <c r="B96" s="280"/>
      <c r="C96" s="280"/>
      <c r="D96" s="280"/>
      <c r="E96" s="280"/>
      <c r="F96" s="280"/>
      <c r="G96" s="280"/>
      <c r="H96" s="280"/>
      <c r="I96" s="280"/>
      <c r="J96" s="280"/>
      <c r="K96" s="280"/>
      <c r="L96" s="280"/>
      <c r="M96" s="280"/>
      <c r="N96" s="280"/>
      <c r="O96" s="280"/>
      <c r="P96" s="280"/>
      <c r="Q96" s="280"/>
      <c r="R96" s="280"/>
      <c r="S96" s="281"/>
      <c r="T96" s="62"/>
      <c r="U96" s="47"/>
    </row>
    <row r="97" spans="1:21" s="48" customFormat="1" ht="101.25" customHeight="1">
      <c r="A97" s="106" t="s">
        <v>12</v>
      </c>
      <c r="B97" s="176"/>
      <c r="C97" s="106"/>
      <c r="D97" s="247">
        <f>E97+F97+G97+H97</f>
        <v>10924000</v>
      </c>
      <c r="E97" s="247">
        <f>E55+E56</f>
        <v>124500</v>
      </c>
      <c r="F97" s="247">
        <f>F43+F44+F45+F47+F55+F50+F46</f>
        <v>10799500</v>
      </c>
      <c r="G97" s="247"/>
      <c r="H97" s="247"/>
      <c r="I97" s="257">
        <f>J97+K97</f>
        <v>68977000</v>
      </c>
      <c r="J97" s="247">
        <f>J56+J55</f>
        <v>136500</v>
      </c>
      <c r="K97" s="247">
        <f>K45+K55+K47+K44+K50+K46</f>
        <v>68840500</v>
      </c>
      <c r="L97" s="247"/>
      <c r="M97" s="247"/>
      <c r="N97" s="247">
        <f>O97+P97</f>
        <v>13989000</v>
      </c>
      <c r="O97" s="247">
        <f>O55+O56</f>
        <v>148500</v>
      </c>
      <c r="P97" s="247">
        <f>P46+P48+P55+P53+P52+P50+P47</f>
        <v>13840500</v>
      </c>
      <c r="Q97" s="247"/>
      <c r="R97" s="247"/>
      <c r="S97" s="150" t="s">
        <v>35</v>
      </c>
      <c r="T97" s="62"/>
      <c r="U97" s="47"/>
    </row>
    <row r="98" spans="1:21" s="48" customFormat="1" ht="101.25" customHeight="1">
      <c r="A98" s="106" t="s">
        <v>70</v>
      </c>
      <c r="B98" s="176"/>
      <c r="C98" s="106"/>
      <c r="D98" s="247">
        <f>F98+H98</f>
        <v>8366728</v>
      </c>
      <c r="E98" s="247"/>
      <c r="F98" s="247">
        <f>F49</f>
        <v>836700</v>
      </c>
      <c r="G98" s="247">
        <f>G49</f>
        <v>0</v>
      </c>
      <c r="H98" s="247">
        <f>H49</f>
        <v>7530028</v>
      </c>
      <c r="I98" s="257"/>
      <c r="J98" s="247"/>
      <c r="K98" s="247"/>
      <c r="L98" s="247"/>
      <c r="M98" s="247"/>
      <c r="N98" s="247"/>
      <c r="O98" s="247"/>
      <c r="P98" s="247"/>
      <c r="Q98" s="247"/>
      <c r="R98" s="247"/>
      <c r="S98" s="150" t="s">
        <v>35</v>
      </c>
      <c r="T98" s="62"/>
      <c r="U98" s="47"/>
    </row>
    <row r="99" spans="1:21" s="48" customFormat="1" ht="25.5" customHeight="1">
      <c r="A99" s="279" t="s">
        <v>28</v>
      </c>
      <c r="B99" s="280"/>
      <c r="C99" s="28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281"/>
      <c r="T99" s="62"/>
      <c r="U99" s="47"/>
    </row>
    <row r="100" spans="1:21" s="48" customFormat="1" ht="96" customHeight="1">
      <c r="A100" s="106" t="s">
        <v>12</v>
      </c>
      <c r="B100" s="176"/>
      <c r="C100" s="106"/>
      <c r="D100" s="247">
        <f>E100+F100+G100+H100</f>
        <v>850000</v>
      </c>
      <c r="E100" s="247"/>
      <c r="F100" s="247">
        <f>F59+F62</f>
        <v>850000</v>
      </c>
      <c r="G100" s="247"/>
      <c r="H100" s="247"/>
      <c r="I100" s="252">
        <f>J100+K100+L100+M100</f>
        <v>1150000</v>
      </c>
      <c r="J100" s="247"/>
      <c r="K100" s="247">
        <f>K60+K63+K64</f>
        <v>1150000</v>
      </c>
      <c r="L100" s="247"/>
      <c r="M100" s="247"/>
      <c r="N100" s="247">
        <f>O100+P100+Q100+R100</f>
        <v>1294000</v>
      </c>
      <c r="O100" s="247"/>
      <c r="P100" s="247">
        <f>P65</f>
        <v>1294000</v>
      </c>
      <c r="Q100" s="247"/>
      <c r="R100" s="247"/>
      <c r="S100" s="150" t="s">
        <v>26</v>
      </c>
      <c r="T100" s="62"/>
      <c r="U100" s="47"/>
    </row>
    <row r="101" spans="1:256" s="65" customFormat="1" ht="24" customHeight="1">
      <c r="A101" s="279" t="s">
        <v>63</v>
      </c>
      <c r="B101" s="280"/>
      <c r="C101" s="280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1"/>
      <c r="T101" s="353"/>
      <c r="U101" s="353"/>
      <c r="V101" s="353"/>
      <c r="W101" s="353"/>
      <c r="X101" s="353"/>
      <c r="Y101" s="353"/>
      <c r="Z101" s="353"/>
      <c r="AA101" s="353"/>
      <c r="AB101" s="353"/>
      <c r="AC101" s="353"/>
      <c r="AD101" s="353"/>
      <c r="AE101" s="353"/>
      <c r="AF101" s="353"/>
      <c r="AG101" s="353"/>
      <c r="AH101" s="353"/>
      <c r="AI101" s="353"/>
      <c r="AJ101" s="353"/>
      <c r="AK101" s="353"/>
      <c r="AL101" s="353"/>
      <c r="AM101" s="353"/>
      <c r="AN101" s="353"/>
      <c r="AO101" s="353"/>
      <c r="AP101" s="353"/>
      <c r="AQ101" s="353"/>
      <c r="AR101" s="353"/>
      <c r="AS101" s="353"/>
      <c r="AT101" s="353"/>
      <c r="AU101" s="353"/>
      <c r="AV101" s="353"/>
      <c r="AW101" s="353"/>
      <c r="AX101" s="353"/>
      <c r="AY101" s="353"/>
      <c r="AZ101" s="353"/>
      <c r="BA101" s="353"/>
      <c r="BB101" s="353"/>
      <c r="BC101" s="353"/>
      <c r="BD101" s="353"/>
      <c r="BE101" s="353"/>
      <c r="BF101" s="353"/>
      <c r="BG101" s="353"/>
      <c r="BH101" s="353"/>
      <c r="BI101" s="353"/>
      <c r="BJ101" s="353"/>
      <c r="BK101" s="353"/>
      <c r="BL101" s="353"/>
      <c r="BM101" s="353"/>
      <c r="BN101" s="353"/>
      <c r="BO101" s="353"/>
      <c r="BP101" s="353"/>
      <c r="BQ101" s="353"/>
      <c r="BR101" s="353"/>
      <c r="BS101" s="353"/>
      <c r="BT101" s="353"/>
      <c r="BU101" s="353"/>
      <c r="BV101" s="353"/>
      <c r="BW101" s="353"/>
      <c r="BX101" s="353"/>
      <c r="BY101" s="353"/>
      <c r="BZ101" s="353"/>
      <c r="CA101" s="353"/>
      <c r="CB101" s="353"/>
      <c r="CC101" s="353"/>
      <c r="CD101" s="353"/>
      <c r="CE101" s="353"/>
      <c r="CF101" s="353"/>
      <c r="CG101" s="353"/>
      <c r="CH101" s="353"/>
      <c r="CI101" s="353"/>
      <c r="CJ101" s="353"/>
      <c r="CK101" s="353"/>
      <c r="CL101" s="353"/>
      <c r="CM101" s="353"/>
      <c r="CN101" s="353"/>
      <c r="CO101" s="353"/>
      <c r="CP101" s="353"/>
      <c r="CQ101" s="353"/>
      <c r="CR101" s="353"/>
      <c r="CS101" s="353"/>
      <c r="CT101" s="353"/>
      <c r="CU101" s="353"/>
      <c r="CV101" s="353"/>
      <c r="CW101" s="353"/>
      <c r="CX101" s="353"/>
      <c r="CY101" s="353"/>
      <c r="CZ101" s="353"/>
      <c r="DA101" s="353"/>
      <c r="DB101" s="353"/>
      <c r="DC101" s="353"/>
      <c r="DD101" s="353"/>
      <c r="DE101" s="353"/>
      <c r="DF101" s="353"/>
      <c r="DG101" s="353"/>
      <c r="DH101" s="353"/>
      <c r="DI101" s="353"/>
      <c r="DJ101" s="353"/>
      <c r="DK101" s="353"/>
      <c r="DL101" s="353"/>
      <c r="DM101" s="353"/>
      <c r="DN101" s="353"/>
      <c r="DO101" s="353"/>
      <c r="DP101" s="353"/>
      <c r="DQ101" s="353"/>
      <c r="DR101" s="353"/>
      <c r="DS101" s="353"/>
      <c r="DT101" s="353"/>
      <c r="DU101" s="353"/>
      <c r="DV101" s="353"/>
      <c r="DW101" s="353"/>
      <c r="DX101" s="353"/>
      <c r="DY101" s="353"/>
      <c r="DZ101" s="353"/>
      <c r="EA101" s="353"/>
      <c r="EB101" s="353"/>
      <c r="EC101" s="353"/>
      <c r="ED101" s="353"/>
      <c r="EE101" s="353"/>
      <c r="EF101" s="353"/>
      <c r="EG101" s="353"/>
      <c r="EH101" s="353"/>
      <c r="EI101" s="353"/>
      <c r="EJ101" s="353"/>
      <c r="EK101" s="353"/>
      <c r="EL101" s="353"/>
      <c r="EM101" s="353"/>
      <c r="EN101" s="353"/>
      <c r="EO101" s="353"/>
      <c r="EP101" s="353"/>
      <c r="EQ101" s="353"/>
      <c r="ER101" s="353"/>
      <c r="ES101" s="353"/>
      <c r="ET101" s="353"/>
      <c r="EU101" s="353"/>
      <c r="EV101" s="353"/>
      <c r="EW101" s="353"/>
      <c r="EX101" s="353"/>
      <c r="EY101" s="353"/>
      <c r="EZ101" s="353"/>
      <c r="FA101" s="353"/>
      <c r="FB101" s="353"/>
      <c r="FC101" s="353"/>
      <c r="FD101" s="353"/>
      <c r="FE101" s="353"/>
      <c r="FF101" s="353"/>
      <c r="FG101" s="353"/>
      <c r="FH101" s="353"/>
      <c r="FI101" s="353"/>
      <c r="FJ101" s="353"/>
      <c r="FK101" s="353"/>
      <c r="FL101" s="353"/>
      <c r="FM101" s="353"/>
      <c r="FN101" s="353"/>
      <c r="FO101" s="353"/>
      <c r="FP101" s="353"/>
      <c r="FQ101" s="353"/>
      <c r="FR101" s="353"/>
      <c r="FS101" s="353"/>
      <c r="FT101" s="353"/>
      <c r="FU101" s="353"/>
      <c r="FV101" s="353"/>
      <c r="FW101" s="353"/>
      <c r="FX101" s="353"/>
      <c r="FY101" s="353"/>
      <c r="FZ101" s="353"/>
      <c r="GA101" s="353"/>
      <c r="GB101" s="353"/>
      <c r="GC101" s="353"/>
      <c r="GD101" s="353"/>
      <c r="GE101" s="353"/>
      <c r="GF101" s="353"/>
      <c r="GG101" s="353"/>
      <c r="GH101" s="353"/>
      <c r="GI101" s="353"/>
      <c r="GJ101" s="353"/>
      <c r="GK101" s="353"/>
      <c r="GL101" s="353"/>
      <c r="GM101" s="353"/>
      <c r="GN101" s="353"/>
      <c r="GO101" s="353"/>
      <c r="GP101" s="353"/>
      <c r="GQ101" s="353"/>
      <c r="GR101" s="353"/>
      <c r="GS101" s="353"/>
      <c r="GT101" s="353"/>
      <c r="GU101" s="353"/>
      <c r="GV101" s="353"/>
      <c r="GW101" s="353"/>
      <c r="GX101" s="353"/>
      <c r="GY101" s="353"/>
      <c r="GZ101" s="353"/>
      <c r="HA101" s="353"/>
      <c r="HB101" s="353"/>
      <c r="HC101" s="353"/>
      <c r="HD101" s="353"/>
      <c r="HE101" s="353"/>
      <c r="HF101" s="353"/>
      <c r="HG101" s="353"/>
      <c r="HH101" s="353"/>
      <c r="HI101" s="353"/>
      <c r="HJ101" s="353"/>
      <c r="HK101" s="353"/>
      <c r="HL101" s="353"/>
      <c r="HM101" s="353"/>
      <c r="HN101" s="353"/>
      <c r="HO101" s="353"/>
      <c r="HP101" s="353"/>
      <c r="HQ101" s="353"/>
      <c r="HR101" s="353"/>
      <c r="HS101" s="353"/>
      <c r="HT101" s="353"/>
      <c r="HU101" s="353"/>
      <c r="HV101" s="353"/>
      <c r="HW101" s="353"/>
      <c r="HX101" s="353"/>
      <c r="HY101" s="353"/>
      <c r="HZ101" s="353"/>
      <c r="IA101" s="353"/>
      <c r="IB101" s="353"/>
      <c r="IC101" s="353"/>
      <c r="ID101" s="353"/>
      <c r="IE101" s="353"/>
      <c r="IF101" s="353"/>
      <c r="IG101" s="353"/>
      <c r="IH101" s="353"/>
      <c r="II101" s="353"/>
      <c r="IJ101" s="353"/>
      <c r="IK101" s="353"/>
      <c r="IL101" s="353"/>
      <c r="IM101" s="353"/>
      <c r="IN101" s="353"/>
      <c r="IO101" s="353"/>
      <c r="IP101" s="353"/>
      <c r="IQ101" s="353"/>
      <c r="IR101" s="353"/>
      <c r="IS101" s="353"/>
      <c r="IT101" s="353"/>
      <c r="IU101" s="353"/>
      <c r="IV101" s="353"/>
    </row>
    <row r="102" spans="1:256" s="65" customFormat="1" ht="122.25" customHeight="1">
      <c r="A102" s="106" t="s">
        <v>12</v>
      </c>
      <c r="B102" s="176"/>
      <c r="C102" s="106"/>
      <c r="D102" s="247">
        <f>E102+F102+G102+H102</f>
        <v>69000</v>
      </c>
      <c r="E102" s="247">
        <f>E68+E72</f>
        <v>69000</v>
      </c>
      <c r="F102" s="247"/>
      <c r="G102" s="247"/>
      <c r="H102" s="247"/>
      <c r="I102" s="252">
        <f>J102+K102+L102+M102</f>
        <v>490000</v>
      </c>
      <c r="J102" s="247">
        <f>J70</f>
        <v>490000</v>
      </c>
      <c r="K102" s="247"/>
      <c r="L102" s="247"/>
      <c r="M102" s="247"/>
      <c r="N102" s="247"/>
      <c r="O102" s="247"/>
      <c r="P102" s="247"/>
      <c r="Q102" s="247"/>
      <c r="R102" s="247"/>
      <c r="S102" s="150" t="s">
        <v>67</v>
      </c>
      <c r="T102" s="57"/>
      <c r="U102" s="58"/>
      <c r="V102" s="57"/>
      <c r="W102" s="66"/>
      <c r="X102" s="66"/>
      <c r="Y102" s="66"/>
      <c r="Z102" s="66"/>
      <c r="AA102" s="66"/>
      <c r="AB102" s="67"/>
      <c r="AC102" s="66"/>
      <c r="AD102" s="66"/>
      <c r="AE102" s="66"/>
      <c r="AF102" s="66"/>
      <c r="AG102" s="66"/>
      <c r="AH102" s="66"/>
      <c r="AI102" s="66"/>
      <c r="AJ102" s="66"/>
      <c r="AK102" s="66"/>
      <c r="AL102" s="59"/>
      <c r="AM102" s="57"/>
      <c r="AN102" s="58"/>
      <c r="AO102" s="57"/>
      <c r="AP102" s="66"/>
      <c r="AQ102" s="66"/>
      <c r="AR102" s="66"/>
      <c r="AS102" s="66"/>
      <c r="AT102" s="66"/>
      <c r="AU102" s="67"/>
      <c r="AV102" s="66"/>
      <c r="AW102" s="66"/>
      <c r="AX102" s="66"/>
      <c r="AY102" s="66"/>
      <c r="AZ102" s="66"/>
      <c r="BA102" s="66"/>
      <c r="BB102" s="66"/>
      <c r="BC102" s="66"/>
      <c r="BD102" s="66"/>
      <c r="BE102" s="59"/>
      <c r="BF102" s="57"/>
      <c r="BG102" s="58"/>
      <c r="BH102" s="57"/>
      <c r="BI102" s="66"/>
      <c r="BJ102" s="66"/>
      <c r="BK102" s="66"/>
      <c r="BL102" s="66"/>
      <c r="BM102" s="66"/>
      <c r="BN102" s="67"/>
      <c r="BO102" s="66"/>
      <c r="BP102" s="66"/>
      <c r="BQ102" s="66"/>
      <c r="BR102" s="66"/>
      <c r="BS102" s="66"/>
      <c r="BT102" s="66"/>
      <c r="BU102" s="66"/>
      <c r="BV102" s="66"/>
      <c r="BW102" s="66"/>
      <c r="BX102" s="59"/>
      <c r="BY102" s="57"/>
      <c r="BZ102" s="58"/>
      <c r="CA102" s="57"/>
      <c r="CB102" s="66"/>
      <c r="CC102" s="66"/>
      <c r="CD102" s="66"/>
      <c r="CE102" s="66"/>
      <c r="CF102" s="66"/>
      <c r="CG102" s="67"/>
      <c r="CH102" s="66"/>
      <c r="CI102" s="66"/>
      <c r="CJ102" s="66"/>
      <c r="CK102" s="66"/>
      <c r="CL102" s="66"/>
      <c r="CM102" s="66"/>
      <c r="CN102" s="66"/>
      <c r="CO102" s="66"/>
      <c r="CP102" s="66"/>
      <c r="CQ102" s="59"/>
      <c r="CR102" s="57"/>
      <c r="CS102" s="58"/>
      <c r="CT102" s="57"/>
      <c r="CU102" s="66"/>
      <c r="CV102" s="66"/>
      <c r="CW102" s="66"/>
      <c r="CX102" s="66"/>
      <c r="CY102" s="66"/>
      <c r="CZ102" s="67"/>
      <c r="DA102" s="66"/>
      <c r="DB102" s="66"/>
      <c r="DC102" s="66"/>
      <c r="DD102" s="66"/>
      <c r="DE102" s="66"/>
      <c r="DF102" s="66"/>
      <c r="DG102" s="66"/>
      <c r="DH102" s="66"/>
      <c r="DI102" s="66"/>
      <c r="DJ102" s="59"/>
      <c r="DK102" s="57"/>
      <c r="DL102" s="58"/>
      <c r="DM102" s="57"/>
      <c r="DN102" s="66"/>
      <c r="DO102" s="66"/>
      <c r="DP102" s="66"/>
      <c r="DQ102" s="66"/>
      <c r="DR102" s="66"/>
      <c r="DS102" s="67"/>
      <c r="DT102" s="66"/>
      <c r="DU102" s="66"/>
      <c r="DV102" s="66"/>
      <c r="DW102" s="66"/>
      <c r="DX102" s="66"/>
      <c r="DY102" s="66"/>
      <c r="DZ102" s="66"/>
      <c r="EA102" s="66"/>
      <c r="EB102" s="66"/>
      <c r="EC102" s="59"/>
      <c r="ED102" s="57"/>
      <c r="EE102" s="58"/>
      <c r="EF102" s="57"/>
      <c r="EG102" s="66"/>
      <c r="EH102" s="66"/>
      <c r="EI102" s="66"/>
      <c r="EJ102" s="66"/>
      <c r="EK102" s="66"/>
      <c r="EL102" s="67"/>
      <c r="EM102" s="66"/>
      <c r="EN102" s="66"/>
      <c r="EO102" s="66"/>
      <c r="EP102" s="66"/>
      <c r="EQ102" s="66"/>
      <c r="ER102" s="66"/>
      <c r="ES102" s="66"/>
      <c r="ET102" s="66"/>
      <c r="EU102" s="66"/>
      <c r="EV102" s="59"/>
      <c r="EW102" s="57"/>
      <c r="EX102" s="58"/>
      <c r="EY102" s="57"/>
      <c r="EZ102" s="66"/>
      <c r="FA102" s="66"/>
      <c r="FB102" s="66"/>
      <c r="FC102" s="66"/>
      <c r="FD102" s="66"/>
      <c r="FE102" s="67"/>
      <c r="FF102" s="66"/>
      <c r="FG102" s="66"/>
      <c r="FH102" s="66"/>
      <c r="FI102" s="66"/>
      <c r="FJ102" s="66"/>
      <c r="FK102" s="66"/>
      <c r="FL102" s="66"/>
      <c r="FM102" s="66"/>
      <c r="FN102" s="66"/>
      <c r="FO102" s="59"/>
      <c r="FP102" s="57"/>
      <c r="FQ102" s="58"/>
      <c r="FR102" s="57"/>
      <c r="FS102" s="66"/>
      <c r="FT102" s="66"/>
      <c r="FU102" s="66"/>
      <c r="FV102" s="66"/>
      <c r="FW102" s="66"/>
      <c r="FX102" s="67"/>
      <c r="FY102" s="66"/>
      <c r="FZ102" s="66"/>
      <c r="GA102" s="66"/>
      <c r="GB102" s="66"/>
      <c r="GC102" s="66"/>
      <c r="GD102" s="66"/>
      <c r="GE102" s="66"/>
      <c r="GF102" s="66"/>
      <c r="GG102" s="66"/>
      <c r="GH102" s="59"/>
      <c r="GI102" s="57"/>
      <c r="GJ102" s="58"/>
      <c r="GK102" s="57"/>
      <c r="GL102" s="66"/>
      <c r="GM102" s="66"/>
      <c r="GN102" s="66"/>
      <c r="GO102" s="66"/>
      <c r="GP102" s="66"/>
      <c r="GQ102" s="67"/>
      <c r="GR102" s="66"/>
      <c r="GS102" s="66"/>
      <c r="GT102" s="66"/>
      <c r="GU102" s="66"/>
      <c r="GV102" s="66"/>
      <c r="GW102" s="66"/>
      <c r="GX102" s="66"/>
      <c r="GY102" s="66"/>
      <c r="GZ102" s="66"/>
      <c r="HA102" s="59"/>
      <c r="HB102" s="57"/>
      <c r="HC102" s="58"/>
      <c r="HD102" s="57"/>
      <c r="HE102" s="66"/>
      <c r="HF102" s="66"/>
      <c r="HG102" s="66"/>
      <c r="HH102" s="66"/>
      <c r="HI102" s="66"/>
      <c r="HJ102" s="67"/>
      <c r="HK102" s="66"/>
      <c r="HL102" s="66"/>
      <c r="HM102" s="66"/>
      <c r="HN102" s="66"/>
      <c r="HO102" s="66"/>
      <c r="HP102" s="66"/>
      <c r="HQ102" s="66"/>
      <c r="HR102" s="66"/>
      <c r="HS102" s="66"/>
      <c r="HT102" s="59"/>
      <c r="HU102" s="57"/>
      <c r="HV102" s="58"/>
      <c r="HW102" s="57"/>
      <c r="HX102" s="66"/>
      <c r="HY102" s="66"/>
      <c r="HZ102" s="66"/>
      <c r="IA102" s="66"/>
      <c r="IB102" s="66"/>
      <c r="IC102" s="67"/>
      <c r="ID102" s="66"/>
      <c r="IE102" s="66"/>
      <c r="IF102" s="66"/>
      <c r="IG102" s="66"/>
      <c r="IH102" s="66"/>
      <c r="II102" s="66"/>
      <c r="IJ102" s="66"/>
      <c r="IK102" s="66"/>
      <c r="IL102" s="66"/>
      <c r="IM102" s="59"/>
      <c r="IN102" s="57"/>
      <c r="IO102" s="58"/>
      <c r="IP102" s="57"/>
      <c r="IQ102" s="66"/>
      <c r="IR102" s="66"/>
      <c r="IS102" s="66"/>
      <c r="IT102" s="66"/>
      <c r="IU102" s="66"/>
      <c r="IV102" s="67"/>
    </row>
    <row r="103" spans="1:21" s="60" customFormat="1" ht="27" customHeight="1">
      <c r="A103" s="298" t="s">
        <v>21</v>
      </c>
      <c r="B103" s="299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300"/>
      <c r="T103" s="46"/>
      <c r="U103" s="61"/>
    </row>
    <row r="104" spans="1:21" s="60" customFormat="1" ht="66" customHeight="1">
      <c r="A104" s="177" t="s">
        <v>27</v>
      </c>
      <c r="B104" s="178"/>
      <c r="C104" s="179"/>
      <c r="D104" s="277">
        <f>E104</f>
        <v>96500</v>
      </c>
      <c r="E104" s="277">
        <f>E78+E80</f>
        <v>96500</v>
      </c>
      <c r="F104" s="277"/>
      <c r="G104" s="277"/>
      <c r="H104" s="277"/>
      <c r="I104" s="278">
        <f>J104</f>
        <v>96500</v>
      </c>
      <c r="J104" s="277">
        <f>J78+J80</f>
        <v>96500</v>
      </c>
      <c r="K104" s="277"/>
      <c r="L104" s="277"/>
      <c r="M104" s="277"/>
      <c r="N104" s="277">
        <f>O104</f>
        <v>96500</v>
      </c>
      <c r="O104" s="277">
        <f>O78+O80</f>
        <v>96500</v>
      </c>
      <c r="P104" s="180"/>
      <c r="Q104" s="180"/>
      <c r="R104" s="180"/>
      <c r="S104" s="147" t="s">
        <v>8</v>
      </c>
      <c r="T104" s="46"/>
      <c r="U104" s="61"/>
    </row>
    <row r="105" spans="1:21" s="60" customFormat="1" ht="33.75" customHeight="1">
      <c r="A105" s="298" t="s">
        <v>22</v>
      </c>
      <c r="B105" s="299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300"/>
      <c r="T105" s="46"/>
      <c r="U105" s="61"/>
    </row>
    <row r="106" spans="1:21" s="60" customFormat="1" ht="132.75" customHeight="1">
      <c r="A106" s="106" t="s">
        <v>12</v>
      </c>
      <c r="B106" s="176"/>
      <c r="C106" s="106"/>
      <c r="D106" s="247">
        <f>E106</f>
        <v>515000</v>
      </c>
      <c r="E106" s="247">
        <f>E75+E81+E84+E86+E82+E88+E90+E91</f>
        <v>515000</v>
      </c>
      <c r="F106" s="247"/>
      <c r="G106" s="247"/>
      <c r="H106" s="247"/>
      <c r="I106" s="252">
        <f>J106</f>
        <v>538000</v>
      </c>
      <c r="J106" s="247">
        <f>J75+J81+J84+J86+J82+J88</f>
        <v>538000</v>
      </c>
      <c r="K106" s="247"/>
      <c r="L106" s="247"/>
      <c r="M106" s="247"/>
      <c r="N106" s="247">
        <f>O106</f>
        <v>560000</v>
      </c>
      <c r="O106" s="247">
        <f>O75+O81+O84+O86+O82+O88+O76</f>
        <v>560000</v>
      </c>
      <c r="P106" s="247"/>
      <c r="Q106" s="181"/>
      <c r="R106" s="181"/>
      <c r="S106" s="148" t="s">
        <v>16</v>
      </c>
      <c r="T106" s="46">
        <v>24</v>
      </c>
      <c r="U106" s="61"/>
    </row>
    <row r="107" spans="1:21" s="18" customFormat="1" ht="36.75" customHeight="1">
      <c r="A107" s="182"/>
      <c r="B107" s="183"/>
      <c r="C107" s="182"/>
      <c r="D107" s="184"/>
      <c r="E107" s="185"/>
      <c r="F107" s="186"/>
      <c r="G107" s="186"/>
      <c r="H107" s="186"/>
      <c r="I107" s="187"/>
      <c r="J107" s="188"/>
      <c r="K107" s="189"/>
      <c r="L107" s="189"/>
      <c r="M107" s="189"/>
      <c r="N107" s="190"/>
      <c r="O107" s="188"/>
      <c r="P107" s="191"/>
      <c r="Q107" s="191"/>
      <c r="R107" s="191"/>
      <c r="S107" s="192"/>
      <c r="T107" s="29"/>
      <c r="U107" s="19"/>
    </row>
    <row r="108" spans="1:21" s="20" customFormat="1" ht="18.75" customHeight="1">
      <c r="A108" s="193"/>
      <c r="B108" s="194"/>
      <c r="C108" s="193"/>
      <c r="D108" s="193"/>
      <c r="E108" s="193"/>
      <c r="F108" s="193"/>
      <c r="G108" s="193"/>
      <c r="H108" s="193"/>
      <c r="I108" s="195"/>
      <c r="J108" s="193"/>
      <c r="K108" s="193"/>
      <c r="L108" s="193"/>
      <c r="M108" s="193"/>
      <c r="N108" s="193"/>
      <c r="O108" s="193"/>
      <c r="P108" s="193"/>
      <c r="Q108" s="193"/>
      <c r="R108" s="193"/>
      <c r="S108" s="194"/>
      <c r="T108" s="31"/>
      <c r="U108" s="21"/>
    </row>
    <row r="109" spans="1:21" s="34" customFormat="1" ht="57" customHeight="1">
      <c r="A109" s="196" t="s">
        <v>34</v>
      </c>
      <c r="B109" s="197"/>
      <c r="C109" s="196"/>
      <c r="D109" s="196"/>
      <c r="E109" s="196"/>
      <c r="F109" s="196"/>
      <c r="G109" s="196"/>
      <c r="H109" s="196"/>
      <c r="I109" s="198"/>
      <c r="J109" s="196"/>
      <c r="K109" s="196"/>
      <c r="L109" s="196"/>
      <c r="M109" s="199"/>
      <c r="N109" s="196"/>
      <c r="O109" s="196"/>
      <c r="P109" s="196"/>
      <c r="Q109" s="297" t="s">
        <v>120</v>
      </c>
      <c r="R109" s="297"/>
      <c r="S109" s="297"/>
      <c r="T109" s="35"/>
      <c r="U109" s="36"/>
    </row>
    <row r="110" spans="1:21" s="37" customFormat="1" ht="60" customHeight="1">
      <c r="A110" s="302" t="s">
        <v>119</v>
      </c>
      <c r="B110" s="302"/>
      <c r="C110" s="302"/>
      <c r="D110" s="302"/>
      <c r="E110" s="302"/>
      <c r="F110" s="200"/>
      <c r="G110" s="201"/>
      <c r="H110" s="201"/>
      <c r="I110" s="202"/>
      <c r="J110" s="201"/>
      <c r="K110" s="201"/>
      <c r="L110" s="201"/>
      <c r="M110" s="203"/>
      <c r="N110" s="201"/>
      <c r="O110" s="201"/>
      <c r="P110" s="201"/>
      <c r="Q110" s="301"/>
      <c r="R110" s="301"/>
      <c r="S110" s="301"/>
      <c r="T110" s="38"/>
      <c r="U110" s="39"/>
    </row>
    <row r="111" spans="1:21" s="40" customFormat="1" ht="26.25" customHeight="1">
      <c r="A111" s="204"/>
      <c r="B111" s="205"/>
      <c r="C111" s="206"/>
      <c r="D111" s="206"/>
      <c r="E111" s="206"/>
      <c r="F111" s="207"/>
      <c r="G111" s="207"/>
      <c r="H111" s="207"/>
      <c r="I111" s="208"/>
      <c r="J111" s="204"/>
      <c r="K111" s="204"/>
      <c r="L111" s="204"/>
      <c r="M111" s="204"/>
      <c r="N111" s="204"/>
      <c r="O111" s="204"/>
      <c r="P111" s="204"/>
      <c r="Q111" s="296"/>
      <c r="R111" s="296"/>
      <c r="S111" s="296"/>
      <c r="T111" s="41"/>
      <c r="U111" s="42"/>
    </row>
    <row r="112" spans="1:20" ht="26.25">
      <c r="A112" s="50"/>
      <c r="B112" s="53"/>
      <c r="C112" s="22"/>
      <c r="D112" s="295"/>
      <c r="E112" s="295"/>
      <c r="T112" s="31"/>
    </row>
    <row r="113" spans="1:20" ht="20.25">
      <c r="A113" s="51"/>
      <c r="B113" s="54"/>
      <c r="C113" s="23"/>
      <c r="D113" s="24"/>
      <c r="E113" s="25"/>
      <c r="T113" s="31"/>
    </row>
  </sheetData>
  <sheetProtection/>
  <mergeCells count="73">
    <mergeCell ref="HB101:HT101"/>
    <mergeCell ref="BF101:BX101"/>
    <mergeCell ref="BY101:CQ101"/>
    <mergeCell ref="CR101:DJ101"/>
    <mergeCell ref="HU101:IM101"/>
    <mergeCell ref="A101:S101"/>
    <mergeCell ref="T101:AL101"/>
    <mergeCell ref="AM101:BE101"/>
    <mergeCell ref="IN101:IV101"/>
    <mergeCell ref="DK101:EC101"/>
    <mergeCell ref="ED101:EV101"/>
    <mergeCell ref="EW101:FO101"/>
    <mergeCell ref="FP101:GH101"/>
    <mergeCell ref="A54:S54"/>
    <mergeCell ref="GI101:HA101"/>
    <mergeCell ref="A85:S85"/>
    <mergeCell ref="A67:S67"/>
    <mergeCell ref="A71:S71"/>
    <mergeCell ref="P2:S2"/>
    <mergeCell ref="P3:S3"/>
    <mergeCell ref="A83:S83"/>
    <mergeCell ref="A38:S38"/>
    <mergeCell ref="L10:M10"/>
    <mergeCell ref="P5:T5"/>
    <mergeCell ref="A15:S15"/>
    <mergeCell ref="A16:S16"/>
    <mergeCell ref="C10:C11"/>
    <mergeCell ref="A51:S51"/>
    <mergeCell ref="O4:T4"/>
    <mergeCell ref="D6:P6"/>
    <mergeCell ref="D9:H9"/>
    <mergeCell ref="E10:F10"/>
    <mergeCell ref="I9:M9"/>
    <mergeCell ref="G10:H10"/>
    <mergeCell ref="Q10:R10"/>
    <mergeCell ref="J10:K10"/>
    <mergeCell ref="A19:S19"/>
    <mergeCell ref="S17:S18"/>
    <mergeCell ref="O10:P10"/>
    <mergeCell ref="D8:R8"/>
    <mergeCell ref="N9:R9"/>
    <mergeCell ref="D10:D11"/>
    <mergeCell ref="B8:B11"/>
    <mergeCell ref="A110:E110"/>
    <mergeCell ref="A103:S103"/>
    <mergeCell ref="S55:S56"/>
    <mergeCell ref="A42:S42"/>
    <mergeCell ref="A8:A11"/>
    <mergeCell ref="I10:I11"/>
    <mergeCell ref="N10:N11"/>
    <mergeCell ref="A41:S41"/>
    <mergeCell ref="A14:S14"/>
    <mergeCell ref="S8:S11"/>
    <mergeCell ref="A74:S74"/>
    <mergeCell ref="A77:S77"/>
    <mergeCell ref="A73:S73"/>
    <mergeCell ref="D112:E112"/>
    <mergeCell ref="Q111:S111"/>
    <mergeCell ref="Q109:S109"/>
    <mergeCell ref="A94:S94"/>
    <mergeCell ref="A105:S105"/>
    <mergeCell ref="Q110:S110"/>
    <mergeCell ref="A99:S99"/>
    <mergeCell ref="A89:S89"/>
    <mergeCell ref="A87:S87"/>
    <mergeCell ref="A57:S57"/>
    <mergeCell ref="A92:S92"/>
    <mergeCell ref="A96:S96"/>
    <mergeCell ref="A61:S61"/>
    <mergeCell ref="A58:S58"/>
    <mergeCell ref="A66:S66"/>
    <mergeCell ref="A79:S79"/>
    <mergeCell ref="A69:S69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3" r:id="rId1"/>
  <rowBreaks count="6" manualBreakCount="6">
    <brk id="24" max="18" man="1"/>
    <brk id="32" max="18" man="1"/>
    <brk id="45" max="18" man="1"/>
    <brk id="53" max="18" man="1"/>
    <brk id="65" max="18" man="1"/>
    <brk id="84" max="18" man="1"/>
  </rowBreaks>
  <colBreaks count="1" manualBreakCount="1">
    <brk id="20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2020-04-07T08:24:59Z</cp:lastPrinted>
  <dcterms:created xsi:type="dcterms:W3CDTF">2006-09-16T00:00:00Z</dcterms:created>
  <dcterms:modified xsi:type="dcterms:W3CDTF">2022-01-27T11:29:34Z</dcterms:modified>
  <cp:category/>
  <cp:version/>
  <cp:contentType/>
  <cp:contentStatus/>
</cp:coreProperties>
</file>