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95" windowWidth="15750" windowHeight="12900" activeTab="0"/>
  </bookViews>
  <sheets>
    <sheet name="Лист2 з підпрогр. 1" sheetId="1" r:id="rId1"/>
  </sheets>
  <definedNames>
    <definedName name="_xlnm.Print_Area" localSheetId="0">'Лист2 з підпрогр. 1'!$A$1:$G$156</definedName>
  </definedNames>
  <calcPr fullCalcOnLoad="1"/>
</workbook>
</file>

<file path=xl/sharedStrings.xml><?xml version="1.0" encoding="utf-8"?>
<sst xmlns="http://schemas.openxmlformats.org/spreadsheetml/2006/main" count="168" uniqueCount="144">
  <si>
    <t>- надання грошової допомоги на проведення поховання деяких категорій осіб;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</si>
  <si>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</si>
  <si>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</si>
  <si>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Всього на виконання підпрограми: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</si>
  <si>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</si>
  <si>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</si>
  <si>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</si>
  <si>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</si>
  <si>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% виконання</t>
  </si>
  <si>
    <t>сума, грн.</t>
  </si>
  <si>
    <t>осіб</t>
  </si>
  <si>
    <t>Профінансовано фактичну потребу закладів загальної середньої освіти щодо соціальної підтримки дітей, які потребують особливої соціальної уваги.</t>
  </si>
  <si>
    <t>Фактичні видатки менше, ніж заплановані, у зв'язку зі смертю отримувачів.</t>
  </si>
  <si>
    <t>(назва програми)</t>
  </si>
  <si>
    <t>Назва міської програми</t>
  </si>
  <si>
    <t>Планові обсяги фінансування</t>
  </si>
  <si>
    <t>Фактичні обсяги фінансування</t>
  </si>
  <si>
    <t>Додаток 2</t>
  </si>
  <si>
    <r>
      <rPr>
        <sz val="14"/>
        <rFont val="Times New Roman"/>
        <family val="1"/>
      </rPr>
      <t xml:space="preserve">1.      </t>
    </r>
    <r>
      <rPr>
        <u val="single"/>
        <sz val="14"/>
        <rFont val="Times New Roman"/>
        <family val="1"/>
      </rPr>
      <t>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 xml:space="preserve"> Департамент соціального захисту населення Сумської міської ради</t>
    </r>
  </si>
  <si>
    <r>
      <rPr>
        <sz val="14"/>
        <rFont val="Times New Roman"/>
        <family val="1"/>
      </rPr>
      <t xml:space="preserve">2.     </t>
    </r>
    <r>
      <rPr>
        <u val="single"/>
        <sz val="14"/>
        <rFont val="Times New Roman"/>
        <family val="1"/>
      </rPr>
      <t xml:space="preserve"> 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>Департамент соціального захисту населення Сумської міської ради</t>
    </r>
  </si>
  <si>
    <r>
      <t>Завдання 2.</t>
    </r>
    <r>
      <rPr>
        <sz val="12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</si>
  <si>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1. </t>
    </r>
    <r>
      <rPr>
        <sz val="12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</si>
  <si>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2"/>
        <rFont val="Times New Roman"/>
        <family val="1"/>
      </rPr>
      <t>Забезпечити надання пільг по оплаті за житлово-комунальні послуги:</t>
    </r>
  </si>
  <si>
    <r>
      <t xml:space="preserve">Завдання 1.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</si>
  <si>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 xml:space="preserve">                             найменування програми, дата і номер рішення міської ради про її затвердження</t>
  </si>
  <si>
    <t xml:space="preserve">                 КВК                                                                                                                                                            найменування головного розпорядника коштів</t>
  </si>
  <si>
    <t>Продовження додатка 2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</si>
  <si>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</si>
  <si>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</si>
  <si>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>- Почесним громадянам міста Суми (забезпечення поховання та проведення поминального обіду);</t>
  </si>
  <si>
    <t xml:space="preserve"> - дітей, батьки яких є учасниками бойових дій на території інших держав;</t>
  </si>
  <si>
    <r>
      <t xml:space="preserve"> - </t>
    </r>
    <r>
      <rPr>
        <sz val="12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</si>
  <si>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-</t>
  </si>
  <si>
    <t>Фінансування не проводилось у зв'язку з відсутністю фактичної потреби.</t>
  </si>
  <si>
    <t>Профінансовано фактичну потребу  щодо забезпечення новорічними подарунками дітей.</t>
  </si>
  <si>
    <t xml:space="preserve"> - учнів та вихованців, батьки яких є учасниками бойових дій на території інших держав;</t>
  </si>
  <si>
    <t>Профінансовано фактичну потребу  щодо надання пільг громадським організаціям по оплаті за користування комунальними послугами.</t>
  </si>
  <si>
    <t>Профінансовано фактичну потребу щодо компенсації витрат на автомобільне паливо.</t>
  </si>
  <si>
    <t>Примітка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</si>
  <si>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</si>
  <si>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</si>
  <si>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</si>
  <si>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</si>
  <si>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</si>
  <si>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</si>
  <si>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</si>
  <si>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</si>
  <si>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</si>
  <si>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</si>
  <si>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 xml:space="preserve"> - дітей з багатодітних сімей, де виховується четверо і більше дітей. </t>
  </si>
  <si>
    <t>Підпрограма 13. Соціальна підтримка учнів закладів загальної середньої освіти, які потребують особливої соціальної уваги.</t>
  </si>
  <si>
    <t xml:space="preserve"> - учнів, батьки яких є учасниками бойових дій на території інших держав;</t>
  </si>
  <si>
    <r>
      <t xml:space="preserve">Завдання 6. </t>
    </r>
    <r>
      <rPr>
        <sz val="12"/>
        <rFont val="Times New Roman"/>
        <family val="1"/>
      </rPr>
      <t>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</si>
  <si>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r>
      <t xml:space="preserve">Завдання 2. </t>
    </r>
    <r>
      <rPr>
        <sz val="12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</si>
  <si>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2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</si>
  <si>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Завдання 2. </t>
    </r>
    <r>
      <rPr>
        <sz val="12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</si>
  <si>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</si>
  <si>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Підпрограма 6. Компенсаційні виплати на пільговий проїзд міським електротранспортом окремих категорій громадян.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</si>
  <si>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</si>
  <si>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Завдання 1. </t>
    </r>
    <r>
      <rPr>
        <sz val="12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</si>
  <si>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>Завдання 1.</t>
    </r>
    <r>
      <rPr>
        <sz val="12"/>
        <rFont val="Times New Roman"/>
        <family val="1"/>
      </rPr>
      <t xml:space="preserve"> Забезпечення надання інших, передбачених законодавством, пільг окремим категоріям громадян відповідно до законодавства:</t>
    </r>
  </si>
  <si>
    <t xml:space="preserve">Профінансовано фактичну потребу щодо надання інших передбачених законодавством пільг громадянам, які постраждали внаслідок Чорнобильської катастрофи. </t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</si>
  <si>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</si>
  <si>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                              </t>
    </r>
    <r>
      <rPr>
        <u val="single"/>
        <sz val="14"/>
        <rFont val="Times New Roman"/>
        <family val="1"/>
      </rPr>
      <t>затверджена рішенням Сумської міської ради від 28 листопада 2018 року № 4148-МР (зі змінами)</t>
    </r>
  </si>
  <si>
    <t xml:space="preserve">Підпрограма 1. Турбота про громадян міста, які потребують особливої уваги. </t>
  </si>
  <si>
    <r>
      <t xml:space="preserve">Завдання 1. </t>
    </r>
    <r>
      <rPr>
        <sz val="12"/>
        <rFont val="Times New Roman"/>
        <family val="1"/>
      </rPr>
      <t>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потребуючих допомоги та підтримки;
- відомості про надання всіх видів допомоги громадянам.</t>
    </r>
  </si>
  <si>
    <t>Виконання завдання зебезпечено працівниками комунальної установи «Сумський міський територіальний центр соціального обслуговування (надання соціальних послуг) «Берегиня» і коштів не потребувало.</t>
  </si>
  <si>
    <t xml:space="preserve">Підпрограма 2. Соціальні гарантії окремим категоріям громадян. </t>
  </si>
  <si>
    <t>Завдання 1. Забезпечити надання матеріальної допомоги окремим громадянам:</t>
  </si>
  <si>
    <t>- особам, які опинилися в складних життєвих обставинах (надання  матеріальної допомоги);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</si>
  <si>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</si>
  <si>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 (надання одноразової матеріальної допомоги);</t>
  </si>
  <si>
    <t xml:space="preserve"> 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</si>
  <si>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Cухорученко К.М. (надання цільової одноразової матеріальної допомоги на лікування та вирішення соціально-побутових питань);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</si>
  <si>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України);</t>
  </si>
  <si>
    <t xml:space="preserve"> - Головко А.А.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</si>
  <si>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Лютій І.В.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</si>
  <si>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Зайцевій Г.А. (надання цільової матеріальної допомоги для вирішення соціально-побутових питань (ліквідація наслідіків пожежі);</t>
  </si>
  <si>
    <t>-  громадянам, які постраждали внаслідок Чорнобильської катастрофи категорії 2 (надання одноразової матеріальної допомоги)/;</t>
  </si>
  <si>
    <t>-   Отичу П.К. (надання цільової одноразової матеріальної допомоги за проведене оперативне лікування захворювання легень);</t>
  </si>
  <si>
    <t>- Великій І.І. (надання одноразової цільової матеріальної допомоги для лікування онкологічного захворювання);</t>
  </si>
  <si>
    <t>- Ломаці Г.М. (надання цільової матеріальної допомоги за проведене лікування та поховання Голосної К.А.);</t>
  </si>
  <si>
    <t>- Мартиненко С.О. (надання цільової матеріальної допомоги для проведення лікування);</t>
  </si>
  <si>
    <t>- Хроленку М.П. (надання цільової матеріальної допомоги для проведення лікування).</t>
  </si>
  <si>
    <t>- Крикуненку М.В. (надання цільової матеріальної допомоги для проведення лікування).</t>
  </si>
  <si>
    <t>- Литвин А.С. (надання цільової матеріальної допомоги для проведення термінового оперативного лікування).</t>
  </si>
  <si>
    <t>- громадянам, яким виповнилося 100 і більше років (щомісячна стипендія);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</si>
  <si>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</si>
  <si>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>- особам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</si>
  <si>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</si>
  <si>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t xml:space="preserve">- дітям з інвалідністю, хворим на фенілкетонурію або бульозний епідермоліз (щомісячна грошова допомога). </t>
  </si>
  <si>
    <r>
      <t xml:space="preserve">Завдання 3. </t>
    </r>
    <r>
      <rPr>
        <sz val="12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віку:</t>
    </r>
  </si>
  <si>
    <t xml:space="preserve"> - проведення заходів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</si>
  <si>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t xml:space="preserve"> - проведення заходів для людей похилого віку;</t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</si>
  <si>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погашення заборгованості за спожиту теплову енергію за минулі періоди, в тому числі у зв'язку з проведеними перерахунками ТОВ «Сумитеплоенерго»).</t>
    </r>
  </si>
  <si>
    <r>
      <t>Завдання 5.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</si>
  <si>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r>
      <rPr>
        <b/>
        <sz val="12"/>
        <rFont val="Times New Roman"/>
        <family val="1"/>
      </rPr>
      <t>Завдання 7</t>
    </r>
    <r>
      <rPr>
        <sz val="12"/>
        <rFont val="Times New Roman"/>
        <family val="1"/>
      </rPr>
      <t>.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</si>
  <si>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t>- Почесним донорам України  (25 % пільги);</t>
  </si>
  <si>
    <t>- сім’ям, в яких виховуються онкохворі діти та діти, хворі на спінальну м'язову атрофію (50 % пільги);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</si>
  <si>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пільги).</t>
  </si>
  <si>
    <t>Підпрограма 5. Соціальні пільги та гарантії громадянам, які мають особливі заслуги та сім'ям загиблих.</t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</si>
  <si>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</si>
  <si>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</si>
  <si>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</si>
  <si>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</si>
  <si>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</si>
  <si>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</si>
  <si>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пільги).</t>
    </r>
  </si>
  <si>
    <t xml:space="preserve"> - особам, які мають особливі трудові заслуги перед Батьківщиною (компенсація витрат на автомобільне паливо); 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</si>
  <si>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</si>
  <si>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>Завдання 2.</t>
    </r>
    <r>
      <rPr>
        <sz val="12"/>
        <rFont val="Times New Roman"/>
        <family val="1"/>
      </rPr>
      <t xml:space="preserve"> Забезпечення надання пільг з оплати послуг зв’язку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</si>
  <si>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</si>
  <si>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2"/>
        <rFont val="Times New Roman"/>
        <family val="1"/>
      </rPr>
      <t>Завдання 4.</t>
    </r>
    <r>
      <rPr>
        <sz val="12"/>
        <rFont val="Times New Roman"/>
        <family val="1"/>
      </rPr>
      <t xml:space="preserve">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</si>
  <si>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2"/>
        <rFont val="Times New Roman"/>
        <family val="1"/>
      </rPr>
      <t>Завдання 5.</t>
    </r>
    <r>
      <rPr>
        <sz val="12"/>
        <rFont val="Times New Roman"/>
        <family val="1"/>
      </rPr>
      <t xml:space="preserve">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</si>
  <si>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t xml:space="preserve">Завдання 6.  </t>
    </r>
    <r>
      <rPr>
        <sz val="12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</si>
  <si>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</si>
  <si>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- сім'ям осіб з інвалідністю І-ІІ груп по зору  (50 % пільги);</t>
  </si>
  <si>
    <t xml:space="preserve">  - дітей, батьки яких є учасниками бойових дій на території інших держав.</t>
  </si>
  <si>
    <t>Інформація про виконання програми за 2020 рік</t>
  </si>
  <si>
    <t>За допомогою звернулась менша кількість громадян, ніж планувалось.</t>
  </si>
  <si>
    <t>Забезпечено надання  в повному обсязі цільової матеріальної допомоги 4 особам.</t>
  </si>
  <si>
    <t xml:space="preserve">Профінансовано фактичну потребу щодо надання пільг на проїзд на залізничному транспорті у міжміському сполученні. </t>
  </si>
  <si>
    <t>Профінансовано фактичну потребу щодо надання транспортних послуг "Соціальне таксі" людям з обмеженими фізичними можливостями.</t>
  </si>
  <si>
    <t>Профінансовано фактичну потребу закладів дошкільної освіти щодо соціальної підтримки дітей, які потребують особливої соціальної уваги.</t>
  </si>
  <si>
    <t>За отриманням пільги звернулась менша кількість громадян,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</si>
  <si>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t>Зменшення фактичних видатків в порівнянні з запланованими, пояснюється зниженням тарифів на послуги з газопостачання та смертю пільговиків.</t>
  </si>
  <si>
    <t>Профінансовано фактичну потребу  щодо забезпечення  проведення компенсаційних виплат.</t>
  </si>
  <si>
    <t>Профінансовано фактичну потребу для  проведення заходів для людей похилого віку.</t>
  </si>
  <si>
    <t>Профінансовано фактичну потребу щодо обробки інформації з нарахування та виплати допомог, компенсацій та субсидій</t>
  </si>
  <si>
    <t>Профінансовано фактичну потребу на проведення поховання деяких категорій осіб.</t>
  </si>
  <si>
    <t>Профінансовано фактичну потребу переможців конкурсу в межах визначених програм (проектів, заходів).</t>
  </si>
  <si>
    <t>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бюджету);</t>
  </si>
  <si>
    <t xml:space="preserve"> - надання фінансової підтримки за підсумками проведення конкурсу з визначення програм (проектів, заходів), розроблених інститутами громадянського суспільства, для виконання (реалізації) яких надається фінансова підтримка з  бюджету Сумської міської об'єднаної територіальної громади;</t>
  </si>
  <si>
    <t xml:space="preserve"> - надання фінансової підтримки за підсумками проведення конкурсу з визначення програм (проектів, заходів), розроблених громадськими об'єднаннями ветеранів, для виконання (реалізації) яких надається фінансова підтримка з бюджету Сумської міської об'єднаної територіальної громади.</t>
  </si>
  <si>
    <t xml:space="preserve">програма Сумської міської територіальної громади «Милосердя» на 2019-2021 роки» </t>
  </si>
  <si>
    <r>
      <rPr>
        <sz val="14"/>
        <rFont val="Times New Roman"/>
        <family val="1"/>
      </rPr>
      <t xml:space="preserve">3.     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 xml:space="preserve">                                                               </t>
    </r>
    <r>
      <rPr>
        <u val="single"/>
        <sz val="14"/>
        <rFont val="Times New Roman"/>
        <family val="1"/>
      </rPr>
      <t xml:space="preserve">програма Сумської міської територіальної громади «Милосердя» на 2019-2021 роки», </t>
    </r>
  </si>
  <si>
    <t>Програма Сумської міської територіальної громади «Милосердя» на 2019-2021 роки», в т.ч.</t>
  </si>
  <si>
    <t>Фактичні видатки менше, ніж заплановані у зв'язку зі змінами внесеними до постанови Кабінету Міністрів України № 558 та прийняттям постанови Кабінету Міністрів України від 23.09.2020 № 859, відсутністю програмного забезпечення для призначення відповідної компенсації,а також зі смертю осіб, за якими здійснюється догляд.</t>
  </si>
  <si>
    <t>Сумський міський голова</t>
  </si>
  <si>
    <t xml:space="preserve">               О.М.Лисенко</t>
  </si>
  <si>
    <t>Виконавець:  Маринченко С.Б.</t>
  </si>
  <si>
    <t xml:space="preserve">__________ </t>
  </si>
  <si>
    <t>до рішення Сумської міської ради «Про хід виконання рішення Сумської міської ради від 28 листопада 2018 року № 4148-МР «Про затвердження програми Сумської міської територіальної громади «Милосердя» на                                                           2019-2021 роки» (зі змінами) за 2020 рік»</t>
  </si>
  <si>
    <t>від 24 лютого 2021 року № 252-МР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</si>
</sst>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422]d\ mmmm\ yyyy&quot; р.&quot;"/>
    <numFmt numFmtId="215" formatCode="0.0"/>
    <numFmt numFmtId="216" formatCode="0.000"/>
    <numFmt numFmtId="217" formatCode="#,##0.0"/>
    <numFmt numFmtId="218" formatCode="#,##0.000"/>
    <numFmt numFmtId="219" formatCode="#,##0.0000"/>
    <numFmt numFmtId="220" formatCode="0.0%"/>
  </numFmts>
  <fonts count="52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 shrinkToFit="1"/>
    </xf>
    <xf numFmtId="0" fontId="7" fillId="0" borderId="10" xfId="0" applyFont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2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 shrinkToFit="1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center"/>
    </xf>
    <xf numFmtId="0" fontId="7" fillId="0" borderId="0" xfId="0" applyFont="1" applyFill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3" fontId="1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justify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center" wrapText="1" shrinkToFi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justify" wrapText="1" shrinkToFit="1"/>
    </xf>
    <xf numFmtId="4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center" wrapText="1"/>
    </xf>
    <xf numFmtId="220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top"/>
    </xf>
    <xf numFmtId="0" fontId="1" fillId="0" borderId="10" xfId="0" applyNumberFormat="1" applyFont="1" applyFill="1" applyBorder="1" applyAlignment="1">
      <alignment horizontal="justify" vertical="center" wrapText="1"/>
    </xf>
    <xf numFmtId="2" fontId="7" fillId="0" borderId="12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justify"/>
    </xf>
    <xf numFmtId="49" fontId="9" fillId="0" borderId="15" xfId="0" applyNumberFormat="1" applyFont="1" applyFill="1" applyBorder="1" applyAlignment="1">
      <alignment horizontal="left" vertical="justify"/>
    </xf>
    <xf numFmtId="49" fontId="9" fillId="0" borderId="16" xfId="0" applyNumberFormat="1" applyFont="1" applyFill="1" applyBorder="1" applyAlignment="1">
      <alignment horizontal="left" vertical="justify"/>
    </xf>
    <xf numFmtId="49" fontId="9" fillId="0" borderId="14" xfId="0" applyNumberFormat="1" applyFont="1" applyFill="1" applyBorder="1" applyAlignment="1">
      <alignment horizontal="justify" vertical="center"/>
    </xf>
    <xf numFmtId="49" fontId="9" fillId="0" borderId="15" xfId="0" applyNumberFormat="1" applyFont="1" applyFill="1" applyBorder="1" applyAlignment="1">
      <alignment horizontal="justify" vertical="center"/>
    </xf>
    <xf numFmtId="49" fontId="9" fillId="0" borderId="16" xfId="0" applyNumberFormat="1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justify" wrapText="1"/>
    </xf>
    <xf numFmtId="0" fontId="9" fillId="0" borderId="15" xfId="0" applyFont="1" applyFill="1" applyBorder="1" applyAlignment="1">
      <alignment horizontal="justify" vertical="justify" wrapText="1"/>
    </xf>
    <xf numFmtId="0" fontId="9" fillId="0" borderId="16" xfId="0" applyFont="1" applyFill="1" applyBorder="1" applyAlignment="1">
      <alignment horizontal="justify" vertical="justify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74.8515625" style="43" customWidth="1"/>
    <col min="2" max="2" width="15.28125" style="42" customWidth="1"/>
    <col min="3" max="3" width="10.00390625" style="42" customWidth="1"/>
    <col min="4" max="4" width="15.7109375" style="43" customWidth="1"/>
    <col min="5" max="5" width="11.00390625" style="43" customWidth="1"/>
    <col min="6" max="6" width="13.140625" style="42" customWidth="1"/>
    <col min="7" max="7" width="45.57421875" style="42" customWidth="1"/>
    <col min="8" max="28" width="9.140625" style="42" customWidth="1"/>
    <col min="29" max="16384" width="9.140625" style="43" customWidth="1"/>
  </cols>
  <sheetData>
    <row r="1" spans="1:8" s="22" customFormat="1" ht="16.5">
      <c r="A1" s="40"/>
      <c r="B1" s="20"/>
      <c r="C1" s="20"/>
      <c r="D1" s="20"/>
      <c r="E1" s="20"/>
      <c r="F1" s="20"/>
      <c r="G1" s="84" t="s">
        <v>17</v>
      </c>
      <c r="H1" s="84"/>
    </row>
    <row r="2" spans="2:8" s="21" customFormat="1" ht="96" customHeight="1">
      <c r="B2" s="22"/>
      <c r="C2" s="22"/>
      <c r="G2" s="127" t="s">
        <v>142</v>
      </c>
      <c r="H2" s="38"/>
    </row>
    <row r="3" spans="2:7" s="21" customFormat="1" ht="15.75">
      <c r="B3" s="22"/>
      <c r="C3" s="22"/>
      <c r="G3" s="21" t="s">
        <v>143</v>
      </c>
    </row>
    <row r="4" spans="2:7" s="21" customFormat="1" ht="9.75" customHeight="1">
      <c r="B4" s="22"/>
      <c r="C4" s="22"/>
      <c r="G4" s="39"/>
    </row>
    <row r="5" spans="2:7" s="21" customFormat="1" ht="12" customHeight="1">
      <c r="B5" s="22"/>
      <c r="C5" s="22"/>
      <c r="G5" s="6"/>
    </row>
    <row r="6" spans="1:7" s="21" customFormat="1" ht="20.25">
      <c r="A6" s="85" t="s">
        <v>118</v>
      </c>
      <c r="B6" s="85"/>
      <c r="C6" s="85"/>
      <c r="D6" s="85"/>
      <c r="E6" s="85"/>
      <c r="F6" s="85"/>
      <c r="G6" s="85"/>
    </row>
    <row r="7" spans="1:7" s="21" customFormat="1" ht="21" customHeight="1" thickBot="1">
      <c r="A7" s="86" t="s">
        <v>134</v>
      </c>
      <c r="B7" s="86"/>
      <c r="C7" s="86"/>
      <c r="D7" s="86"/>
      <c r="E7" s="86"/>
      <c r="F7" s="86"/>
      <c r="G7" s="86"/>
    </row>
    <row r="8" spans="1:7" s="21" customFormat="1" ht="15.75">
      <c r="A8" s="87" t="s">
        <v>13</v>
      </c>
      <c r="B8" s="87"/>
      <c r="C8" s="87"/>
      <c r="D8" s="87"/>
      <c r="E8" s="87"/>
      <c r="F8" s="87"/>
      <c r="G8" s="87"/>
    </row>
    <row r="9" spans="2:3" s="21" customFormat="1" ht="9.75" customHeight="1">
      <c r="B9" s="22"/>
      <c r="C9" s="22"/>
    </row>
    <row r="10" spans="1:7" s="21" customFormat="1" ht="18.75">
      <c r="A10" s="88" t="s">
        <v>18</v>
      </c>
      <c r="B10" s="89"/>
      <c r="C10" s="89"/>
      <c r="D10" s="89"/>
      <c r="E10" s="89"/>
      <c r="F10" s="89"/>
      <c r="G10" s="89"/>
    </row>
    <row r="11" spans="1:7" s="21" customFormat="1" ht="15.75">
      <c r="A11" s="90" t="s">
        <v>25</v>
      </c>
      <c r="B11" s="90"/>
      <c r="C11" s="90"/>
      <c r="D11" s="90"/>
      <c r="E11" s="90"/>
      <c r="F11" s="90"/>
      <c r="G11" s="90"/>
    </row>
    <row r="12" spans="1:7" s="21" customFormat="1" ht="18.75">
      <c r="A12" s="88" t="s">
        <v>19</v>
      </c>
      <c r="B12" s="89"/>
      <c r="C12" s="89"/>
      <c r="D12" s="89"/>
      <c r="E12" s="89"/>
      <c r="F12" s="89"/>
      <c r="G12" s="89"/>
    </row>
    <row r="13" spans="1:7" s="21" customFormat="1" ht="15.75">
      <c r="A13" s="90" t="s">
        <v>25</v>
      </c>
      <c r="B13" s="90"/>
      <c r="C13" s="90"/>
      <c r="D13" s="90"/>
      <c r="E13" s="90"/>
      <c r="F13" s="90"/>
      <c r="G13" s="90"/>
    </row>
    <row r="14" spans="1:10" s="21" customFormat="1" ht="22.5" customHeight="1">
      <c r="A14" s="91" t="s">
        <v>135</v>
      </c>
      <c r="B14" s="91"/>
      <c r="C14" s="91"/>
      <c r="D14" s="91"/>
      <c r="E14" s="91"/>
      <c r="F14" s="91"/>
      <c r="G14" s="91"/>
      <c r="J14" s="7"/>
    </row>
    <row r="15" spans="1:10" s="21" customFormat="1" ht="15" customHeight="1">
      <c r="A15" s="92" t="s">
        <v>63</v>
      </c>
      <c r="B15" s="92"/>
      <c r="C15" s="92"/>
      <c r="D15" s="92"/>
      <c r="E15" s="92"/>
      <c r="F15" s="92"/>
      <c r="G15" s="92"/>
      <c r="J15" s="7"/>
    </row>
    <row r="16" spans="1:10" s="21" customFormat="1" ht="15.75">
      <c r="A16" s="93" t="s">
        <v>24</v>
      </c>
      <c r="B16" s="93"/>
      <c r="C16" s="93"/>
      <c r="D16" s="93"/>
      <c r="E16" s="93"/>
      <c r="F16" s="93"/>
      <c r="G16" s="93"/>
      <c r="J16" s="7"/>
    </row>
    <row r="17" spans="1:10" s="21" customFormat="1" ht="10.5" customHeight="1">
      <c r="A17" s="8"/>
      <c r="B17" s="8"/>
      <c r="C17" s="8"/>
      <c r="D17" s="8"/>
      <c r="E17" s="8"/>
      <c r="F17" s="8"/>
      <c r="G17" s="8"/>
      <c r="J17" s="9"/>
    </row>
    <row r="18" spans="1:7" s="21" customFormat="1" ht="35.25" customHeight="1">
      <c r="A18" s="94" t="s">
        <v>14</v>
      </c>
      <c r="B18" s="95" t="s">
        <v>15</v>
      </c>
      <c r="C18" s="95"/>
      <c r="D18" s="96" t="s">
        <v>16</v>
      </c>
      <c r="E18" s="96"/>
      <c r="F18" s="97" t="s">
        <v>8</v>
      </c>
      <c r="G18" s="98" t="s">
        <v>38</v>
      </c>
    </row>
    <row r="19" spans="1:9" s="21" customFormat="1" ht="18.75" customHeight="1">
      <c r="A19" s="94"/>
      <c r="B19" s="1" t="s">
        <v>9</v>
      </c>
      <c r="C19" s="36" t="s">
        <v>10</v>
      </c>
      <c r="D19" s="1" t="s">
        <v>9</v>
      </c>
      <c r="E19" s="36" t="s">
        <v>10</v>
      </c>
      <c r="F19" s="97"/>
      <c r="G19" s="99"/>
      <c r="H19" s="5"/>
      <c r="I19" s="5"/>
    </row>
    <row r="20" spans="1:9" s="21" customFormat="1" ht="15" customHeight="1">
      <c r="A20" s="10">
        <v>1</v>
      </c>
      <c r="B20" s="11">
        <v>2</v>
      </c>
      <c r="C20" s="11">
        <v>3</v>
      </c>
      <c r="D20" s="10">
        <v>4</v>
      </c>
      <c r="E20" s="10">
        <v>5</v>
      </c>
      <c r="F20" s="10">
        <v>6</v>
      </c>
      <c r="G20" s="10">
        <v>7</v>
      </c>
      <c r="H20" s="5"/>
      <c r="I20" s="5"/>
    </row>
    <row r="21" spans="1:7" s="23" customFormat="1" ht="39" customHeight="1">
      <c r="A21" s="72" t="s">
        <v>136</v>
      </c>
      <c r="B21" s="12">
        <f>+B26+B78+B85+B92+B105+B107+B109+B111+B125+B127+B132+B139</f>
        <v>58694438.5</v>
      </c>
      <c r="C21" s="65"/>
      <c r="D21" s="12">
        <f>+D26+D78+D85+D92+D105+D107+D109+D111+D125+D127+D132+D139</f>
        <v>57871139.65</v>
      </c>
      <c r="E21" s="66"/>
      <c r="F21" s="73">
        <f>+D21/B21</f>
        <v>0.9859731369608382</v>
      </c>
      <c r="G21" s="64"/>
    </row>
    <row r="22" spans="1:7" s="44" customFormat="1" ht="21.75" customHeight="1">
      <c r="A22" s="106" t="s">
        <v>64</v>
      </c>
      <c r="B22" s="107"/>
      <c r="C22" s="107"/>
      <c r="D22" s="107"/>
      <c r="E22" s="107"/>
      <c r="F22" s="107"/>
      <c r="G22" s="108"/>
    </row>
    <row r="23" spans="1:7" s="23" customFormat="1" ht="19.5" customHeight="1">
      <c r="A23" s="2" t="s">
        <v>3</v>
      </c>
      <c r="B23" s="12">
        <v>0</v>
      </c>
      <c r="C23" s="12"/>
      <c r="D23" s="12">
        <v>0</v>
      </c>
      <c r="E23" s="12"/>
      <c r="F23" s="3"/>
      <c r="G23" s="4"/>
    </row>
    <row r="24" spans="1:7" s="23" customFormat="1" ht="90.75" customHeight="1">
      <c r="A24" s="2" t="s">
        <v>65</v>
      </c>
      <c r="B24" s="12">
        <v>0</v>
      </c>
      <c r="C24" s="12"/>
      <c r="D24" s="12">
        <v>0</v>
      </c>
      <c r="E24" s="12"/>
      <c r="F24" s="3" t="s">
        <v>32</v>
      </c>
      <c r="G24" s="4" t="s">
        <v>66</v>
      </c>
    </row>
    <row r="25" spans="1:7" s="44" customFormat="1" ht="21.75" customHeight="1">
      <c r="A25" s="106" t="s">
        <v>67</v>
      </c>
      <c r="B25" s="107"/>
      <c r="C25" s="107"/>
      <c r="D25" s="107"/>
      <c r="E25" s="107"/>
      <c r="F25" s="107"/>
      <c r="G25" s="108"/>
    </row>
    <row r="26" spans="1:7" s="23" customFormat="1" ht="20.25" customHeight="1">
      <c r="A26" s="2" t="s">
        <v>3</v>
      </c>
      <c r="B26" s="12">
        <f>+B27+B57+B70+B73+B74+B76+B75</f>
        <v>11738505</v>
      </c>
      <c r="C26" s="12"/>
      <c r="D26" s="12">
        <f>+D27+D57+D70+D73+D74+D76+D75</f>
        <v>11618193.62</v>
      </c>
      <c r="E26" s="12"/>
      <c r="F26" s="3"/>
      <c r="G26" s="4"/>
    </row>
    <row r="27" spans="1:7" s="44" customFormat="1" ht="32.25" customHeight="1">
      <c r="A27" s="61" t="s">
        <v>68</v>
      </c>
      <c r="B27" s="16">
        <f>++B28+B32+B33+B34+B35+B36+B37+B38+B39+B40+B41+B42+B43+B44+B45+B46+B47+B51+B52+B53+B54+B55+B56</f>
        <v>9855101</v>
      </c>
      <c r="C27" s="63"/>
      <c r="D27" s="16">
        <f>++D28+D32+D33+D34+D35+D36+D37+D38+D39+D40+D41+D42+D43+D44+D45+D46+D47+D51+D52+D53+D54+D55+D56</f>
        <v>9799128.95</v>
      </c>
      <c r="E27" s="63"/>
      <c r="F27" s="59"/>
      <c r="G27" s="59"/>
    </row>
    <row r="28" spans="1:7" s="42" customFormat="1" ht="33" customHeight="1">
      <c r="A28" s="41" t="s">
        <v>69</v>
      </c>
      <c r="B28" s="31">
        <v>5588775</v>
      </c>
      <c r="C28" s="47">
        <v>1142</v>
      </c>
      <c r="D28" s="48">
        <v>5588753.26</v>
      </c>
      <c r="E28" s="49">
        <v>786</v>
      </c>
      <c r="F28" s="26">
        <f>+D28/B28</f>
        <v>0.9999961100598969</v>
      </c>
      <c r="G28" s="4"/>
    </row>
    <row r="29" spans="1:7" s="23" customFormat="1" ht="6.75" customHeight="1">
      <c r="A29" s="28"/>
      <c r="B29" s="19"/>
      <c r="C29" s="19"/>
      <c r="D29" s="19"/>
      <c r="E29" s="29"/>
      <c r="F29" s="27"/>
      <c r="G29" s="68"/>
    </row>
    <row r="30" spans="1:7" s="23" customFormat="1" ht="21" customHeight="1">
      <c r="A30" s="28"/>
      <c r="B30" s="19"/>
      <c r="C30" s="19"/>
      <c r="D30" s="19"/>
      <c r="E30" s="29"/>
      <c r="F30" s="27"/>
      <c r="G30" s="30" t="s">
        <v>26</v>
      </c>
    </row>
    <row r="31" spans="1:9" s="21" customFormat="1" ht="18.75" customHeight="1">
      <c r="A31" s="10">
        <v>1</v>
      </c>
      <c r="B31" s="11">
        <v>2</v>
      </c>
      <c r="C31" s="11">
        <v>3</v>
      </c>
      <c r="D31" s="10">
        <v>4</v>
      </c>
      <c r="E31" s="10">
        <v>5</v>
      </c>
      <c r="F31" s="10">
        <v>6</v>
      </c>
      <c r="G31" s="10">
        <v>7</v>
      </c>
      <c r="H31" s="5"/>
      <c r="I31" s="5"/>
    </row>
    <row r="32" spans="1:7" s="44" customFormat="1" ht="33" customHeight="1">
      <c r="A32" s="14" t="s">
        <v>0</v>
      </c>
      <c r="B32" s="31">
        <v>555000</v>
      </c>
      <c r="C32" s="47">
        <v>209</v>
      </c>
      <c r="D32" s="48">
        <v>546320.74</v>
      </c>
      <c r="E32" s="49">
        <v>209</v>
      </c>
      <c r="F32" s="26">
        <f>+D32/B32</f>
        <v>0.9843616936936936</v>
      </c>
      <c r="G32" s="4" t="s">
        <v>129</v>
      </c>
    </row>
    <row r="33" spans="1:7" s="46" customFormat="1" ht="33" customHeight="1">
      <c r="A33" s="41" t="s">
        <v>4</v>
      </c>
      <c r="B33" s="24">
        <v>35198</v>
      </c>
      <c r="C33" s="25">
        <v>7</v>
      </c>
      <c r="D33" s="48">
        <v>35172.5</v>
      </c>
      <c r="E33" s="49">
        <v>7</v>
      </c>
      <c r="F33" s="26">
        <f>+D33/B33</f>
        <v>0.9992755270185806</v>
      </c>
      <c r="G33" s="4"/>
    </row>
    <row r="34" spans="1:7" s="42" customFormat="1" ht="30.75" customHeight="1">
      <c r="A34" s="14" t="s">
        <v>27</v>
      </c>
      <c r="B34" s="24">
        <v>16380</v>
      </c>
      <c r="C34" s="25">
        <v>5</v>
      </c>
      <c r="D34" s="48">
        <v>16380</v>
      </c>
      <c r="E34" s="49">
        <v>5</v>
      </c>
      <c r="F34" s="26">
        <f aca="true" t="shared" si="0" ref="F34:F47">+D34/B34</f>
        <v>1</v>
      </c>
      <c r="G34" s="60"/>
    </row>
    <row r="35" spans="1:7" s="42" customFormat="1" ht="32.25" customHeight="1">
      <c r="A35" s="14" t="s">
        <v>70</v>
      </c>
      <c r="B35" s="24">
        <v>86400</v>
      </c>
      <c r="C35" s="25">
        <v>40</v>
      </c>
      <c r="D35" s="48">
        <v>86400</v>
      </c>
      <c r="E35" s="49">
        <v>40</v>
      </c>
      <c r="F35" s="26">
        <f t="shared" si="0"/>
        <v>1</v>
      </c>
      <c r="G35" s="4"/>
    </row>
    <row r="36" spans="1:7" s="42" customFormat="1" ht="63.75" customHeight="1">
      <c r="A36" s="14" t="s">
        <v>28</v>
      </c>
      <c r="B36" s="24">
        <v>530000</v>
      </c>
      <c r="C36" s="25">
        <v>50</v>
      </c>
      <c r="D36" s="48">
        <v>530000</v>
      </c>
      <c r="E36" s="49">
        <v>20</v>
      </c>
      <c r="F36" s="26">
        <f t="shared" si="0"/>
        <v>1</v>
      </c>
      <c r="G36" s="60"/>
    </row>
    <row r="37" spans="1:7" s="42" customFormat="1" ht="48" customHeight="1">
      <c r="A37" s="14" t="s">
        <v>39</v>
      </c>
      <c r="B37" s="24">
        <v>7371</v>
      </c>
      <c r="C37" s="25">
        <v>3</v>
      </c>
      <c r="D37" s="48">
        <v>0</v>
      </c>
      <c r="E37" s="49"/>
      <c r="F37" s="26">
        <f t="shared" si="0"/>
        <v>0</v>
      </c>
      <c r="G37" s="4" t="s">
        <v>33</v>
      </c>
    </row>
    <row r="38" spans="1:7" s="42" customFormat="1" ht="33.75" customHeight="1">
      <c r="A38" s="14" t="s">
        <v>40</v>
      </c>
      <c r="B38" s="24">
        <v>26177</v>
      </c>
      <c r="C38" s="25">
        <v>12</v>
      </c>
      <c r="D38" s="48">
        <v>26177</v>
      </c>
      <c r="E38" s="49">
        <v>12</v>
      </c>
      <c r="F38" s="26">
        <f t="shared" si="0"/>
        <v>1</v>
      </c>
      <c r="G38" s="60"/>
    </row>
    <row r="39" spans="1:7" s="42" customFormat="1" ht="32.25" customHeight="1">
      <c r="A39" s="14" t="s">
        <v>71</v>
      </c>
      <c r="B39" s="24">
        <v>739100</v>
      </c>
      <c r="C39" s="25">
        <v>739</v>
      </c>
      <c r="D39" s="48">
        <v>730046</v>
      </c>
      <c r="E39" s="49">
        <v>730</v>
      </c>
      <c r="F39" s="26">
        <f t="shared" si="0"/>
        <v>0.9877499661750778</v>
      </c>
      <c r="G39" s="4" t="s">
        <v>119</v>
      </c>
    </row>
    <row r="40" spans="1:7" s="42" customFormat="1" ht="48.75" customHeight="1">
      <c r="A40" s="50" t="s">
        <v>72</v>
      </c>
      <c r="B40" s="24">
        <v>742800</v>
      </c>
      <c r="C40" s="25">
        <v>675</v>
      </c>
      <c r="D40" s="48">
        <v>724027.7</v>
      </c>
      <c r="E40" s="49">
        <v>658</v>
      </c>
      <c r="F40" s="26">
        <f t="shared" si="0"/>
        <v>0.9747276521270867</v>
      </c>
      <c r="G40" s="4" t="s">
        <v>119</v>
      </c>
    </row>
    <row r="41" spans="1:7" s="42" customFormat="1" ht="35.25" customHeight="1">
      <c r="A41" s="14" t="s">
        <v>73</v>
      </c>
      <c r="B41" s="24">
        <v>350000</v>
      </c>
      <c r="C41" s="25">
        <v>1</v>
      </c>
      <c r="D41" s="48">
        <v>350000</v>
      </c>
      <c r="E41" s="49">
        <v>1</v>
      </c>
      <c r="F41" s="26">
        <f t="shared" si="0"/>
        <v>1</v>
      </c>
      <c r="G41" s="4"/>
    </row>
    <row r="42" spans="1:7" s="42" customFormat="1" ht="48.75" customHeight="1">
      <c r="A42" s="37" t="s">
        <v>74</v>
      </c>
      <c r="B42" s="24">
        <v>28800</v>
      </c>
      <c r="C42" s="25">
        <v>1</v>
      </c>
      <c r="D42" s="48">
        <v>28800</v>
      </c>
      <c r="E42" s="49">
        <v>1</v>
      </c>
      <c r="F42" s="26">
        <f t="shared" si="0"/>
        <v>1</v>
      </c>
      <c r="G42" s="60"/>
    </row>
    <row r="43" spans="1:7" s="42" customFormat="1" ht="48.75" customHeight="1">
      <c r="A43" s="37" t="s">
        <v>75</v>
      </c>
      <c r="B43" s="24">
        <v>100000</v>
      </c>
      <c r="C43" s="25">
        <v>1</v>
      </c>
      <c r="D43" s="48">
        <v>100000</v>
      </c>
      <c r="E43" s="49">
        <v>1</v>
      </c>
      <c r="F43" s="26">
        <f t="shared" si="0"/>
        <v>1</v>
      </c>
      <c r="G43" s="60"/>
    </row>
    <row r="44" spans="1:7" s="42" customFormat="1" ht="51.75" customHeight="1">
      <c r="A44" s="37" t="s">
        <v>76</v>
      </c>
      <c r="B44" s="24">
        <v>200000</v>
      </c>
      <c r="C44" s="25">
        <v>1</v>
      </c>
      <c r="D44" s="48">
        <v>200000</v>
      </c>
      <c r="E44" s="49">
        <v>1</v>
      </c>
      <c r="F44" s="26">
        <f t="shared" si="0"/>
        <v>1</v>
      </c>
      <c r="G44" s="60"/>
    </row>
    <row r="45" spans="1:7" s="42" customFormat="1" ht="33.75" customHeight="1">
      <c r="A45" s="37" t="s">
        <v>77</v>
      </c>
      <c r="B45" s="24">
        <v>15000</v>
      </c>
      <c r="C45" s="25">
        <v>1</v>
      </c>
      <c r="D45" s="48">
        <v>15000</v>
      </c>
      <c r="E45" s="49">
        <v>1</v>
      </c>
      <c r="F45" s="26">
        <f t="shared" si="0"/>
        <v>1</v>
      </c>
      <c r="G45" s="60"/>
    </row>
    <row r="46" spans="1:7" s="42" customFormat="1" ht="35.25" customHeight="1">
      <c r="A46" s="37" t="s">
        <v>78</v>
      </c>
      <c r="B46" s="24">
        <v>537100</v>
      </c>
      <c r="C46" s="25">
        <v>1074</v>
      </c>
      <c r="D46" s="48">
        <v>525051.75</v>
      </c>
      <c r="E46" s="49">
        <v>1050</v>
      </c>
      <c r="F46" s="26">
        <f t="shared" si="0"/>
        <v>0.9775679575498045</v>
      </c>
      <c r="G46" s="4" t="s">
        <v>119</v>
      </c>
    </row>
    <row r="47" spans="1:7" s="42" customFormat="1" ht="37.5" customHeight="1">
      <c r="A47" s="37" t="s">
        <v>79</v>
      </c>
      <c r="B47" s="24">
        <v>30000</v>
      </c>
      <c r="C47" s="25">
        <v>1</v>
      </c>
      <c r="D47" s="48">
        <v>30000</v>
      </c>
      <c r="E47" s="49">
        <v>1</v>
      </c>
      <c r="F47" s="26">
        <f t="shared" si="0"/>
        <v>1</v>
      </c>
      <c r="G47" s="60"/>
    </row>
    <row r="48" spans="1:7" s="23" customFormat="1" ht="14.25" customHeight="1">
      <c r="A48" s="28"/>
      <c r="B48" s="19"/>
      <c r="C48" s="19"/>
      <c r="D48" s="19"/>
      <c r="E48" s="29"/>
      <c r="F48" s="27"/>
      <c r="G48" s="68"/>
    </row>
    <row r="49" spans="1:7" s="23" customFormat="1" ht="18.75" customHeight="1">
      <c r="A49" s="28"/>
      <c r="B49" s="19"/>
      <c r="C49" s="19"/>
      <c r="D49" s="19"/>
      <c r="E49" s="29"/>
      <c r="F49" s="27"/>
      <c r="G49" s="30" t="s">
        <v>26</v>
      </c>
    </row>
    <row r="50" spans="1:9" s="21" customFormat="1" ht="18.75" customHeight="1">
      <c r="A50" s="10">
        <v>1</v>
      </c>
      <c r="B50" s="11">
        <v>2</v>
      </c>
      <c r="C50" s="11">
        <v>3</v>
      </c>
      <c r="D50" s="10">
        <v>4</v>
      </c>
      <c r="E50" s="10">
        <v>5</v>
      </c>
      <c r="F50" s="10">
        <v>6</v>
      </c>
      <c r="G50" s="10">
        <v>7</v>
      </c>
      <c r="H50" s="5"/>
      <c r="I50" s="5"/>
    </row>
    <row r="51" spans="1:7" s="42" customFormat="1" ht="48" customHeight="1">
      <c r="A51" s="37" t="s">
        <v>80</v>
      </c>
      <c r="B51" s="24">
        <v>35000</v>
      </c>
      <c r="C51" s="25">
        <v>1</v>
      </c>
      <c r="D51" s="48">
        <v>35000</v>
      </c>
      <c r="E51" s="49">
        <v>1</v>
      </c>
      <c r="F51" s="26">
        <f aca="true" t="shared" si="1" ref="F51:F56">+D51/B51</f>
        <v>1</v>
      </c>
      <c r="G51" s="60"/>
    </row>
    <row r="52" spans="1:7" s="42" customFormat="1" ht="33.75" customHeight="1">
      <c r="A52" s="37" t="s">
        <v>81</v>
      </c>
      <c r="B52" s="24">
        <v>25000</v>
      </c>
      <c r="C52" s="25">
        <v>1</v>
      </c>
      <c r="D52" s="48">
        <v>25000</v>
      </c>
      <c r="E52" s="49">
        <v>1</v>
      </c>
      <c r="F52" s="26">
        <f t="shared" si="1"/>
        <v>1</v>
      </c>
      <c r="G52" s="60"/>
    </row>
    <row r="53" spans="1:7" s="42" customFormat="1" ht="36" customHeight="1">
      <c r="A53" s="37" t="s">
        <v>82</v>
      </c>
      <c r="B53" s="24">
        <v>100000</v>
      </c>
      <c r="C53" s="25">
        <v>1</v>
      </c>
      <c r="D53" s="48">
        <v>100000</v>
      </c>
      <c r="E53" s="49">
        <v>1</v>
      </c>
      <c r="F53" s="26">
        <f t="shared" si="1"/>
        <v>1</v>
      </c>
      <c r="G53" s="60"/>
    </row>
    <row r="54" spans="1:7" s="42" customFormat="1" ht="32.25" customHeight="1">
      <c r="A54" s="37" t="s">
        <v>83</v>
      </c>
      <c r="B54" s="24">
        <v>7000</v>
      </c>
      <c r="C54" s="25">
        <v>1</v>
      </c>
      <c r="D54" s="48">
        <v>7000</v>
      </c>
      <c r="E54" s="49">
        <v>1</v>
      </c>
      <c r="F54" s="26">
        <f t="shared" si="1"/>
        <v>1</v>
      </c>
      <c r="G54" s="60"/>
    </row>
    <row r="55" spans="1:7" s="42" customFormat="1" ht="32.25" customHeight="1">
      <c r="A55" s="37" t="s">
        <v>84</v>
      </c>
      <c r="B55" s="24">
        <v>50000</v>
      </c>
      <c r="C55" s="25">
        <v>1</v>
      </c>
      <c r="D55" s="48">
        <v>50000</v>
      </c>
      <c r="E55" s="49">
        <v>1</v>
      </c>
      <c r="F55" s="26">
        <f t="shared" si="1"/>
        <v>1</v>
      </c>
      <c r="G55" s="60"/>
    </row>
    <row r="56" spans="1:7" s="42" customFormat="1" ht="37.5" customHeight="1">
      <c r="A56" s="37" t="s">
        <v>85</v>
      </c>
      <c r="B56" s="24">
        <v>50000</v>
      </c>
      <c r="C56" s="25">
        <v>1</v>
      </c>
      <c r="D56" s="48">
        <v>50000</v>
      </c>
      <c r="E56" s="49">
        <v>1</v>
      </c>
      <c r="F56" s="26">
        <f t="shared" si="1"/>
        <v>1</v>
      </c>
      <c r="G56" s="60"/>
    </row>
    <row r="57" spans="1:7" s="44" customFormat="1" ht="32.25" customHeight="1">
      <c r="A57" s="51" t="s">
        <v>20</v>
      </c>
      <c r="B57" s="12">
        <f>+SUM(B58:B66)</f>
        <v>1263215</v>
      </c>
      <c r="C57" s="13"/>
      <c r="D57" s="12">
        <f>+SUM(D58:D66)</f>
        <v>1217812.5</v>
      </c>
      <c r="E57" s="13"/>
      <c r="F57" s="26"/>
      <c r="G57" s="59"/>
    </row>
    <row r="58" spans="1:7" s="42" customFormat="1" ht="33" customHeight="1">
      <c r="A58" s="14" t="s">
        <v>1</v>
      </c>
      <c r="B58" s="31">
        <v>155390</v>
      </c>
      <c r="C58" s="47">
        <v>2</v>
      </c>
      <c r="D58" s="48">
        <v>155295.63</v>
      </c>
      <c r="E58" s="49">
        <v>2</v>
      </c>
      <c r="F58" s="26">
        <f>+D58/B58</f>
        <v>0.9993926893622499</v>
      </c>
      <c r="G58" s="60"/>
    </row>
    <row r="59" spans="1:7" s="42" customFormat="1" ht="29.25" customHeight="1">
      <c r="A59" s="14" t="s">
        <v>86</v>
      </c>
      <c r="B59" s="31">
        <v>80988</v>
      </c>
      <c r="C59" s="47">
        <v>7</v>
      </c>
      <c r="D59" s="48">
        <v>76220.38</v>
      </c>
      <c r="E59" s="49">
        <v>6</v>
      </c>
      <c r="F59" s="26">
        <f>+D59/B59</f>
        <v>0.9411317726082877</v>
      </c>
      <c r="G59" s="4" t="s">
        <v>12</v>
      </c>
    </row>
    <row r="60" spans="1:7" s="42" customFormat="1" ht="33.75" customHeight="1">
      <c r="A60" s="4" t="s">
        <v>87</v>
      </c>
      <c r="B60" s="31">
        <v>277580</v>
      </c>
      <c r="C60" s="47">
        <v>100</v>
      </c>
      <c r="D60" s="48">
        <v>277500</v>
      </c>
      <c r="E60" s="49">
        <v>100</v>
      </c>
      <c r="F60" s="26">
        <f>+D60/B60</f>
        <v>0.9997117947978961</v>
      </c>
      <c r="G60" s="4"/>
    </row>
    <row r="61" spans="1:7" s="42" customFormat="1" ht="48.75" customHeight="1">
      <c r="A61" s="41" t="s">
        <v>88</v>
      </c>
      <c r="B61" s="31">
        <v>45020</v>
      </c>
      <c r="C61" s="47">
        <v>64</v>
      </c>
      <c r="D61" s="48">
        <v>41580.09</v>
      </c>
      <c r="E61" s="49">
        <v>61</v>
      </c>
      <c r="F61" s="26">
        <f>+D61/B61</f>
        <v>0.9235915148822744</v>
      </c>
      <c r="G61" s="4" t="s">
        <v>12</v>
      </c>
    </row>
    <row r="62" spans="1:7" s="42" customFormat="1" ht="47.25" customHeight="1">
      <c r="A62" s="14" t="s">
        <v>5</v>
      </c>
      <c r="B62" s="31">
        <v>24582</v>
      </c>
      <c r="C62" s="47">
        <v>1</v>
      </c>
      <c r="D62" s="48">
        <v>24581.68</v>
      </c>
      <c r="E62" s="49">
        <v>1</v>
      </c>
      <c r="F62" s="26">
        <f>+D62/B62</f>
        <v>0.9999869823448052</v>
      </c>
      <c r="G62" s="60"/>
    </row>
    <row r="63" spans="1:7" s="42" customFormat="1" ht="32.25" customHeight="1">
      <c r="A63" s="14" t="s">
        <v>29</v>
      </c>
      <c r="B63" s="48">
        <v>37020</v>
      </c>
      <c r="C63" s="49">
        <v>1</v>
      </c>
      <c r="D63" s="48">
        <v>0</v>
      </c>
      <c r="E63" s="47">
        <v>0</v>
      </c>
      <c r="F63" s="26" t="s">
        <v>32</v>
      </c>
      <c r="G63" s="4" t="s">
        <v>33</v>
      </c>
    </row>
    <row r="64" spans="1:7" s="42" customFormat="1" ht="82.5" customHeight="1">
      <c r="A64" s="14" t="s">
        <v>41</v>
      </c>
      <c r="B64" s="31">
        <v>21000</v>
      </c>
      <c r="C64" s="47">
        <v>3</v>
      </c>
      <c r="D64" s="48">
        <v>21000</v>
      </c>
      <c r="E64" s="47">
        <v>3</v>
      </c>
      <c r="F64" s="26">
        <f>+D64/B64</f>
        <v>1</v>
      </c>
      <c r="G64" s="60"/>
    </row>
    <row r="65" spans="1:7" s="42" customFormat="1" ht="35.25" customHeight="1">
      <c r="A65" s="14" t="s">
        <v>89</v>
      </c>
      <c r="B65" s="31">
        <v>7000</v>
      </c>
      <c r="C65" s="47">
        <v>1</v>
      </c>
      <c r="D65" s="48">
        <v>7000</v>
      </c>
      <c r="E65" s="47">
        <v>1</v>
      </c>
      <c r="F65" s="26">
        <f>+D65/B65</f>
        <v>1</v>
      </c>
      <c r="G65" s="60"/>
    </row>
    <row r="66" spans="1:7" s="42" customFormat="1" ht="35.25" customHeight="1">
      <c r="A66" s="14" t="s">
        <v>90</v>
      </c>
      <c r="B66" s="31">
        <v>614635</v>
      </c>
      <c r="C66" s="47">
        <v>14</v>
      </c>
      <c r="D66" s="48">
        <v>614634.72</v>
      </c>
      <c r="E66" s="49">
        <v>14</v>
      </c>
      <c r="F66" s="26">
        <f>+D66/B66</f>
        <v>0.9999995444450771</v>
      </c>
      <c r="G66" s="60"/>
    </row>
    <row r="67" spans="1:7" s="23" customFormat="1" ht="14.25" customHeight="1">
      <c r="A67" s="28"/>
      <c r="B67" s="19"/>
      <c r="C67" s="19"/>
      <c r="D67" s="19"/>
      <c r="E67" s="29"/>
      <c r="F67" s="27"/>
      <c r="G67" s="68"/>
    </row>
    <row r="68" spans="1:7" s="23" customFormat="1" ht="27" customHeight="1">
      <c r="A68" s="28"/>
      <c r="B68" s="19"/>
      <c r="C68" s="19"/>
      <c r="D68" s="19"/>
      <c r="E68" s="29"/>
      <c r="F68" s="27"/>
      <c r="G68" s="30" t="s">
        <v>26</v>
      </c>
    </row>
    <row r="69" spans="1:9" s="21" customFormat="1" ht="18.75" customHeight="1">
      <c r="A69" s="10">
        <v>1</v>
      </c>
      <c r="B69" s="11">
        <v>2</v>
      </c>
      <c r="C69" s="11">
        <v>3</v>
      </c>
      <c r="D69" s="10">
        <v>4</v>
      </c>
      <c r="E69" s="10">
        <v>5</v>
      </c>
      <c r="F69" s="10">
        <v>6</v>
      </c>
      <c r="G69" s="10">
        <v>7</v>
      </c>
      <c r="H69" s="5"/>
      <c r="I69" s="5"/>
    </row>
    <row r="70" spans="1:7" s="42" customFormat="1" ht="45.75" customHeight="1">
      <c r="A70" s="53" t="s">
        <v>91</v>
      </c>
      <c r="B70" s="34">
        <f>+B71+B72</f>
        <v>309000</v>
      </c>
      <c r="C70" s="56"/>
      <c r="D70" s="34">
        <f>+D71+D72</f>
        <v>305987.27</v>
      </c>
      <c r="E70" s="56"/>
      <c r="F70" s="26"/>
      <c r="G70" s="60"/>
    </row>
    <row r="71" spans="1:7" s="42" customFormat="1" ht="61.5" customHeight="1">
      <c r="A71" s="52" t="s">
        <v>92</v>
      </c>
      <c r="B71" s="31">
        <v>295700</v>
      </c>
      <c r="C71" s="47">
        <v>744</v>
      </c>
      <c r="D71" s="48">
        <v>293350.46</v>
      </c>
      <c r="E71" s="49">
        <v>740</v>
      </c>
      <c r="F71" s="26">
        <f aca="true" t="shared" si="2" ref="F71:F76">+D71/B71</f>
        <v>0.9920543118025026</v>
      </c>
      <c r="G71" s="4" t="s">
        <v>12</v>
      </c>
    </row>
    <row r="72" spans="1:7" s="42" customFormat="1" ht="30.75" customHeight="1">
      <c r="A72" s="52" t="s">
        <v>93</v>
      </c>
      <c r="B72" s="31">
        <v>13300</v>
      </c>
      <c r="C72" s="47">
        <v>140</v>
      </c>
      <c r="D72" s="48">
        <v>12636.81</v>
      </c>
      <c r="E72" s="49">
        <v>140</v>
      </c>
      <c r="F72" s="26">
        <f t="shared" si="2"/>
        <v>0.9501360902255639</v>
      </c>
      <c r="G72" s="4" t="s">
        <v>127</v>
      </c>
    </row>
    <row r="73" spans="1:7" s="42" customFormat="1" ht="78.75" customHeight="1">
      <c r="A73" s="32" t="s">
        <v>94</v>
      </c>
      <c r="B73" s="31">
        <v>69032</v>
      </c>
      <c r="C73" s="47"/>
      <c r="D73" s="48">
        <v>62554.4</v>
      </c>
      <c r="E73" s="49"/>
      <c r="F73" s="26">
        <f t="shared" si="2"/>
        <v>0.9061652566925484</v>
      </c>
      <c r="G73" s="4" t="s">
        <v>36</v>
      </c>
    </row>
    <row r="74" spans="1:7" s="46" customFormat="1" ht="46.5" customHeight="1">
      <c r="A74" s="76" t="s">
        <v>95</v>
      </c>
      <c r="B74" s="48">
        <v>18615</v>
      </c>
      <c r="C74" s="49">
        <v>219</v>
      </c>
      <c r="D74" s="48">
        <v>16830</v>
      </c>
      <c r="E74" s="49">
        <v>198</v>
      </c>
      <c r="F74" s="26">
        <f t="shared" si="2"/>
        <v>0.9041095890410958</v>
      </c>
      <c r="G74" s="4" t="s">
        <v>34</v>
      </c>
    </row>
    <row r="75" spans="1:7" s="46" customFormat="1" ht="61.5" customHeight="1">
      <c r="A75" s="76" t="s">
        <v>52</v>
      </c>
      <c r="B75" s="48">
        <v>218142</v>
      </c>
      <c r="C75" s="49">
        <v>4</v>
      </c>
      <c r="D75" s="48">
        <v>212280.5</v>
      </c>
      <c r="E75" s="49">
        <v>4</v>
      </c>
      <c r="F75" s="26">
        <f t="shared" si="2"/>
        <v>0.9731298878712031</v>
      </c>
      <c r="G75" s="4" t="s">
        <v>120</v>
      </c>
    </row>
    <row r="76" spans="1:7" s="46" customFormat="1" ht="96" customHeight="1">
      <c r="A76" s="15" t="s">
        <v>96</v>
      </c>
      <c r="B76" s="48">
        <v>5400</v>
      </c>
      <c r="C76" s="49">
        <v>6</v>
      </c>
      <c r="D76" s="48">
        <v>3600</v>
      </c>
      <c r="E76" s="49">
        <v>4</v>
      </c>
      <c r="F76" s="26">
        <f t="shared" si="2"/>
        <v>0.6666666666666666</v>
      </c>
      <c r="G76" s="4" t="s">
        <v>126</v>
      </c>
    </row>
    <row r="77" spans="1:7" s="42" customFormat="1" ht="36" customHeight="1">
      <c r="A77" s="109" t="s">
        <v>7</v>
      </c>
      <c r="B77" s="110"/>
      <c r="C77" s="110"/>
      <c r="D77" s="110"/>
      <c r="E77" s="110"/>
      <c r="F77" s="110"/>
      <c r="G77" s="111"/>
    </row>
    <row r="78" spans="1:7" s="42" customFormat="1" ht="50.25" customHeight="1">
      <c r="A78" s="2" t="s">
        <v>56</v>
      </c>
      <c r="B78" s="34">
        <f>+B79+B80</f>
        <v>1892237</v>
      </c>
      <c r="C78" s="34"/>
      <c r="D78" s="57">
        <f>+D79+D80</f>
        <v>1714784.85</v>
      </c>
      <c r="E78" s="54"/>
      <c r="F78" s="26"/>
      <c r="G78" s="60"/>
    </row>
    <row r="79" spans="1:10" s="42" customFormat="1" ht="73.5" customHeight="1">
      <c r="A79" s="4" t="s">
        <v>132</v>
      </c>
      <c r="B79" s="31">
        <v>1359881</v>
      </c>
      <c r="C79" s="34"/>
      <c r="D79" s="48">
        <v>1356443.2</v>
      </c>
      <c r="E79" s="54"/>
      <c r="F79" s="26">
        <f>+D79/B79</f>
        <v>0.9974719846810125</v>
      </c>
      <c r="G79" s="115" t="s">
        <v>130</v>
      </c>
      <c r="J79" s="68"/>
    </row>
    <row r="80" spans="1:7" s="42" customFormat="1" ht="69" customHeight="1">
      <c r="A80" s="4" t="s">
        <v>133</v>
      </c>
      <c r="B80" s="31">
        <v>532356</v>
      </c>
      <c r="C80" s="34"/>
      <c r="D80" s="48">
        <v>358341.65</v>
      </c>
      <c r="E80" s="54"/>
      <c r="F80" s="26">
        <f>+D80/B80</f>
        <v>0.6731240936516166</v>
      </c>
      <c r="G80" s="117"/>
    </row>
    <row r="81" spans="1:7" s="23" customFormat="1" ht="14.25" customHeight="1">
      <c r="A81" s="28"/>
      <c r="B81" s="19"/>
      <c r="C81" s="19"/>
      <c r="D81" s="19"/>
      <c r="E81" s="29"/>
      <c r="F81" s="27"/>
      <c r="G81" s="68"/>
    </row>
    <row r="82" spans="1:7" s="23" customFormat="1" ht="22.5" customHeight="1">
      <c r="A82" s="28"/>
      <c r="B82" s="19"/>
      <c r="C82" s="19"/>
      <c r="D82" s="19"/>
      <c r="E82" s="29"/>
      <c r="F82" s="27"/>
      <c r="G82" s="30" t="s">
        <v>26</v>
      </c>
    </row>
    <row r="83" spans="1:9" s="21" customFormat="1" ht="18.75" customHeight="1">
      <c r="A83" s="10">
        <v>1</v>
      </c>
      <c r="B83" s="11">
        <v>2</v>
      </c>
      <c r="C83" s="11">
        <v>3</v>
      </c>
      <c r="D83" s="10">
        <v>4</v>
      </c>
      <c r="E83" s="10">
        <v>5</v>
      </c>
      <c r="F83" s="10">
        <v>6</v>
      </c>
      <c r="G83" s="10">
        <v>7</v>
      </c>
      <c r="H83" s="5"/>
      <c r="I83" s="5"/>
    </row>
    <row r="84" spans="1:7" s="44" customFormat="1" ht="39" customHeight="1">
      <c r="A84" s="112" t="s">
        <v>6</v>
      </c>
      <c r="B84" s="113"/>
      <c r="C84" s="113"/>
      <c r="D84" s="113"/>
      <c r="E84" s="113"/>
      <c r="F84" s="113"/>
      <c r="G84" s="114"/>
    </row>
    <row r="85" spans="1:7" s="44" customFormat="1" ht="34.5" customHeight="1">
      <c r="A85" s="67" t="s">
        <v>21</v>
      </c>
      <c r="B85" s="34">
        <f>+B86+B87+B88+B89+B90</f>
        <v>1959300</v>
      </c>
      <c r="C85" s="56"/>
      <c r="D85" s="34">
        <f>+D86+D87+D88+D89+D90</f>
        <v>1893781.75</v>
      </c>
      <c r="E85" s="56"/>
      <c r="F85" s="26"/>
      <c r="G85" s="59"/>
    </row>
    <row r="86" spans="1:7" s="42" customFormat="1" ht="26.25" customHeight="1">
      <c r="A86" s="41" t="s">
        <v>2</v>
      </c>
      <c r="B86" s="31">
        <v>14820</v>
      </c>
      <c r="C86" s="47">
        <v>1</v>
      </c>
      <c r="D86" s="48">
        <v>13533.63</v>
      </c>
      <c r="E86" s="49">
        <v>1</v>
      </c>
      <c r="F86" s="26">
        <f>+D86/B86</f>
        <v>0.9132004048582996</v>
      </c>
      <c r="G86" s="115" t="s">
        <v>125</v>
      </c>
    </row>
    <row r="87" spans="1:7" s="42" customFormat="1" ht="24.75" customHeight="1">
      <c r="A87" s="41" t="s">
        <v>97</v>
      </c>
      <c r="B87" s="31">
        <v>820800</v>
      </c>
      <c r="C87" s="47">
        <v>635</v>
      </c>
      <c r="D87" s="48">
        <v>811583.91</v>
      </c>
      <c r="E87" s="49">
        <v>600</v>
      </c>
      <c r="F87" s="26">
        <f>+D87/B87</f>
        <v>0.9887718201754386</v>
      </c>
      <c r="G87" s="116"/>
    </row>
    <row r="88" spans="1:7" s="42" customFormat="1" ht="24" customHeight="1">
      <c r="A88" s="55" t="s">
        <v>116</v>
      </c>
      <c r="B88" s="31">
        <v>241630</v>
      </c>
      <c r="C88" s="47">
        <v>76</v>
      </c>
      <c r="D88" s="31">
        <v>228854.6</v>
      </c>
      <c r="E88" s="47">
        <v>78</v>
      </c>
      <c r="F88" s="26">
        <f>+D88/B88</f>
        <v>0.9471282539419774</v>
      </c>
      <c r="G88" s="116"/>
    </row>
    <row r="89" spans="1:7" s="42" customFormat="1" ht="30" customHeight="1">
      <c r="A89" s="41" t="s">
        <v>98</v>
      </c>
      <c r="B89" s="31">
        <v>263150</v>
      </c>
      <c r="C89" s="47">
        <v>103</v>
      </c>
      <c r="D89" s="48">
        <v>231232.71</v>
      </c>
      <c r="E89" s="49">
        <v>101</v>
      </c>
      <c r="F89" s="26">
        <f>+D89/B89</f>
        <v>0.8787106593197795</v>
      </c>
      <c r="G89" s="116"/>
    </row>
    <row r="90" spans="1:7" s="42" customFormat="1" ht="69.75" customHeight="1">
      <c r="A90" s="37" t="s">
        <v>99</v>
      </c>
      <c r="B90" s="31">
        <v>618900</v>
      </c>
      <c r="C90" s="47">
        <v>218</v>
      </c>
      <c r="D90" s="48">
        <v>608576.9</v>
      </c>
      <c r="E90" s="49">
        <v>202</v>
      </c>
      <c r="F90" s="26">
        <f>+D90/B90</f>
        <v>0.983320245597027</v>
      </c>
      <c r="G90" s="117"/>
    </row>
    <row r="91" spans="1:7" s="44" customFormat="1" ht="24.75" customHeight="1">
      <c r="A91" s="106" t="s">
        <v>100</v>
      </c>
      <c r="B91" s="107"/>
      <c r="C91" s="107"/>
      <c r="D91" s="107"/>
      <c r="E91" s="107"/>
      <c r="F91" s="107"/>
      <c r="G91" s="108"/>
    </row>
    <row r="92" spans="1:7" s="44" customFormat="1" ht="24.75" customHeight="1">
      <c r="A92" s="2" t="s">
        <v>3</v>
      </c>
      <c r="B92" s="12">
        <f>B93+B95</f>
        <v>984466</v>
      </c>
      <c r="C92" s="13"/>
      <c r="D92" s="12">
        <f>D93+D95</f>
        <v>952725.29</v>
      </c>
      <c r="E92" s="56"/>
      <c r="F92" s="26"/>
      <c r="G92" s="59"/>
    </row>
    <row r="93" spans="1:7" s="44" customFormat="1" ht="33" customHeight="1">
      <c r="A93" s="17" t="s">
        <v>22</v>
      </c>
      <c r="B93" s="34">
        <f>+B94</f>
        <v>106376</v>
      </c>
      <c r="C93" s="56"/>
      <c r="D93" s="34">
        <f>+D94</f>
        <v>92009.54</v>
      </c>
      <c r="E93" s="56"/>
      <c r="F93" s="26"/>
      <c r="G93" s="59"/>
    </row>
    <row r="94" spans="1:7" s="42" customFormat="1" ht="69.75" customHeight="1">
      <c r="A94" s="14" t="s">
        <v>131</v>
      </c>
      <c r="B94" s="31">
        <v>106376</v>
      </c>
      <c r="C94" s="47">
        <v>15</v>
      </c>
      <c r="D94" s="31">
        <v>92009.54</v>
      </c>
      <c r="E94" s="47">
        <v>15</v>
      </c>
      <c r="F94" s="26">
        <f>+D94/B94</f>
        <v>0.8649464164849213</v>
      </c>
      <c r="G94" s="77" t="s">
        <v>125</v>
      </c>
    </row>
    <row r="95" spans="1:7" s="44" customFormat="1" ht="33.75" customHeight="1">
      <c r="A95" s="69" t="s">
        <v>101</v>
      </c>
      <c r="B95" s="12">
        <f>+B96+B97+B98+B99+B103</f>
        <v>878090</v>
      </c>
      <c r="C95" s="13"/>
      <c r="D95" s="12">
        <f>+D96+D97+D98+D99+D103</f>
        <v>860715.75</v>
      </c>
      <c r="E95" s="13"/>
      <c r="F95" s="26"/>
      <c r="G95" s="59"/>
    </row>
    <row r="96" spans="1:7" s="42" customFormat="1" ht="41.25" customHeight="1">
      <c r="A96" s="14" t="s">
        <v>102</v>
      </c>
      <c r="B96" s="31">
        <v>24582</v>
      </c>
      <c r="C96" s="47">
        <v>1</v>
      </c>
      <c r="D96" s="48">
        <v>24581.68</v>
      </c>
      <c r="E96" s="49">
        <v>1</v>
      </c>
      <c r="F96" s="26">
        <f>+D96/B96</f>
        <v>0.9999869823448052</v>
      </c>
      <c r="G96" s="60"/>
    </row>
    <row r="97" spans="1:7" s="42" customFormat="1" ht="36" customHeight="1">
      <c r="A97" s="41" t="s">
        <v>103</v>
      </c>
      <c r="B97" s="31">
        <v>104590</v>
      </c>
      <c r="C97" s="47">
        <v>4</v>
      </c>
      <c r="D97" s="48">
        <v>102391.54</v>
      </c>
      <c r="E97" s="49">
        <v>4</v>
      </c>
      <c r="F97" s="26">
        <f>+D97/B97</f>
        <v>0.9789802084329285</v>
      </c>
      <c r="G97" s="4" t="s">
        <v>12</v>
      </c>
    </row>
    <row r="98" spans="1:7" s="42" customFormat="1" ht="44.25" customHeight="1">
      <c r="A98" s="14" t="s">
        <v>104</v>
      </c>
      <c r="B98" s="31">
        <v>361672</v>
      </c>
      <c r="C98" s="47">
        <v>29</v>
      </c>
      <c r="D98" s="48">
        <v>348936.23</v>
      </c>
      <c r="E98" s="49">
        <v>29</v>
      </c>
      <c r="F98" s="26">
        <f>+D98/B98</f>
        <v>0.9647864086796876</v>
      </c>
      <c r="G98" s="4" t="s">
        <v>12</v>
      </c>
    </row>
    <row r="99" spans="1:7" s="42" customFormat="1" ht="51" customHeight="1">
      <c r="A99" s="41" t="s">
        <v>105</v>
      </c>
      <c r="B99" s="31">
        <v>62368</v>
      </c>
      <c r="C99" s="47">
        <v>62</v>
      </c>
      <c r="D99" s="48">
        <v>62368</v>
      </c>
      <c r="E99" s="49">
        <v>62</v>
      </c>
      <c r="F99" s="26">
        <f>+D99/B99</f>
        <v>1</v>
      </c>
      <c r="G99" s="60"/>
    </row>
    <row r="100" spans="1:7" s="23" customFormat="1" ht="9" customHeight="1">
      <c r="A100" s="28"/>
      <c r="B100" s="19"/>
      <c r="C100" s="19"/>
      <c r="D100" s="19"/>
      <c r="E100" s="29"/>
      <c r="F100" s="27"/>
      <c r="G100" s="68"/>
    </row>
    <row r="101" spans="1:7" s="23" customFormat="1" ht="27" customHeight="1">
      <c r="A101" s="28"/>
      <c r="B101" s="19"/>
      <c r="C101" s="19"/>
      <c r="D101" s="19"/>
      <c r="E101" s="29"/>
      <c r="F101" s="27"/>
      <c r="G101" s="30" t="s">
        <v>26</v>
      </c>
    </row>
    <row r="102" spans="1:9" s="21" customFormat="1" ht="18.75" customHeight="1">
      <c r="A102" s="10">
        <v>1</v>
      </c>
      <c r="B102" s="11">
        <v>2</v>
      </c>
      <c r="C102" s="11">
        <v>3</v>
      </c>
      <c r="D102" s="10">
        <v>4</v>
      </c>
      <c r="E102" s="10">
        <v>5</v>
      </c>
      <c r="F102" s="10">
        <v>6</v>
      </c>
      <c r="G102" s="10">
        <v>7</v>
      </c>
      <c r="H102" s="5"/>
      <c r="I102" s="5"/>
    </row>
    <row r="103" spans="1:7" s="42" customFormat="1" ht="72.75" customHeight="1">
      <c r="A103" s="14" t="s">
        <v>106</v>
      </c>
      <c r="B103" s="31">
        <v>324878</v>
      </c>
      <c r="C103" s="47">
        <v>21</v>
      </c>
      <c r="D103" s="48">
        <v>322438.3</v>
      </c>
      <c r="E103" s="49">
        <v>21</v>
      </c>
      <c r="F103" s="26">
        <f>+D103/B103</f>
        <v>0.992490411785347</v>
      </c>
      <c r="G103" s="4" t="s">
        <v>12</v>
      </c>
    </row>
    <row r="104" spans="1:7" s="42" customFormat="1" ht="24.75" customHeight="1">
      <c r="A104" s="100" t="s">
        <v>57</v>
      </c>
      <c r="B104" s="101"/>
      <c r="C104" s="101"/>
      <c r="D104" s="101"/>
      <c r="E104" s="101"/>
      <c r="F104" s="101"/>
      <c r="G104" s="102"/>
    </row>
    <row r="105" spans="1:7" s="42" customFormat="1" ht="39.75" customHeight="1">
      <c r="A105" s="52" t="s">
        <v>107</v>
      </c>
      <c r="B105" s="31">
        <v>270500</v>
      </c>
      <c r="C105" s="47">
        <v>180</v>
      </c>
      <c r="D105" s="48">
        <v>270500</v>
      </c>
      <c r="E105" s="49">
        <v>129</v>
      </c>
      <c r="F105" s="26">
        <f>+D105/B105</f>
        <v>1</v>
      </c>
      <c r="G105" s="60"/>
    </row>
    <row r="106" spans="1:7" s="42" customFormat="1" ht="45" customHeight="1">
      <c r="A106" s="106" t="s">
        <v>42</v>
      </c>
      <c r="B106" s="107"/>
      <c r="C106" s="107"/>
      <c r="D106" s="107"/>
      <c r="E106" s="107"/>
      <c r="F106" s="107"/>
      <c r="G106" s="108"/>
    </row>
    <row r="107" spans="1:7" s="42" customFormat="1" ht="62.25" customHeight="1">
      <c r="A107" s="75" t="s">
        <v>58</v>
      </c>
      <c r="B107" s="31">
        <v>320000</v>
      </c>
      <c r="C107" s="47">
        <v>130</v>
      </c>
      <c r="D107" s="48">
        <v>313288.01</v>
      </c>
      <c r="E107" s="47">
        <v>113</v>
      </c>
      <c r="F107" s="26">
        <f>+D107/B107</f>
        <v>0.9790250312500001</v>
      </c>
      <c r="G107" s="4" t="s">
        <v>122</v>
      </c>
    </row>
    <row r="108" spans="1:7" s="42" customFormat="1" ht="26.25" customHeight="1">
      <c r="A108" s="100" t="s">
        <v>43</v>
      </c>
      <c r="B108" s="101"/>
      <c r="C108" s="101"/>
      <c r="D108" s="101"/>
      <c r="E108" s="101"/>
      <c r="F108" s="101"/>
      <c r="G108" s="102"/>
    </row>
    <row r="109" spans="1:7" s="42" customFormat="1" ht="55.5" customHeight="1">
      <c r="A109" s="2" t="s">
        <v>59</v>
      </c>
      <c r="B109" s="31">
        <v>86500</v>
      </c>
      <c r="C109" s="56"/>
      <c r="D109" s="48">
        <v>76392.86</v>
      </c>
      <c r="E109" s="49"/>
      <c r="F109" s="26">
        <f>+D109/B109</f>
        <v>0.883154450867052</v>
      </c>
      <c r="G109" s="78" t="s">
        <v>128</v>
      </c>
    </row>
    <row r="110" spans="1:7" s="42" customFormat="1" ht="26.25" customHeight="1">
      <c r="A110" s="118" t="s">
        <v>44</v>
      </c>
      <c r="B110" s="119"/>
      <c r="C110" s="119"/>
      <c r="D110" s="119"/>
      <c r="E110" s="119"/>
      <c r="F110" s="119"/>
      <c r="G110" s="120"/>
    </row>
    <row r="111" spans="1:7" s="44" customFormat="1" ht="24.75" customHeight="1">
      <c r="A111" s="2" t="s">
        <v>3</v>
      </c>
      <c r="B111" s="12">
        <f>+B120+B122+B119+B112+B123+B121</f>
        <v>39427290.5</v>
      </c>
      <c r="C111" s="13"/>
      <c r="D111" s="12">
        <f>+D120+D122+D119+D112+D123+D121</f>
        <v>39241616.04</v>
      </c>
      <c r="E111" s="13"/>
      <c r="F111" s="26"/>
      <c r="G111" s="59"/>
    </row>
    <row r="112" spans="1:7" s="44" customFormat="1" ht="43.5" customHeight="1">
      <c r="A112" s="17" t="s">
        <v>60</v>
      </c>
      <c r="B112" s="31">
        <f>+B113+B114++B115</f>
        <v>582400</v>
      </c>
      <c r="C112" s="47"/>
      <c r="D112" s="31">
        <f>+D113+D114++D115</f>
        <v>453447.66</v>
      </c>
      <c r="E112" s="47"/>
      <c r="F112" s="26"/>
      <c r="G112" s="59"/>
    </row>
    <row r="113" spans="1:7" s="42" customFormat="1" ht="45" customHeight="1">
      <c r="A113" s="4" t="s">
        <v>108</v>
      </c>
      <c r="B113" s="31">
        <v>33120</v>
      </c>
      <c r="C113" s="47">
        <v>2</v>
      </c>
      <c r="D113" s="48">
        <v>25255.03</v>
      </c>
      <c r="E113" s="49">
        <v>2</v>
      </c>
      <c r="F113" s="26">
        <f>+D113/B113</f>
        <v>0.7625310990338164</v>
      </c>
      <c r="G113" s="4" t="s">
        <v>37</v>
      </c>
    </row>
    <row r="114" spans="1:7" s="42" customFormat="1" ht="77.25" customHeight="1">
      <c r="A114" s="4" t="s">
        <v>109</v>
      </c>
      <c r="B114" s="31">
        <v>415800</v>
      </c>
      <c r="C114" s="47">
        <v>3396</v>
      </c>
      <c r="D114" s="48">
        <v>353018.7</v>
      </c>
      <c r="E114" s="49">
        <v>1220</v>
      </c>
      <c r="F114" s="26">
        <f>+D114/B114</f>
        <v>0.8490108225108225</v>
      </c>
      <c r="G114" s="4" t="s">
        <v>121</v>
      </c>
    </row>
    <row r="115" spans="1:7" s="42" customFormat="1" ht="66" customHeight="1">
      <c r="A115" s="14" t="s">
        <v>45</v>
      </c>
      <c r="B115" s="31">
        <v>133480</v>
      </c>
      <c r="C115" s="47">
        <v>190</v>
      </c>
      <c r="D115" s="48">
        <v>75173.93</v>
      </c>
      <c r="E115" s="49">
        <v>97</v>
      </c>
      <c r="F115" s="26">
        <f>+D115/B115</f>
        <v>0.5631849715313155</v>
      </c>
      <c r="G115" s="4" t="s">
        <v>61</v>
      </c>
    </row>
    <row r="116" spans="1:7" s="23" customFormat="1" ht="17.25" customHeight="1">
      <c r="A116" s="28"/>
      <c r="B116" s="19"/>
      <c r="C116" s="19"/>
      <c r="D116" s="19"/>
      <c r="E116" s="29"/>
      <c r="F116" s="27"/>
      <c r="G116" s="68"/>
    </row>
    <row r="117" spans="1:7" s="23" customFormat="1" ht="18" customHeight="1">
      <c r="A117" s="28"/>
      <c r="B117" s="19"/>
      <c r="C117" s="19"/>
      <c r="D117" s="19"/>
      <c r="E117" s="29"/>
      <c r="F117" s="27"/>
      <c r="G117" s="30" t="s">
        <v>26</v>
      </c>
    </row>
    <row r="118" spans="1:9" s="21" customFormat="1" ht="18.75" customHeight="1">
      <c r="A118" s="10">
        <v>1</v>
      </c>
      <c r="B118" s="11">
        <v>2</v>
      </c>
      <c r="C118" s="11">
        <v>3</v>
      </c>
      <c r="D118" s="10">
        <v>4</v>
      </c>
      <c r="E118" s="10">
        <v>5</v>
      </c>
      <c r="F118" s="10">
        <v>6</v>
      </c>
      <c r="G118" s="10">
        <v>7</v>
      </c>
      <c r="H118" s="5"/>
      <c r="I118" s="5"/>
    </row>
    <row r="119" spans="1:7" s="42" customFormat="1" ht="93" customHeight="1">
      <c r="A119" s="17" t="s">
        <v>110</v>
      </c>
      <c r="B119" s="31">
        <v>1200635</v>
      </c>
      <c r="C119" s="47">
        <v>2810</v>
      </c>
      <c r="D119" s="48">
        <v>1143912.88</v>
      </c>
      <c r="E119" s="49">
        <v>2671</v>
      </c>
      <c r="F119" s="26">
        <f>+D119/B119</f>
        <v>0.9527565663169905</v>
      </c>
      <c r="G119" s="18" t="s">
        <v>124</v>
      </c>
    </row>
    <row r="120" spans="1:7" s="42" customFormat="1" ht="97.5" customHeight="1">
      <c r="A120" s="52" t="s">
        <v>111</v>
      </c>
      <c r="B120" s="24">
        <v>13373800</v>
      </c>
      <c r="C120" s="47"/>
      <c r="D120" s="48">
        <v>13373800</v>
      </c>
      <c r="E120" s="47"/>
      <c r="F120" s="26">
        <f>+D120/B120</f>
        <v>1</v>
      </c>
      <c r="G120" s="60"/>
    </row>
    <row r="121" spans="1:7" s="42" customFormat="1" ht="98.25" customHeight="1">
      <c r="A121" s="52" t="s">
        <v>112</v>
      </c>
      <c r="B121" s="31">
        <v>22463000</v>
      </c>
      <c r="C121" s="47">
        <v>58065</v>
      </c>
      <c r="D121" s="48">
        <v>22463000</v>
      </c>
      <c r="E121" s="47">
        <v>56511</v>
      </c>
      <c r="F121" s="26">
        <f>+D121/B121</f>
        <v>1</v>
      </c>
      <c r="G121" s="60"/>
    </row>
    <row r="122" spans="1:7" s="42" customFormat="1" ht="62.25" customHeight="1">
      <c r="A122" s="52" t="s">
        <v>113</v>
      </c>
      <c r="B122" s="31">
        <v>807455.5</v>
      </c>
      <c r="C122" s="47"/>
      <c r="D122" s="48">
        <v>807455.5</v>
      </c>
      <c r="E122" s="47"/>
      <c r="F122" s="26">
        <f>+D122/B122</f>
        <v>1</v>
      </c>
      <c r="G122" s="60"/>
    </row>
    <row r="123" spans="1:7" s="42" customFormat="1" ht="48" customHeight="1">
      <c r="A123" s="53" t="s">
        <v>114</v>
      </c>
      <c r="B123" s="31">
        <v>1000000</v>
      </c>
      <c r="C123" s="47"/>
      <c r="D123" s="48">
        <v>1000000</v>
      </c>
      <c r="E123" s="47"/>
      <c r="F123" s="26">
        <f>+D123/B123</f>
        <v>1</v>
      </c>
      <c r="G123" s="60"/>
    </row>
    <row r="124" spans="1:7" s="42" customFormat="1" ht="37.5" customHeight="1">
      <c r="A124" s="100" t="s">
        <v>46</v>
      </c>
      <c r="B124" s="101"/>
      <c r="C124" s="101"/>
      <c r="D124" s="101"/>
      <c r="E124" s="101"/>
      <c r="F124" s="101"/>
      <c r="G124" s="102"/>
    </row>
    <row r="125" spans="1:7" s="42" customFormat="1" ht="118.5" customHeight="1">
      <c r="A125" s="52" t="s">
        <v>115</v>
      </c>
      <c r="B125" s="31">
        <v>1884220</v>
      </c>
      <c r="C125" s="47">
        <v>672</v>
      </c>
      <c r="D125" s="48">
        <v>1660805.23</v>
      </c>
      <c r="E125" s="49">
        <v>598</v>
      </c>
      <c r="F125" s="26">
        <f>+D125/B125</f>
        <v>0.8814285115326236</v>
      </c>
      <c r="G125" s="79" t="s">
        <v>137</v>
      </c>
    </row>
    <row r="126" spans="1:7" s="42" customFormat="1" ht="37.5" customHeight="1">
      <c r="A126" s="103" t="s">
        <v>47</v>
      </c>
      <c r="B126" s="104"/>
      <c r="C126" s="104"/>
      <c r="D126" s="104"/>
      <c r="E126" s="104"/>
      <c r="F126" s="104"/>
      <c r="G126" s="105"/>
    </row>
    <row r="127" spans="1:28" s="45" customFormat="1" ht="66" customHeight="1">
      <c r="A127" s="61" t="s">
        <v>23</v>
      </c>
      <c r="B127" s="48">
        <v>70000</v>
      </c>
      <c r="C127" s="54"/>
      <c r="D127" s="48">
        <v>70000</v>
      </c>
      <c r="E127" s="49"/>
      <c r="F127" s="26">
        <f>+D127/B127</f>
        <v>1</v>
      </c>
      <c r="G127" s="59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</row>
    <row r="128" spans="1:7" s="23" customFormat="1" ht="9" customHeight="1">
      <c r="A128" s="28"/>
      <c r="B128" s="19"/>
      <c r="C128" s="19"/>
      <c r="D128" s="19"/>
      <c r="E128" s="29"/>
      <c r="F128" s="27"/>
      <c r="G128" s="68"/>
    </row>
    <row r="129" spans="1:7" s="23" customFormat="1" ht="27" customHeight="1">
      <c r="A129" s="28"/>
      <c r="B129" s="19"/>
      <c r="C129" s="19"/>
      <c r="D129" s="19"/>
      <c r="E129" s="29"/>
      <c r="F129" s="27"/>
      <c r="G129" s="30" t="s">
        <v>26</v>
      </c>
    </row>
    <row r="130" spans="1:9" s="21" customFormat="1" ht="20.25" customHeight="1">
      <c r="A130" s="10">
        <v>1</v>
      </c>
      <c r="B130" s="11">
        <v>2</v>
      </c>
      <c r="C130" s="11">
        <v>3</v>
      </c>
      <c r="D130" s="10">
        <v>4</v>
      </c>
      <c r="E130" s="10">
        <v>5</v>
      </c>
      <c r="F130" s="10">
        <v>6</v>
      </c>
      <c r="G130" s="10">
        <v>7</v>
      </c>
      <c r="H130" s="5"/>
      <c r="I130" s="5"/>
    </row>
    <row r="131" spans="1:7" s="42" customFormat="1" ht="21" customHeight="1">
      <c r="A131" s="118" t="s">
        <v>48</v>
      </c>
      <c r="B131" s="119"/>
      <c r="C131" s="119"/>
      <c r="D131" s="119"/>
      <c r="E131" s="119"/>
      <c r="F131" s="119"/>
      <c r="G131" s="120"/>
    </row>
    <row r="132" spans="1:7" s="42" customFormat="1" ht="19.5" customHeight="1">
      <c r="A132" s="2" t="s">
        <v>3</v>
      </c>
      <c r="B132" s="70">
        <f>+B133+B135</f>
        <v>10375</v>
      </c>
      <c r="C132" s="71"/>
      <c r="D132" s="70">
        <f>+D133+D135</f>
        <v>10315</v>
      </c>
      <c r="E132" s="71"/>
      <c r="F132" s="26"/>
      <c r="G132" s="60"/>
    </row>
    <row r="133" spans="1:7" s="42" customFormat="1" ht="33.75" customHeight="1">
      <c r="A133" s="17" t="s">
        <v>53</v>
      </c>
      <c r="B133" s="12">
        <f>+B134</f>
        <v>3830</v>
      </c>
      <c r="C133" s="13"/>
      <c r="D133" s="12">
        <f>+D134</f>
        <v>3770</v>
      </c>
      <c r="E133" s="13"/>
      <c r="F133" s="26"/>
      <c r="G133" s="74"/>
    </row>
    <row r="134" spans="1:7" s="42" customFormat="1" ht="21" customHeight="1">
      <c r="A134" s="33" t="s">
        <v>117</v>
      </c>
      <c r="B134" s="24">
        <v>3830</v>
      </c>
      <c r="C134" s="47">
        <v>2</v>
      </c>
      <c r="D134" s="48">
        <v>3770</v>
      </c>
      <c r="E134" s="49">
        <v>2</v>
      </c>
      <c r="F134" s="26">
        <f>+D134/B134</f>
        <v>0.9843342036553525</v>
      </c>
      <c r="G134" s="121" t="s">
        <v>123</v>
      </c>
    </row>
    <row r="135" spans="1:7" s="42" customFormat="1" ht="32.25" customHeight="1">
      <c r="A135" s="58" t="s">
        <v>54</v>
      </c>
      <c r="B135" s="12">
        <f>+B136+B137</f>
        <v>6545</v>
      </c>
      <c r="C135" s="13"/>
      <c r="D135" s="12">
        <f>+D136+D137</f>
        <v>6545</v>
      </c>
      <c r="E135" s="13"/>
      <c r="F135" s="26"/>
      <c r="G135" s="122"/>
    </row>
    <row r="136" spans="1:7" s="42" customFormat="1" ht="23.25" customHeight="1">
      <c r="A136" s="33" t="s">
        <v>30</v>
      </c>
      <c r="B136" s="24">
        <v>170</v>
      </c>
      <c r="C136" s="47">
        <v>2</v>
      </c>
      <c r="D136" s="48">
        <v>170</v>
      </c>
      <c r="E136" s="49">
        <v>2</v>
      </c>
      <c r="F136" s="26">
        <f>+D136/B136</f>
        <v>1</v>
      </c>
      <c r="G136" s="122"/>
    </row>
    <row r="137" spans="1:7" s="42" customFormat="1" ht="19.5" customHeight="1">
      <c r="A137" s="15" t="s">
        <v>49</v>
      </c>
      <c r="B137" s="24">
        <v>6375</v>
      </c>
      <c r="C137" s="47">
        <v>75</v>
      </c>
      <c r="D137" s="48">
        <v>6375</v>
      </c>
      <c r="E137" s="49">
        <v>75</v>
      </c>
      <c r="F137" s="26">
        <f>+D137/B137</f>
        <v>1</v>
      </c>
      <c r="G137" s="123"/>
    </row>
    <row r="138" spans="1:7" s="42" customFormat="1" ht="21" customHeight="1">
      <c r="A138" s="124" t="s">
        <v>50</v>
      </c>
      <c r="B138" s="125"/>
      <c r="C138" s="125"/>
      <c r="D138" s="125"/>
      <c r="E138" s="125"/>
      <c r="F138" s="125"/>
      <c r="G138" s="126"/>
    </row>
    <row r="139" spans="1:7" s="42" customFormat="1" ht="19.5" customHeight="1">
      <c r="A139" s="2" t="s">
        <v>3</v>
      </c>
      <c r="B139" s="70">
        <f>+B140+B142</f>
        <v>51045</v>
      </c>
      <c r="C139" s="71"/>
      <c r="D139" s="70">
        <f>+D140+D142</f>
        <v>48737</v>
      </c>
      <c r="E139" s="71"/>
      <c r="F139" s="26"/>
      <c r="G139" s="115" t="s">
        <v>11</v>
      </c>
    </row>
    <row r="140" spans="1:7" s="42" customFormat="1" ht="33" customHeight="1">
      <c r="A140" s="62" t="s">
        <v>62</v>
      </c>
      <c r="B140" s="34">
        <f>+B141</f>
        <v>25800</v>
      </c>
      <c r="C140" s="56"/>
      <c r="D140" s="34">
        <f>+D141</f>
        <v>23492</v>
      </c>
      <c r="E140" s="56"/>
      <c r="F140" s="26"/>
      <c r="G140" s="116"/>
    </row>
    <row r="141" spans="1:7" s="42" customFormat="1" ht="24.75" customHeight="1">
      <c r="A141" s="33" t="s">
        <v>51</v>
      </c>
      <c r="B141" s="31">
        <v>25800</v>
      </c>
      <c r="C141" s="3">
        <v>28</v>
      </c>
      <c r="D141" s="48">
        <v>23492</v>
      </c>
      <c r="E141" s="49">
        <v>23</v>
      </c>
      <c r="F141" s="26">
        <f>+D141/B141</f>
        <v>0.9105426356589147</v>
      </c>
      <c r="G141" s="116"/>
    </row>
    <row r="142" spans="1:7" s="42" customFormat="1" ht="48.75" customHeight="1">
      <c r="A142" s="17" t="s">
        <v>55</v>
      </c>
      <c r="B142" s="34">
        <f>+B143+B144</f>
        <v>25245</v>
      </c>
      <c r="C142" s="56"/>
      <c r="D142" s="34">
        <f>+D143+D144</f>
        <v>25245</v>
      </c>
      <c r="E142" s="56"/>
      <c r="F142" s="26"/>
      <c r="G142" s="116"/>
    </row>
    <row r="143" spans="1:7" s="42" customFormat="1" ht="33.75" customHeight="1">
      <c r="A143" s="33" t="s">
        <v>35</v>
      </c>
      <c r="B143" s="31">
        <v>2635</v>
      </c>
      <c r="C143" s="3">
        <v>31</v>
      </c>
      <c r="D143" s="48">
        <v>2635</v>
      </c>
      <c r="E143" s="49">
        <v>31</v>
      </c>
      <c r="F143" s="26">
        <f>+D143/B143</f>
        <v>1</v>
      </c>
      <c r="G143" s="116"/>
    </row>
    <row r="144" spans="1:7" s="42" customFormat="1" ht="32.25" customHeight="1">
      <c r="A144" s="17" t="s">
        <v>31</v>
      </c>
      <c r="B144" s="31">
        <v>22610</v>
      </c>
      <c r="C144" s="3">
        <v>266</v>
      </c>
      <c r="D144" s="48">
        <v>22610</v>
      </c>
      <c r="E144" s="49">
        <v>266</v>
      </c>
      <c r="F144" s="26">
        <f>+D144/B144</f>
        <v>1</v>
      </c>
      <c r="G144" s="117"/>
    </row>
    <row r="145" spans="1:7" s="23" customFormat="1" ht="9" customHeight="1">
      <c r="A145" s="28"/>
      <c r="B145" s="19"/>
      <c r="C145" s="19"/>
      <c r="D145" s="19"/>
      <c r="E145" s="29"/>
      <c r="F145" s="27"/>
      <c r="G145" s="68"/>
    </row>
    <row r="146" s="42" customFormat="1" ht="12.75"/>
    <row r="147" s="42" customFormat="1" ht="12.75"/>
    <row r="148" spans="1:6" s="42" customFormat="1" ht="18.75">
      <c r="A148" s="80" t="s">
        <v>138</v>
      </c>
      <c r="B148"/>
      <c r="C148"/>
      <c r="D148"/>
      <c r="E148"/>
      <c r="F148" s="80" t="s">
        <v>139</v>
      </c>
    </row>
    <row r="149" spans="1:6" s="42" customFormat="1" ht="12.75">
      <c r="A149" s="81"/>
      <c r="B149"/>
      <c r="C149"/>
      <c r="D149"/>
      <c r="E149"/>
      <c r="F149"/>
    </row>
    <row r="150" spans="1:7" s="22" customFormat="1" ht="18.75">
      <c r="A150" s="82" t="s">
        <v>140</v>
      </c>
      <c r="B150"/>
      <c r="C150"/>
      <c r="D150"/>
      <c r="E150"/>
      <c r="F150"/>
      <c r="G150" s="35"/>
    </row>
    <row r="151" spans="1:7" s="22" customFormat="1" ht="23.25" customHeight="1">
      <c r="A151" s="82" t="s">
        <v>141</v>
      </c>
      <c r="B151"/>
      <c r="C151"/>
      <c r="D151"/>
      <c r="E151"/>
      <c r="F151"/>
      <c r="G151" s="35"/>
    </row>
    <row r="152" spans="1:6" s="42" customFormat="1" ht="18.75">
      <c r="A152" s="83"/>
      <c r="B152"/>
      <c r="C152"/>
      <c r="D152"/>
      <c r="E152"/>
      <c r="F152"/>
    </row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  <row r="637" s="42" customFormat="1" ht="12.75"/>
    <row r="638" s="42" customFormat="1" ht="12.75"/>
    <row r="639" s="42" customFormat="1" ht="12.75"/>
    <row r="640" s="42" customFormat="1" ht="12.75"/>
    <row r="641" s="42" customFormat="1" ht="12.75"/>
    <row r="642" s="42" customFormat="1" ht="12.75"/>
    <row r="643" s="42" customFormat="1" ht="12.75"/>
    <row r="644" s="42" customFormat="1" ht="12.75"/>
    <row r="645" s="42" customFormat="1" ht="12.75"/>
    <row r="646" s="42" customFormat="1" ht="12.75"/>
    <row r="647" s="42" customFormat="1" ht="12.75"/>
    <row r="648" s="42" customFormat="1" ht="12.75"/>
    <row r="649" s="42" customFormat="1" ht="12.75"/>
    <row r="650" s="42" customFormat="1" ht="12.75"/>
    <row r="651" s="42" customFormat="1" ht="12.75"/>
    <row r="652" s="42" customFormat="1" ht="12.75"/>
    <row r="653" s="42" customFormat="1" ht="12.75"/>
    <row r="654" s="42" customFormat="1" ht="12.75"/>
    <row r="655" s="42" customFormat="1" ht="12.75"/>
    <row r="656" s="42" customFormat="1" ht="12.75"/>
    <row r="657" s="42" customFormat="1" ht="12.75"/>
  </sheetData>
  <sheetProtection/>
  <mergeCells count="33">
    <mergeCell ref="A131:G131"/>
    <mergeCell ref="G134:G137"/>
    <mergeCell ref="A138:G138"/>
    <mergeCell ref="G139:G144"/>
    <mergeCell ref="A22:G22"/>
    <mergeCell ref="A104:G104"/>
    <mergeCell ref="A106:G106"/>
    <mergeCell ref="A108:G108"/>
    <mergeCell ref="A110:G110"/>
    <mergeCell ref="G79:G80"/>
    <mergeCell ref="A124:G124"/>
    <mergeCell ref="A126:G126"/>
    <mergeCell ref="A25:G25"/>
    <mergeCell ref="A77:G77"/>
    <mergeCell ref="A84:G84"/>
    <mergeCell ref="G86:G90"/>
    <mergeCell ref="A91:G91"/>
    <mergeCell ref="A12:G12"/>
    <mergeCell ref="A13:G13"/>
    <mergeCell ref="A14:G14"/>
    <mergeCell ref="A15:G15"/>
    <mergeCell ref="A16:G16"/>
    <mergeCell ref="A18:A19"/>
    <mergeCell ref="B18:C18"/>
    <mergeCell ref="D18:E18"/>
    <mergeCell ref="F18:F19"/>
    <mergeCell ref="G18:G19"/>
    <mergeCell ref="G1:H1"/>
    <mergeCell ref="A6:G6"/>
    <mergeCell ref="A7:G7"/>
    <mergeCell ref="A8:G8"/>
    <mergeCell ref="A10:G10"/>
    <mergeCell ref="A11:G11"/>
  </mergeCells>
  <printOptions/>
  <pageMargins left="0.7" right="0.7" top="0.75" bottom="0.75" header="0.3" footer="0.3"/>
  <pageSetup fitToHeight="0" fitToWidth="1" horizontalDpi="600" verticalDpi="600" orientation="landscape" paperSize="9" scale="72" r:id="rId1"/>
  <rowBreaks count="1" manualBreakCount="1"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2021-02-25T09:28:12Z</cp:lastPrinted>
  <dcterms:created xsi:type="dcterms:W3CDTF">1996-10-08T23:32:33Z</dcterms:created>
  <dcterms:modified xsi:type="dcterms:W3CDTF">2021-02-25T09:28:22Z</dcterms:modified>
  <cp:category/>
  <cp:version/>
  <cp:contentType/>
  <cp:contentStatus/>
</cp:coreProperties>
</file>