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ikovska_y\Desktop\червень\бюджет\СМР\Доопрацьовано\"/>
    </mc:Choice>
  </mc:AlternateContent>
  <bookViews>
    <workbookView xWindow="0" yWindow="0" windowWidth="28800" windowHeight="12345"/>
  </bookViews>
  <sheets>
    <sheet name="дод 5" sheetId="1" r:id="rId1"/>
  </sheets>
  <definedNames>
    <definedName name="_xlnm.Print_Titles" localSheetId="0">'дод 5'!$A:$B</definedName>
    <definedName name="_xlnm.Print_Area" localSheetId="0">'дод 5'!$A$1:$BM$43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35" i="1" l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20" i="1"/>
  <c r="AU35" i="1" s="1"/>
  <c r="AU21" i="1"/>
  <c r="BA21" i="1" l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4" i="1"/>
  <c r="BI20" i="1"/>
  <c r="BJ35" i="1"/>
  <c r="AY35" i="1"/>
  <c r="AZ35" i="1"/>
  <c r="AW22" i="1"/>
  <c r="AW23" i="1"/>
  <c r="BF23" i="1" s="1"/>
  <c r="AW24" i="1"/>
  <c r="AW25" i="1"/>
  <c r="BF25" i="1" s="1"/>
  <c r="AW26" i="1"/>
  <c r="AW27" i="1"/>
  <c r="BF27" i="1" s="1"/>
  <c r="AW28" i="1"/>
  <c r="AW29" i="1"/>
  <c r="BF29" i="1" s="1"/>
  <c r="AW30" i="1"/>
  <c r="AW31" i="1"/>
  <c r="BF31" i="1" s="1"/>
  <c r="AW32" i="1"/>
  <c r="AW33" i="1"/>
  <c r="BF33" i="1" s="1"/>
  <c r="AW34" i="1"/>
  <c r="AW20" i="1"/>
  <c r="AW21" i="1"/>
  <c r="BF21" i="1" s="1"/>
  <c r="BH35" i="1"/>
  <c r="BK35" i="1"/>
  <c r="BD35" i="1"/>
  <c r="BE35" i="1"/>
  <c r="BC20" i="1"/>
  <c r="BC35" i="1" s="1"/>
  <c r="BF34" i="1" l="1"/>
  <c r="BF32" i="1"/>
  <c r="BF30" i="1"/>
  <c r="BF28" i="1"/>
  <c r="BF26" i="1"/>
  <c r="BF24" i="1"/>
  <c r="BF22" i="1"/>
  <c r="BA20" i="1"/>
  <c r="BA35" i="1" s="1"/>
  <c r="BI35" i="1"/>
  <c r="Y21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20" i="1"/>
  <c r="H35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BF20" i="1" l="1"/>
  <c r="BF35" i="1" s="1"/>
  <c r="I35" i="1"/>
  <c r="G35" i="1"/>
  <c r="AO21" i="1"/>
  <c r="AO35" i="1" s="1"/>
  <c r="AC35" i="1"/>
  <c r="AN35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20" i="1"/>
  <c r="AR21" i="1" l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20" i="1"/>
  <c r="E35" i="1" l="1"/>
  <c r="F35" i="1"/>
  <c r="J35" i="1"/>
  <c r="K35" i="1"/>
  <c r="L35" i="1"/>
  <c r="M35" i="1"/>
  <c r="T35" i="1"/>
  <c r="U35" i="1"/>
  <c r="V35" i="1"/>
  <c r="W35" i="1"/>
  <c r="Y35" i="1"/>
  <c r="Z35" i="1"/>
  <c r="AA35" i="1"/>
  <c r="AB35" i="1"/>
  <c r="AE35" i="1"/>
  <c r="AF35" i="1"/>
  <c r="AG35" i="1"/>
  <c r="AH35" i="1"/>
  <c r="AI35" i="1"/>
  <c r="AJ35" i="1"/>
  <c r="AK35" i="1"/>
  <c r="AL35" i="1"/>
  <c r="AM35" i="1"/>
  <c r="AQ35" i="1"/>
  <c r="AR35" i="1" s="1"/>
  <c r="AT35" i="1"/>
  <c r="AX35" i="1"/>
  <c r="BB35" i="1"/>
  <c r="C35" i="1"/>
  <c r="BG22" i="1"/>
  <c r="BL22" i="1" s="1"/>
  <c r="X22" i="1"/>
  <c r="S22" i="1"/>
  <c r="D22" i="1"/>
  <c r="AD35" i="1" l="1"/>
  <c r="BM22" i="1"/>
  <c r="N22" i="1"/>
  <c r="AP22" i="1" l="1"/>
  <c r="AS22" i="1" s="1"/>
  <c r="BG20" i="1"/>
  <c r="BL20" i="1" s="1"/>
  <c r="BG21" i="1"/>
  <c r="BL21" i="1" s="1"/>
  <c r="BG23" i="1"/>
  <c r="BL23" i="1" s="1"/>
  <c r="BG24" i="1"/>
  <c r="BL24" i="1" s="1"/>
  <c r="BG25" i="1"/>
  <c r="BL25" i="1" s="1"/>
  <c r="BG26" i="1"/>
  <c r="BL26" i="1" s="1"/>
  <c r="BG27" i="1"/>
  <c r="BL27" i="1" s="1"/>
  <c r="BG28" i="1"/>
  <c r="BL28" i="1" s="1"/>
  <c r="BG29" i="1"/>
  <c r="BL29" i="1" s="1"/>
  <c r="BG30" i="1"/>
  <c r="BL30" i="1" s="1"/>
  <c r="BG31" i="1"/>
  <c r="BL31" i="1" s="1"/>
  <c r="BG32" i="1"/>
  <c r="BL32" i="1" s="1"/>
  <c r="BG33" i="1"/>
  <c r="BL33" i="1" s="1"/>
  <c r="BG34" i="1"/>
  <c r="BL34" i="1" s="1"/>
  <c r="BM20" i="1"/>
  <c r="X20" i="1"/>
  <c r="X21" i="1"/>
  <c r="X23" i="1"/>
  <c r="X24" i="1"/>
  <c r="X25" i="1"/>
  <c r="X26" i="1"/>
  <c r="X27" i="1"/>
  <c r="X28" i="1"/>
  <c r="X29" i="1"/>
  <c r="X30" i="1"/>
  <c r="X31" i="1"/>
  <c r="X32" i="1"/>
  <c r="X33" i="1"/>
  <c r="X34" i="1"/>
  <c r="S20" i="1"/>
  <c r="S21" i="1"/>
  <c r="N21" i="1" s="1"/>
  <c r="S23" i="1"/>
  <c r="S24" i="1"/>
  <c r="S25" i="1"/>
  <c r="S26" i="1"/>
  <c r="S27" i="1"/>
  <c r="S28" i="1"/>
  <c r="S29" i="1"/>
  <c r="S30" i="1"/>
  <c r="S31" i="1"/>
  <c r="S32" i="1"/>
  <c r="S33" i="1"/>
  <c r="S34" i="1"/>
  <c r="D20" i="1"/>
  <c r="D21" i="1"/>
  <c r="D23" i="1"/>
  <c r="D24" i="1"/>
  <c r="D25" i="1"/>
  <c r="D26" i="1"/>
  <c r="D27" i="1"/>
  <c r="D28" i="1"/>
  <c r="D29" i="1"/>
  <c r="D30" i="1"/>
  <c r="D31" i="1"/>
  <c r="D32" i="1"/>
  <c r="D33" i="1"/>
  <c r="D34" i="1"/>
  <c r="BL35" i="1" l="1"/>
  <c r="AP21" i="1"/>
  <c r="X35" i="1"/>
  <c r="S35" i="1"/>
  <c r="D35" i="1"/>
  <c r="AW35" i="1"/>
  <c r="BG35" i="1"/>
  <c r="N33" i="1"/>
  <c r="N29" i="1"/>
  <c r="N25" i="1"/>
  <c r="BM32" i="1"/>
  <c r="BM28" i="1"/>
  <c r="BM24" i="1"/>
  <c r="BM34" i="1"/>
  <c r="BM30" i="1"/>
  <c r="BM26" i="1"/>
  <c r="BM21" i="1"/>
  <c r="N27" i="1"/>
  <c r="BM31" i="1"/>
  <c r="BM27" i="1"/>
  <c r="BM23" i="1"/>
  <c r="N34" i="1"/>
  <c r="AP34" i="1" s="1"/>
  <c r="N30" i="1"/>
  <c r="AP30" i="1" s="1"/>
  <c r="BM33" i="1"/>
  <c r="BM29" i="1"/>
  <c r="BM25" i="1"/>
  <c r="N23" i="1"/>
  <c r="AP23" i="1" s="1"/>
  <c r="N20" i="1"/>
  <c r="AP20" i="1" s="1"/>
  <c r="N31" i="1"/>
  <c r="AP31" i="1" s="1"/>
  <c r="N26" i="1"/>
  <c r="AP26" i="1" s="1"/>
  <c r="N32" i="1"/>
  <c r="AP32" i="1" s="1"/>
  <c r="N24" i="1"/>
  <c r="AP24" i="1" s="1"/>
  <c r="N28" i="1"/>
  <c r="AP28" i="1" s="1"/>
  <c r="BM35" i="1" l="1"/>
  <c r="AP29" i="1"/>
  <c r="AS29" i="1" s="1"/>
  <c r="AP33" i="1"/>
  <c r="AS33" i="1" s="1"/>
  <c r="AP27" i="1"/>
  <c r="AS27" i="1" s="1"/>
  <c r="AP25" i="1"/>
  <c r="AS25" i="1" s="1"/>
  <c r="AS32" i="1"/>
  <c r="AS31" i="1"/>
  <c r="AS30" i="1"/>
  <c r="AS24" i="1"/>
  <c r="AS26" i="1"/>
  <c r="AS23" i="1"/>
  <c r="AS34" i="1"/>
  <c r="AS28" i="1"/>
  <c r="N35" i="1"/>
  <c r="AP35" i="1" s="1"/>
  <c r="AS35" i="1" l="1"/>
  <c r="AS21" i="1"/>
  <c r="AS20" i="1"/>
</calcChain>
</file>

<file path=xl/sharedStrings.xml><?xml version="1.0" encoding="utf-8"?>
<sst xmlns="http://schemas.openxmlformats.org/spreadsheetml/2006/main" count="137" uniqueCount="107">
  <si>
    <t>Найменування бюджету - одержувача/надавача міжбюджетного трансферту</t>
  </si>
  <si>
    <t>Трансферти з інших місцевих бюджетів</t>
  </si>
  <si>
    <t>Х</t>
  </si>
  <si>
    <t>УСЬОГО</t>
  </si>
  <si>
    <t>Державний бюджет</t>
  </si>
  <si>
    <t>Обласний бюджет Сумської області</t>
  </si>
  <si>
    <t>Реверсна дотація</t>
  </si>
  <si>
    <t>Інші субвенції з місцевого бюджету</t>
  </si>
  <si>
    <t>Субвенції загального фонду</t>
  </si>
  <si>
    <t>у тому числі:</t>
  </si>
  <si>
    <t>на виконання обласної програми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</t>
  </si>
  <si>
    <t>Разом</t>
  </si>
  <si>
    <t>Субвенції спеціального фонду</t>
  </si>
  <si>
    <t>на виконання умов угоди про соціально-економічне співробітництво</t>
  </si>
  <si>
    <t>Трансферти іншим бюджетам</t>
  </si>
  <si>
    <t>Код бюджету</t>
  </si>
  <si>
    <t>Міжбюджетні трансферти на 2020 рік</t>
  </si>
  <si>
    <t>Дотації загального фонду</t>
  </si>
  <si>
    <t>Усього</t>
  </si>
  <si>
    <t>на забезпечення лікування хворих на хронічну ниркову недостатність методом гемодіалізу</t>
  </si>
  <si>
    <t>на забезпечення лікування хворих на цукровий та нецукровий діабет</t>
  </si>
  <si>
    <t xml:space="preserve"> для забезпечення відшкодування за встановлення пам'ятників та облаштування місць поховання загиблих (померлих) учасників антитерористичної операції (операції об’єднаних сил)</t>
  </si>
  <si>
    <t>для 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</si>
  <si>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>на встановлення телефонів особам з інвалідністю І та ІІ груп</t>
  </si>
  <si>
    <t>на пільгове медичне обслуговування громадян, які постраждали внаслідок Чорнобильської катастрофи</t>
  </si>
  <si>
    <t xml:space="preserve">на поховання учасників бойових дій та інвалідів війни </t>
  </si>
  <si>
    <t xml:space="preserve">на оплату компенсаційних виплат особам з інвалідністю на бензин, ремонт, техобслуговування автотранспорту та транспортне обслуговування </t>
  </si>
  <si>
    <t>на забезпечення твердим паливом (дровами, торфобрикетами) сімей учасників антитерористичної операції (операції об’єднаних сил)</t>
  </si>
  <si>
    <t>на 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</si>
  <si>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>на компенсаційні виплати за пільговий проїзд окремих категорій громадян</t>
  </si>
  <si>
    <t>Бюджет Верхньосироватської сільської об’єднаної територіальної громади</t>
  </si>
  <si>
    <t>на оплату праці з нарахуваннями педагогічних працівників приватного закладу загальної середньої освіти</t>
  </si>
  <si>
    <t>на оплату праці з нарахуваннями педагогічних працівників інклюзивно-ресурсних центрів</t>
  </si>
  <si>
    <t>на оплату за проведення додаткових занять (послуг) для учнів інклюзивних класів закладів загальної середньої освіти</t>
  </si>
  <si>
    <t>на оплату за проведення додаткових занять (послуг) в інклюзивних групах закладів дошкільної освіти</t>
  </si>
  <si>
    <t>на придбання спеціальних засобів корекції психофізичного розвитку в інклюзивних класах закладів загальної середньої освіти</t>
  </si>
  <si>
    <t>на придбання спеціальних засобів корекції психофізичного розвитку в інклюзивних групах закладів дошкільної освіти</t>
  </si>
  <si>
    <t>(грн)</t>
  </si>
  <si>
    <t>Виконавець: Липова С.А.</t>
  </si>
  <si>
    <t>Сумський міський голова</t>
  </si>
  <si>
    <t>О.М. Лисенко</t>
  </si>
  <si>
    <t>на надання вторинної медичної допомоги дитячому населенню Миколаївської об’єднаної територіальної громади комунальним некомерційним підприємством «Дитяча клінічна лікарня Святої Зінаїди» Сумської міської ради</t>
  </si>
  <si>
    <t>на надання вторинної спеціалізованої медичної допомоги мешканцям Нижньосироватської об'єднаної територіальної громади на базі комунального некомерційного підприємства "Центральна міська клінічна лікарня" Сумської міської ради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</si>
  <si>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</si>
  <si>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дошкільному навчальному закладу (ясла-садок) (м. Суми) Національної поліції України </t>
  </si>
  <si>
    <t>Додаток № 5</t>
  </si>
  <si>
    <t>усього</t>
  </si>
  <si>
    <t>засоби навчання та обладнання (крім комп'ютерного)</t>
  </si>
  <si>
    <t>сучасні меблі для початкових класів нової української школи</t>
  </si>
  <si>
    <t>комп'ютерне обладнання для початкових класів</t>
  </si>
  <si>
    <t xml:space="preserve">на закупівлю обладнання, інвентаря для  фізкультурно-спортивних приміщень, засобів навчання, у тому числі навчально-методичної та навчальної літератури, зошитів з друкованою основою для закладів загальної середньої освіти, що беруть участь в експеременті з реалізації Державного стандарту початкової освіти </t>
  </si>
  <si>
    <t>18310200000</t>
  </si>
  <si>
    <t>Районний бюджет Недригайлівського району</t>
  </si>
  <si>
    <t>18315200000</t>
  </si>
  <si>
    <t>Районний бюджет Сумського району</t>
  </si>
  <si>
    <t>18505000000</t>
  </si>
  <si>
    <t>Бюджет Миколаївської селищної об’єднаної територіальної громади</t>
  </si>
  <si>
    <t>18509000000</t>
  </si>
  <si>
    <t>Бюджет Бездрицької сільської об’єднаної територіальної громади</t>
  </si>
  <si>
    <t>18512000000</t>
  </si>
  <si>
    <t>Бюджет Миколаївської сільської об’єднаної територіальної громади</t>
  </si>
  <si>
    <t>18513000000</t>
  </si>
  <si>
    <t>Бюджет Миропільської сільської об’єднаної територіальної громади</t>
  </si>
  <si>
    <t>18514000000</t>
  </si>
  <si>
    <t>Бюджет Нижньосироватської сільської об’єднаної територіальної громади</t>
  </si>
  <si>
    <t>18517000000</t>
  </si>
  <si>
    <t>Бюджет Краснопільської селищної об’єднаної територіальної громади</t>
  </si>
  <si>
    <t>18525000000</t>
  </si>
  <si>
    <t>Бюджет Степанівської селищної об’єднаної територіальної громади</t>
  </si>
  <si>
    <t>18527000000</t>
  </si>
  <si>
    <t>18204100000</t>
  </si>
  <si>
    <t>Бюджет міста Лебедина</t>
  </si>
  <si>
    <t>18100000000</t>
  </si>
  <si>
    <t>18306200000</t>
  </si>
  <si>
    <t>Районний бюджет Краснопільського району</t>
  </si>
  <si>
    <t>18308200000</t>
  </si>
  <si>
    <t>Районний бюджет Лебединського району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</si>
  <si>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</si>
  <si>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</si>
  <si>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</si>
  <si>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</si>
  <si>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</si>
  <si>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</si>
  <si>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здоров’я за рахунок відповідної субвенції з державного бюджету</t>
  </si>
  <si>
    <t>з них:</t>
  </si>
  <si>
    <t xml:space="preserve"> на придбання антисептиків та засобів індивідуального захисту медичних працівників для комунального некомерційного підприємства «Центральна міська клінічна лікарня» Сумської міської ради </t>
  </si>
  <si>
    <t xml:space="preserve">Разом </t>
  </si>
  <si>
    <r>
      <t>Субвенція з місцевого бюджету на утримання об’єктів спільного користування чи ліквідацію негативних наслідків діяльності об'єктів спільного користування</t>
    </r>
    <r>
      <rPr>
        <sz val="27"/>
        <color rgb="FF000000"/>
        <rFont val="Times New Roman"/>
        <family val="1"/>
        <charset val="204"/>
      </rPr>
      <t xml:space="preserve"> </t>
    </r>
  </si>
  <si>
    <t xml:space="preserve">на закупівлю засобів навчання та обладнання для навчальних кабінетів початкової школи </t>
  </si>
  <si>
    <t xml:space="preserve"> до   рішення   Сумської   міської   ради</t>
  </si>
  <si>
    <t>(код бюджету)</t>
  </si>
  <si>
    <t xml:space="preserve"> об'єднаної     територіальної     громади </t>
  </si>
  <si>
    <t xml:space="preserve">«Про     внесення     змін     до   рішення
</t>
  </si>
  <si>
    <t xml:space="preserve">Сумської              міської                 ради   
</t>
  </si>
  <si>
    <t>від  24  грудня 2019 року № 6248  –  МР</t>
  </si>
  <si>
    <t>«Про      бюджет       Сумської     міської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</si>
  <si>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</si>
  <si>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     на   2020   рік»  (зі змінами)</t>
  </si>
  <si>
    <t>на ремонт та придбання обладнання для їдалень (харчоблоків) закладів загальної середньої освіти</t>
  </si>
  <si>
    <t xml:space="preserve">Сумському обласному військовому комісаріату для Сумського міського військового комісаріату </t>
  </si>
  <si>
    <t>військовій частині А 1476</t>
  </si>
  <si>
    <t xml:space="preserve">Управлінню патрульної поліції Департаменту патрульної поліції України </t>
  </si>
  <si>
    <t xml:space="preserve">Головному управлінню національної поліції в Сумській області </t>
  </si>
  <si>
    <t>Дотації з бюджету Сумської міської ОТГ</t>
  </si>
  <si>
    <t xml:space="preserve">на здійснення видатків на оплату послуг з підготовки кадрів на умовах регіонального замовлення в закладах професійної (професійно-технічної) освіти </t>
  </si>
  <si>
    <t>Субвенція з місцевого бюджету на здійснення  переданих видатків у сфері освіти за рахунок коштів освітньої субвенції</t>
  </si>
  <si>
    <t xml:space="preserve"> від  24 червня  2020 року  №  7073 - 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</si>
</sst>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7"/>
      <color theme="1"/>
      <name val="Times New Roman"/>
      <family val="1"/>
      <charset val="204"/>
    </font>
    <font>
      <sz val="25"/>
      <color theme="1"/>
      <name val="Times New Roman"/>
      <family val="1"/>
      <charset val="204"/>
    </font>
    <font>
      <sz val="27"/>
      <color theme="1"/>
      <name val="Times New Roman"/>
      <family val="1"/>
      <charset val="204"/>
    </font>
    <font>
      <b/>
      <sz val="27"/>
      <color theme="1"/>
      <name val="Times New Roman"/>
      <family val="1"/>
      <charset val="204"/>
    </font>
    <font>
      <b/>
      <sz val="40"/>
      <color rgb="FF000000"/>
      <name val="Times New Roman"/>
      <family val="1"/>
      <charset val="204"/>
    </font>
    <font>
      <sz val="27"/>
      <color theme="1"/>
      <name val="Calibri"/>
      <family val="2"/>
      <charset val="204"/>
      <scheme val="minor"/>
    </font>
    <font>
      <b/>
      <sz val="17"/>
      <color theme="1"/>
      <name val="Calibri"/>
      <family val="2"/>
      <charset val="204"/>
      <scheme val="minor"/>
    </font>
    <font>
      <sz val="35"/>
      <color theme="1"/>
      <name val="Times New Roman"/>
      <family val="1"/>
      <charset val="204"/>
    </font>
    <font>
      <b/>
      <sz val="35"/>
      <color theme="1"/>
      <name val="Times New Roman"/>
      <family val="1"/>
      <charset val="204"/>
    </font>
    <font>
      <b/>
      <sz val="19"/>
      <color rgb="FF000000"/>
      <name val="Times New Roman"/>
      <family val="1"/>
      <charset val="204"/>
    </font>
    <font>
      <sz val="25"/>
      <name val="Times New Roman"/>
      <family val="1"/>
      <charset val="204"/>
    </font>
    <font>
      <sz val="10"/>
      <name val="Arial"/>
      <family val="2"/>
      <charset val="204"/>
    </font>
    <font>
      <sz val="25"/>
      <color rgb="FF000000"/>
      <name val="Times New Roman"/>
      <family val="1"/>
      <charset val="204"/>
    </font>
    <font>
      <b/>
      <sz val="25"/>
      <color rgb="FF000000"/>
      <name val="Times New Roman"/>
      <family val="1"/>
      <charset val="204"/>
    </font>
    <font>
      <sz val="25"/>
      <color theme="1"/>
      <name val="Calibri"/>
      <family val="2"/>
      <charset val="204"/>
      <scheme val="minor"/>
    </font>
    <font>
      <sz val="27"/>
      <color rgb="FF000000"/>
      <name val="Times New Roman"/>
      <family val="1"/>
      <charset val="204"/>
    </font>
    <font>
      <b/>
      <sz val="27"/>
      <color rgb="FF000000"/>
      <name val="Times New Roman"/>
      <family val="1"/>
      <charset val="204"/>
    </font>
    <font>
      <b/>
      <sz val="27"/>
      <color theme="1"/>
      <name val="Calibri"/>
      <family val="2"/>
      <charset val="204"/>
      <scheme val="minor"/>
    </font>
    <font>
      <sz val="30"/>
      <color rgb="FF000000"/>
      <name val="Times New Roman"/>
      <family val="1"/>
      <charset val="204"/>
    </font>
    <font>
      <sz val="43"/>
      <color theme="1"/>
      <name val="Times New Roman"/>
      <family val="1"/>
      <charset val="204"/>
    </font>
    <font>
      <b/>
      <sz val="43"/>
      <color theme="1"/>
      <name val="Times New Roman"/>
      <family val="1"/>
      <charset val="204"/>
    </font>
    <font>
      <sz val="43"/>
      <color theme="1"/>
      <name val="Calibri"/>
      <family val="2"/>
      <charset val="204"/>
      <scheme val="minor"/>
    </font>
    <font>
      <sz val="33"/>
      <color theme="1"/>
      <name val="Times New Roman"/>
      <family val="1"/>
      <charset val="204"/>
    </font>
    <font>
      <b/>
      <sz val="33"/>
      <color theme="1"/>
      <name val="Times New Roman"/>
      <family val="1"/>
      <charset val="204"/>
    </font>
    <font>
      <sz val="33"/>
      <color theme="1"/>
      <name val="Calibri"/>
      <family val="2"/>
      <charset val="204"/>
      <scheme val="minor"/>
    </font>
    <font>
      <sz val="27"/>
      <name val="Times New Roman"/>
      <family val="1"/>
      <charset val="204"/>
    </font>
    <font>
      <sz val="47"/>
      <color theme="1"/>
      <name val="Times New Roman"/>
      <family val="1"/>
      <charset val="204"/>
    </font>
    <font>
      <b/>
      <sz val="47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b/>
      <sz val="35"/>
      <color rgb="FF000000"/>
      <name val="Times New Roman"/>
      <family val="1"/>
      <charset val="204"/>
    </font>
    <font>
      <sz val="35"/>
      <color theme="1"/>
      <name val="Calibri"/>
      <family val="2"/>
      <charset val="204"/>
      <scheme val="minor"/>
    </font>
    <font>
      <sz val="35"/>
      <color rgb="FF000000"/>
      <name val="Times New Roman"/>
      <family val="1"/>
      <charset val="204"/>
    </font>
    <font>
      <sz val="45"/>
      <color theme="1"/>
      <name val="Times New Roman"/>
      <family val="1"/>
      <charset val="204"/>
    </font>
    <font>
      <sz val="45"/>
      <name val="Times New Roman"/>
      <family val="1"/>
      <charset val="204"/>
    </font>
    <font>
      <sz val="45"/>
      <color rgb="FFFF0000"/>
      <name val="Times New Roman"/>
      <family val="1"/>
      <charset val="204"/>
    </font>
    <font>
      <b/>
      <sz val="55"/>
      <color rgb="FF000000"/>
      <name val="Times New Roman"/>
      <family val="1"/>
      <charset val="204"/>
    </font>
    <font>
      <b/>
      <sz val="2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9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/>
    <xf numFmtId="0" fontId="9" fillId="0" borderId="0" xfId="0" applyFont="1" applyBorder="1"/>
    <xf numFmtId="0" fontId="13" fillId="0" borderId="1" xfId="0" applyFont="1" applyFill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/>
    </xf>
    <xf numFmtId="0" fontId="4" fillId="0" borderId="1" xfId="0" applyFont="1" applyBorder="1"/>
    <xf numFmtId="0" fontId="17" fillId="0" borderId="1" xfId="0" applyFont="1" applyBorder="1"/>
    <xf numFmtId="0" fontId="5" fillId="0" borderId="1" xfId="0" applyFont="1" applyBorder="1"/>
    <xf numFmtId="0" fontId="8" fillId="0" borderId="1" xfId="0" applyFont="1" applyBorder="1"/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20" fillId="0" borderId="1" xfId="0" applyFont="1" applyBorder="1"/>
    <xf numFmtId="0" fontId="19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3" fillId="0" borderId="0" xfId="0" applyFont="1" applyFill="1" applyAlignment="1">
      <alignment horizontal="left" vertical="center" wrapText="1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/>
    </xf>
    <xf numFmtId="0" fontId="28" fillId="0" borderId="1" xfId="1" applyFont="1" applyFill="1" applyBorder="1" applyAlignment="1">
      <alignment horizontal="left" wrapText="1"/>
    </xf>
    <xf numFmtId="0" fontId="28" fillId="0" borderId="1" xfId="0" applyFont="1" applyFill="1" applyBorder="1" applyAlignment="1">
      <alignment horizontal="left" wrapText="1"/>
    </xf>
    <xf numFmtId="0" fontId="19" fillId="0" borderId="0" xfId="0" applyFont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10" fillId="0" borderId="1" xfId="0" applyFont="1" applyBorder="1"/>
    <xf numFmtId="0" fontId="34" fillId="0" borderId="1" xfId="0" applyFont="1" applyBorder="1"/>
    <xf numFmtId="0" fontId="3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9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8" fillId="0" borderId="3" xfId="0" applyFont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3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7" fillId="0" borderId="0" xfId="0" applyFont="1" applyFill="1" applyAlignment="1">
      <alignment horizontal="center" vertical="top" wrapText="1"/>
    </xf>
    <xf numFmtId="0" fontId="4" fillId="0" borderId="0" xfId="0" applyFont="1" applyBorder="1" applyAlignment="1">
      <alignment horizontal="right"/>
    </xf>
    <xf numFmtId="0" fontId="35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37" fillId="0" borderId="0" xfId="0" applyFont="1" applyFill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8" fillId="0" borderId="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21" fillId="0" borderId="2" xfId="0" applyFont="1" applyBorder="1" applyAlignment="1">
      <alignment horizontal="center"/>
    </xf>
    <xf numFmtId="0" fontId="21" fillId="0" borderId="2" xfId="0" applyFont="1" applyBorder="1" applyAlignment="1">
      <alignment horizontal="center" vertical="top"/>
    </xf>
    <xf numFmtId="0" fontId="35" fillId="0" borderId="7" xfId="0" applyFont="1" applyBorder="1" applyAlignment="1">
      <alignment horizontal="center" vertical="center" wrapText="1"/>
    </xf>
    <xf numFmtId="0" fontId="29" fillId="0" borderId="0" xfId="0" applyFont="1" applyAlignment="1"/>
  </cellXfs>
  <cellStyles count="2">
    <cellStyle name="Normal_Доходи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42"/>
  <sheetViews>
    <sheetView tabSelected="1" view="pageBreakPreview" topLeftCell="BA24" zoomScale="25" zoomScaleNormal="100" zoomScaleSheetLayoutView="25" workbookViewId="0">
      <selection activeCell="BE40" sqref="BE40:BM43"/>
    </sheetView>
  </sheetViews>
  <sheetFormatPr defaultRowHeight="34.5" x14ac:dyDescent="0.5"/>
  <cols>
    <col min="1" max="1" width="36.5703125" style="1" customWidth="1"/>
    <col min="2" max="2" width="107.7109375" style="4" customWidth="1"/>
    <col min="3" max="3" width="88.42578125" style="1" customWidth="1"/>
    <col min="4" max="4" width="63.140625" style="1" customWidth="1"/>
    <col min="5" max="5" width="63.28515625" style="1" customWidth="1"/>
    <col min="6" max="6" width="52.85546875" style="1" customWidth="1"/>
    <col min="7" max="7" width="55.85546875" style="2" customWidth="1"/>
    <col min="8" max="8" width="55.85546875" style="1" customWidth="1"/>
    <col min="9" max="9" width="64.85546875" style="1" customWidth="1"/>
    <col min="10" max="10" width="54" style="1" customWidth="1"/>
    <col min="11" max="11" width="56.28515625" style="1" customWidth="1"/>
    <col min="12" max="12" width="64.85546875" style="1" customWidth="1"/>
    <col min="13" max="13" width="62.140625" style="1" customWidth="1"/>
    <col min="14" max="14" width="73.85546875" style="1" customWidth="1"/>
    <col min="15" max="15" width="39.7109375" style="1" hidden="1" customWidth="1"/>
    <col min="16" max="16" width="48.85546875" style="1" hidden="1" customWidth="1"/>
    <col min="17" max="17" width="40.42578125" style="1" hidden="1" customWidth="1"/>
    <col min="18" max="18" width="3.28515625" style="1" hidden="1" customWidth="1"/>
    <col min="19" max="19" width="43.7109375" style="1" customWidth="1"/>
    <col min="20" max="20" width="48.42578125" style="1" customWidth="1"/>
    <col min="21" max="21" width="52.28515625" style="1" customWidth="1"/>
    <col min="22" max="22" width="44.5703125" style="1" customWidth="1"/>
    <col min="23" max="23" width="101.85546875" style="1" customWidth="1"/>
    <col min="24" max="24" width="55.42578125" style="1" customWidth="1"/>
    <col min="25" max="25" width="42.140625" style="1" customWidth="1"/>
    <col min="26" max="26" width="32.85546875" style="1" customWidth="1"/>
    <col min="27" max="27" width="81.7109375" style="1" customWidth="1"/>
    <col min="28" max="28" width="76.85546875" style="1" customWidth="1"/>
    <col min="29" max="29" width="59.28515625" style="1" customWidth="1"/>
    <col min="30" max="30" width="36" style="1" customWidth="1"/>
    <col min="31" max="31" width="110.28515625" style="1" customWidth="1"/>
    <col min="32" max="32" width="37.42578125" style="1" customWidth="1"/>
    <col min="33" max="33" width="64.140625" style="1" customWidth="1"/>
    <col min="34" max="34" width="78.85546875" style="1" customWidth="1"/>
    <col min="35" max="35" width="28.28515625" style="1" customWidth="1"/>
    <col min="36" max="36" width="33.85546875" style="1" customWidth="1"/>
    <col min="37" max="37" width="27.85546875" style="1" customWidth="1"/>
    <col min="38" max="38" width="39.7109375" style="1" customWidth="1"/>
    <col min="39" max="39" width="43" style="1" customWidth="1"/>
    <col min="40" max="40" width="58.28515625" style="1" customWidth="1"/>
    <col min="41" max="41" width="53.42578125" style="1" customWidth="1"/>
    <col min="42" max="42" width="35.42578125" style="2" customWidth="1"/>
    <col min="43" max="43" width="80.5703125" style="2" customWidth="1"/>
    <col min="44" max="44" width="38.7109375" style="2" customWidth="1"/>
    <col min="45" max="45" width="41.7109375" style="2" customWidth="1"/>
    <col min="46" max="46" width="52" style="1" customWidth="1"/>
    <col min="47" max="47" width="52" style="2" customWidth="1"/>
    <col min="48" max="48" width="52" style="1" customWidth="1"/>
    <col min="49" max="49" width="52" style="2" customWidth="1"/>
    <col min="50" max="50" width="72.28515625" style="1" customWidth="1"/>
    <col min="51" max="52" width="43" style="1" customWidth="1"/>
    <col min="53" max="53" width="56.85546875" style="1" customWidth="1"/>
    <col min="54" max="57" width="48" style="1" customWidth="1"/>
    <col min="58" max="58" width="47.5703125" style="2" customWidth="1"/>
    <col min="59" max="59" width="43.5703125" style="1" customWidth="1"/>
    <col min="60" max="60" width="39.7109375" style="1" customWidth="1"/>
    <col min="61" max="61" width="38.28515625" style="2" customWidth="1"/>
    <col min="62" max="62" width="48" style="1" customWidth="1"/>
    <col min="63" max="64" width="38.28515625" style="2" customWidth="1"/>
    <col min="65" max="65" width="54.42578125" style="2" customWidth="1"/>
    <col min="66" max="69" width="9.140625" style="1"/>
  </cols>
  <sheetData>
    <row r="1" spans="1:69" ht="52.5" customHeight="1" x14ac:dyDescent="0.5">
      <c r="F1" s="9"/>
      <c r="G1" s="9"/>
      <c r="H1" s="9"/>
      <c r="I1" s="82" t="s">
        <v>45</v>
      </c>
      <c r="J1" s="82"/>
      <c r="K1" s="82"/>
      <c r="L1" s="82"/>
      <c r="M1" s="82"/>
      <c r="N1" s="82"/>
      <c r="O1" s="9"/>
      <c r="P1" s="9"/>
      <c r="Q1" s="9"/>
      <c r="R1" s="9"/>
      <c r="S1" s="9"/>
      <c r="T1" s="9"/>
      <c r="U1" s="9"/>
      <c r="V1" s="9"/>
      <c r="W1" s="9"/>
      <c r="AD1" s="91"/>
      <c r="AE1" s="91"/>
      <c r="AF1" s="91"/>
      <c r="AG1" s="9"/>
      <c r="AH1" s="9"/>
      <c r="AI1" s="9"/>
      <c r="AJ1" s="9"/>
      <c r="AK1" s="9"/>
      <c r="BG1" s="6"/>
      <c r="BH1" s="6"/>
      <c r="BI1" s="66"/>
      <c r="BK1" s="66"/>
      <c r="BL1" s="6"/>
      <c r="BM1" s="6"/>
    </row>
    <row r="2" spans="1:69" ht="43.5" customHeight="1" x14ac:dyDescent="0.5">
      <c r="F2" s="9"/>
      <c r="G2" s="9"/>
      <c r="H2" s="9"/>
      <c r="I2" s="79" t="s">
        <v>89</v>
      </c>
      <c r="J2" s="79"/>
      <c r="K2" s="79"/>
      <c r="L2" s="79"/>
      <c r="M2" s="79"/>
      <c r="N2" s="79"/>
      <c r="O2" s="15"/>
      <c r="P2" s="15"/>
      <c r="Q2" s="15"/>
      <c r="R2" s="15"/>
      <c r="S2" s="15"/>
      <c r="T2" s="15"/>
      <c r="U2" s="15"/>
      <c r="V2" s="15"/>
      <c r="W2" s="15"/>
      <c r="AD2" s="91"/>
      <c r="AE2" s="91"/>
      <c r="AF2" s="91"/>
      <c r="AG2" s="9"/>
      <c r="AH2" s="9"/>
      <c r="AI2" s="9"/>
      <c r="AJ2" s="9"/>
      <c r="AK2" s="9"/>
      <c r="BG2" s="6"/>
      <c r="BH2" s="6"/>
      <c r="BI2" s="66"/>
      <c r="BK2" s="66"/>
      <c r="BL2" s="6"/>
      <c r="BM2" s="6"/>
    </row>
    <row r="3" spans="1:69" ht="56.25" customHeight="1" x14ac:dyDescent="0.5">
      <c r="F3" s="9"/>
      <c r="G3" s="9"/>
      <c r="H3" s="9"/>
      <c r="I3" s="83" t="s">
        <v>92</v>
      </c>
      <c r="J3" s="83"/>
      <c r="K3" s="83"/>
      <c r="L3" s="83"/>
      <c r="M3" s="83"/>
      <c r="N3" s="83"/>
      <c r="O3" s="15"/>
      <c r="P3" s="15"/>
      <c r="Q3" s="15"/>
      <c r="R3" s="15"/>
      <c r="S3" s="15"/>
      <c r="T3" s="15"/>
      <c r="U3" s="15"/>
      <c r="V3" s="15"/>
      <c r="W3" s="15"/>
      <c r="AD3" s="91"/>
      <c r="AE3" s="91"/>
      <c r="AF3" s="91"/>
      <c r="AG3" s="9"/>
      <c r="AH3" s="9"/>
      <c r="AI3" s="9"/>
      <c r="AJ3" s="9"/>
      <c r="AK3" s="9"/>
      <c r="BG3" s="6"/>
      <c r="BH3" s="6"/>
      <c r="BI3" s="66"/>
      <c r="BK3" s="66"/>
      <c r="BL3" s="6"/>
      <c r="BM3" s="6"/>
    </row>
    <row r="4" spans="1:69" ht="44.25" customHeight="1" x14ac:dyDescent="0.5">
      <c r="F4" s="12"/>
      <c r="G4" s="62"/>
      <c r="H4" s="60"/>
      <c r="I4" s="79" t="s">
        <v>93</v>
      </c>
      <c r="J4" s="79"/>
      <c r="K4" s="79"/>
      <c r="L4" s="79"/>
      <c r="M4" s="79"/>
      <c r="N4" s="79"/>
      <c r="O4" s="15"/>
      <c r="P4" s="15"/>
      <c r="Q4" s="15"/>
      <c r="R4" s="15"/>
      <c r="S4" s="15"/>
      <c r="T4" s="15"/>
      <c r="U4" s="15"/>
      <c r="V4" s="15"/>
      <c r="W4" s="15"/>
      <c r="AD4" s="12"/>
      <c r="AE4" s="12"/>
      <c r="AF4" s="12"/>
      <c r="AG4" s="9"/>
      <c r="AH4" s="9"/>
      <c r="AI4" s="9"/>
      <c r="AJ4" s="9"/>
      <c r="AK4" s="9"/>
      <c r="BG4" s="12"/>
      <c r="BH4" s="12"/>
      <c r="BI4" s="66"/>
      <c r="BK4" s="66"/>
      <c r="BL4" s="12"/>
      <c r="BM4" s="12"/>
    </row>
    <row r="5" spans="1:69" ht="45.75" customHeight="1" x14ac:dyDescent="0.5">
      <c r="F5" s="12"/>
      <c r="G5" s="62"/>
      <c r="H5" s="60"/>
      <c r="I5" s="79" t="s">
        <v>94</v>
      </c>
      <c r="J5" s="79"/>
      <c r="K5" s="79"/>
      <c r="L5" s="79"/>
      <c r="M5" s="79"/>
      <c r="N5" s="79"/>
      <c r="O5" s="15"/>
      <c r="P5" s="15"/>
      <c r="Q5" s="15"/>
      <c r="R5" s="15"/>
      <c r="S5" s="15"/>
      <c r="T5" s="15"/>
      <c r="U5" s="15"/>
      <c r="V5" s="15"/>
      <c r="W5" s="15"/>
      <c r="AD5" s="12"/>
      <c r="AE5" s="12"/>
      <c r="AF5" s="12"/>
      <c r="AG5" s="9"/>
      <c r="AH5" s="9"/>
      <c r="AI5" s="9"/>
      <c r="AJ5" s="9"/>
      <c r="AK5" s="9"/>
      <c r="BG5" s="12"/>
      <c r="BH5" s="12"/>
      <c r="BI5" s="66"/>
      <c r="BK5" s="66"/>
      <c r="BL5" s="12"/>
      <c r="BM5" s="12"/>
    </row>
    <row r="6" spans="1:69" ht="45" customHeight="1" x14ac:dyDescent="0.5">
      <c r="F6" s="9"/>
      <c r="G6" s="9"/>
      <c r="H6" s="9"/>
      <c r="I6" s="79" t="s">
        <v>95</v>
      </c>
      <c r="J6" s="79"/>
      <c r="K6" s="79"/>
      <c r="L6" s="79"/>
      <c r="M6" s="79"/>
      <c r="N6" s="79"/>
      <c r="O6" s="15"/>
      <c r="P6" s="15"/>
      <c r="Q6" s="15"/>
      <c r="R6" s="15"/>
      <c r="S6" s="15"/>
      <c r="T6" s="15"/>
      <c r="U6" s="15"/>
      <c r="V6" s="15"/>
      <c r="W6" s="15"/>
      <c r="AD6" s="91"/>
      <c r="AE6" s="91"/>
      <c r="AF6" s="91"/>
      <c r="AG6" s="9"/>
      <c r="AH6" s="9"/>
      <c r="AI6" s="9"/>
      <c r="AJ6" s="9"/>
      <c r="AK6" s="9"/>
      <c r="BG6" s="6"/>
      <c r="BH6" s="6"/>
      <c r="BI6" s="66"/>
      <c r="BK6" s="66"/>
      <c r="BL6" s="6"/>
      <c r="BM6" s="6"/>
    </row>
    <row r="7" spans="1:69" ht="48.75" customHeight="1" x14ac:dyDescent="0.5">
      <c r="F7" s="9"/>
      <c r="G7" s="9"/>
      <c r="H7" s="9"/>
      <c r="I7" s="79" t="s">
        <v>91</v>
      </c>
      <c r="J7" s="79"/>
      <c r="K7" s="79"/>
      <c r="L7" s="79"/>
      <c r="M7" s="79"/>
      <c r="N7" s="79"/>
      <c r="O7" s="16"/>
      <c r="P7" s="16"/>
      <c r="Q7" s="16"/>
      <c r="R7" s="16"/>
      <c r="S7" s="16"/>
      <c r="T7" s="16"/>
      <c r="U7" s="16"/>
      <c r="V7" s="16"/>
      <c r="W7" s="16"/>
      <c r="AD7" s="91"/>
      <c r="AE7" s="91"/>
      <c r="AF7" s="91"/>
      <c r="AG7" s="9"/>
      <c r="AH7" s="9"/>
      <c r="AI7" s="9"/>
      <c r="AJ7" s="9"/>
      <c r="AK7" s="9"/>
      <c r="BG7" s="6"/>
      <c r="BH7" s="6"/>
      <c r="BI7" s="66"/>
      <c r="BK7" s="66"/>
      <c r="BL7" s="6"/>
      <c r="BM7" s="6"/>
    </row>
    <row r="8" spans="1:69" ht="42" customHeight="1" x14ac:dyDescent="0.5">
      <c r="F8" s="36"/>
      <c r="G8" s="62"/>
      <c r="H8" s="60"/>
      <c r="I8" s="89" t="s">
        <v>97</v>
      </c>
      <c r="J8" s="89"/>
      <c r="K8" s="89"/>
      <c r="L8" s="89"/>
      <c r="M8" s="89"/>
      <c r="N8" s="89"/>
      <c r="O8" s="37"/>
      <c r="P8" s="37"/>
      <c r="Q8" s="37"/>
      <c r="R8" s="37"/>
      <c r="S8" s="37"/>
      <c r="T8" s="37"/>
      <c r="U8" s="37"/>
      <c r="V8" s="37"/>
      <c r="W8" s="37"/>
      <c r="AD8" s="36"/>
      <c r="AE8" s="36"/>
      <c r="AF8" s="36"/>
      <c r="AG8" s="9"/>
      <c r="AH8" s="9"/>
      <c r="AI8" s="9"/>
      <c r="AJ8" s="9"/>
      <c r="AK8" s="9"/>
      <c r="BG8" s="36"/>
      <c r="BH8" s="36"/>
      <c r="BI8" s="66"/>
      <c r="BK8" s="66"/>
      <c r="BL8" s="36"/>
      <c r="BM8" s="36"/>
    </row>
    <row r="9" spans="1:69" ht="43.5" customHeight="1" x14ac:dyDescent="0.5">
      <c r="I9" s="79" t="s">
        <v>106</v>
      </c>
      <c r="J9" s="79"/>
      <c r="K9" s="79"/>
      <c r="L9" s="93"/>
      <c r="M9" s="79"/>
      <c r="N9" s="79"/>
      <c r="O9" s="15"/>
      <c r="P9" s="15"/>
      <c r="Q9" s="15"/>
      <c r="R9" s="15"/>
      <c r="S9" s="15"/>
      <c r="T9" s="15"/>
      <c r="U9" s="15"/>
      <c r="V9" s="15"/>
      <c r="W9" s="15"/>
      <c r="AH9" s="8"/>
      <c r="AI9" s="8"/>
      <c r="AJ9" s="8"/>
      <c r="BH9" s="3"/>
      <c r="BI9" s="3"/>
      <c r="BK9" s="3"/>
      <c r="BL9" s="3"/>
      <c r="BM9" s="3"/>
    </row>
    <row r="10" spans="1:69" ht="59.25" customHeight="1" x14ac:dyDescent="0.3">
      <c r="A10" s="94" t="s">
        <v>16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63"/>
      <c r="M10" s="63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</row>
    <row r="11" spans="1:69" ht="49.5" customHeight="1" x14ac:dyDescent="0.55000000000000004">
      <c r="A11" s="95">
        <v>18531000000</v>
      </c>
      <c r="B11" s="95"/>
      <c r="C11" s="17"/>
      <c r="D11" s="17"/>
      <c r="E11" s="17"/>
      <c r="F11" s="17"/>
      <c r="G11" s="17"/>
      <c r="H11" s="17"/>
      <c r="I11" s="17"/>
      <c r="J11" s="17"/>
      <c r="K11" s="17"/>
      <c r="L11" s="11"/>
      <c r="M11" s="11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0"/>
      <c r="Y11" s="10"/>
      <c r="Z11" s="10"/>
      <c r="AA11" s="10"/>
      <c r="AB11" s="13"/>
      <c r="AC11" s="17"/>
      <c r="AD11" s="10"/>
      <c r="AE11" s="10"/>
      <c r="AF11" s="10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</row>
    <row r="12" spans="1:69" ht="75.75" customHeight="1" x14ac:dyDescent="0.5">
      <c r="A12" s="96" t="s">
        <v>90</v>
      </c>
      <c r="B12" s="96"/>
      <c r="K12" s="58" t="s">
        <v>37</v>
      </c>
      <c r="L12" s="5"/>
      <c r="M12" s="5"/>
      <c r="N12" s="58"/>
      <c r="O12" s="5"/>
      <c r="P12" s="5"/>
      <c r="Q12" s="5"/>
      <c r="R12" s="5"/>
      <c r="S12" s="5"/>
      <c r="T12" s="5"/>
      <c r="U12" s="5"/>
      <c r="V12" s="5"/>
      <c r="W12" s="5"/>
      <c r="AF12" s="5"/>
      <c r="AG12" s="5"/>
      <c r="AH12" s="5"/>
      <c r="AJ12" s="84"/>
      <c r="AK12" s="84"/>
      <c r="BM12" s="5"/>
    </row>
    <row r="13" spans="1:69" s="56" customFormat="1" ht="66" customHeight="1" x14ac:dyDescent="0.7">
      <c r="A13" s="80" t="s">
        <v>15</v>
      </c>
      <c r="B13" s="80" t="s">
        <v>0</v>
      </c>
      <c r="C13" s="81" t="s">
        <v>1</v>
      </c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 t="s">
        <v>1</v>
      </c>
      <c r="P13" s="81"/>
      <c r="Q13" s="81"/>
      <c r="R13" s="81"/>
      <c r="S13" s="81"/>
      <c r="T13" s="81"/>
      <c r="U13" s="81"/>
      <c r="V13" s="81"/>
      <c r="W13" s="81"/>
      <c r="X13" s="81"/>
      <c r="Y13" s="81" t="s">
        <v>1</v>
      </c>
      <c r="Z13" s="81"/>
      <c r="AA13" s="81"/>
      <c r="AB13" s="81"/>
      <c r="AC13" s="81"/>
      <c r="AD13" s="81"/>
      <c r="AE13" s="81"/>
      <c r="AF13" s="81"/>
      <c r="AG13" s="81"/>
      <c r="AH13" s="81" t="s">
        <v>1</v>
      </c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75" t="s">
        <v>86</v>
      </c>
      <c r="AT13" s="90" t="s">
        <v>14</v>
      </c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55"/>
      <c r="BO13" s="55"/>
      <c r="BP13" s="55"/>
      <c r="BQ13" s="55"/>
    </row>
    <row r="14" spans="1:69" s="56" customFormat="1" ht="85.5" customHeight="1" x14ac:dyDescent="0.7">
      <c r="A14" s="80"/>
      <c r="B14" s="80"/>
      <c r="C14" s="57" t="s">
        <v>17</v>
      </c>
      <c r="D14" s="85" t="s">
        <v>8</v>
      </c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 t="s">
        <v>8</v>
      </c>
      <c r="P14" s="85"/>
      <c r="Q14" s="85"/>
      <c r="R14" s="85"/>
      <c r="S14" s="85"/>
      <c r="T14" s="85"/>
      <c r="U14" s="85"/>
      <c r="V14" s="85"/>
      <c r="W14" s="85"/>
      <c r="X14" s="85"/>
      <c r="Y14" s="85" t="s">
        <v>8</v>
      </c>
      <c r="Z14" s="85"/>
      <c r="AA14" s="85"/>
      <c r="AB14" s="85"/>
      <c r="AC14" s="85"/>
      <c r="AD14" s="85"/>
      <c r="AE14" s="85"/>
      <c r="AF14" s="85"/>
      <c r="AG14" s="85"/>
      <c r="AH14" s="85" t="s">
        <v>8</v>
      </c>
      <c r="AI14" s="85"/>
      <c r="AJ14" s="85"/>
      <c r="AK14" s="85"/>
      <c r="AL14" s="85"/>
      <c r="AM14" s="85"/>
      <c r="AN14" s="85"/>
      <c r="AO14" s="85"/>
      <c r="AP14" s="75" t="s">
        <v>18</v>
      </c>
      <c r="AQ14" s="57" t="s">
        <v>12</v>
      </c>
      <c r="AR14" s="75" t="s">
        <v>18</v>
      </c>
      <c r="AS14" s="75"/>
      <c r="AT14" s="80" t="s">
        <v>103</v>
      </c>
      <c r="AU14" s="73" t="s">
        <v>8</v>
      </c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97"/>
      <c r="BG14" s="73" t="s">
        <v>12</v>
      </c>
      <c r="BH14" s="74"/>
      <c r="BI14" s="74"/>
      <c r="BJ14" s="74"/>
      <c r="BK14" s="74"/>
      <c r="BL14" s="74"/>
      <c r="BM14" s="75" t="s">
        <v>11</v>
      </c>
      <c r="BN14" s="55"/>
      <c r="BO14" s="55"/>
      <c r="BP14" s="55"/>
      <c r="BQ14" s="55"/>
    </row>
    <row r="15" spans="1:69" s="30" customFormat="1" ht="60" customHeight="1" x14ac:dyDescent="0.55000000000000004">
      <c r="A15" s="80"/>
      <c r="B15" s="80"/>
      <c r="C15" s="75" t="s">
        <v>77</v>
      </c>
      <c r="D15" s="75" t="s">
        <v>78</v>
      </c>
      <c r="E15" s="80" t="s">
        <v>9</v>
      </c>
      <c r="F15" s="80"/>
      <c r="G15" s="86" t="s">
        <v>96</v>
      </c>
      <c r="H15" s="61" t="s">
        <v>9</v>
      </c>
      <c r="I15" s="86" t="s">
        <v>79</v>
      </c>
      <c r="J15" s="76" t="s">
        <v>9</v>
      </c>
      <c r="K15" s="78"/>
      <c r="L15" s="76" t="s">
        <v>9</v>
      </c>
      <c r="M15" s="78"/>
      <c r="N15" s="75" t="s">
        <v>80</v>
      </c>
      <c r="O15" s="80" t="s">
        <v>9</v>
      </c>
      <c r="P15" s="80"/>
      <c r="Q15" s="80"/>
      <c r="R15" s="80"/>
      <c r="S15" s="80"/>
      <c r="T15" s="80"/>
      <c r="U15" s="80"/>
      <c r="V15" s="80"/>
      <c r="W15" s="80"/>
      <c r="X15" s="75" t="s">
        <v>81</v>
      </c>
      <c r="Y15" s="80" t="s">
        <v>9</v>
      </c>
      <c r="Z15" s="80"/>
      <c r="AA15" s="80"/>
      <c r="AB15" s="80"/>
      <c r="AC15" s="75" t="s">
        <v>87</v>
      </c>
      <c r="AD15" s="75" t="s">
        <v>7</v>
      </c>
      <c r="AE15" s="80" t="s">
        <v>9</v>
      </c>
      <c r="AF15" s="80"/>
      <c r="AG15" s="80"/>
      <c r="AH15" s="80" t="s">
        <v>9</v>
      </c>
      <c r="AI15" s="80"/>
      <c r="AJ15" s="80"/>
      <c r="AK15" s="80"/>
      <c r="AL15" s="80"/>
      <c r="AM15" s="80"/>
      <c r="AN15" s="80"/>
      <c r="AO15" s="75" t="s">
        <v>83</v>
      </c>
      <c r="AP15" s="75"/>
      <c r="AQ15" s="75" t="s">
        <v>82</v>
      </c>
      <c r="AR15" s="75"/>
      <c r="AS15" s="75"/>
      <c r="AT15" s="80"/>
      <c r="AU15" s="75" t="s">
        <v>105</v>
      </c>
      <c r="AV15" s="68" t="s">
        <v>9</v>
      </c>
      <c r="AW15" s="75" t="s">
        <v>7</v>
      </c>
      <c r="AX15" s="76" t="s">
        <v>9</v>
      </c>
      <c r="AY15" s="77"/>
      <c r="AZ15" s="78"/>
      <c r="BA15" s="75" t="s">
        <v>43</v>
      </c>
      <c r="BB15" s="76" t="s">
        <v>9</v>
      </c>
      <c r="BC15" s="77"/>
      <c r="BD15" s="77"/>
      <c r="BE15" s="69" t="s">
        <v>9</v>
      </c>
      <c r="BF15" s="75" t="s">
        <v>18</v>
      </c>
      <c r="BG15" s="75" t="s">
        <v>7</v>
      </c>
      <c r="BH15" s="31" t="s">
        <v>9</v>
      </c>
      <c r="BI15" s="75" t="s">
        <v>43</v>
      </c>
      <c r="BJ15" s="65"/>
      <c r="BK15" s="64" t="s">
        <v>9</v>
      </c>
      <c r="BL15" s="75" t="s">
        <v>18</v>
      </c>
      <c r="BM15" s="75"/>
      <c r="BN15" s="29"/>
      <c r="BO15" s="29"/>
      <c r="BP15" s="29"/>
      <c r="BQ15" s="29"/>
    </row>
    <row r="16" spans="1:69" s="30" customFormat="1" ht="72" customHeight="1" x14ac:dyDescent="0.55000000000000004">
      <c r="A16" s="80"/>
      <c r="B16" s="80"/>
      <c r="C16" s="75"/>
      <c r="D16" s="75"/>
      <c r="E16" s="80" t="s">
        <v>31</v>
      </c>
      <c r="F16" s="80" t="s">
        <v>32</v>
      </c>
      <c r="G16" s="87"/>
      <c r="H16" s="80" t="s">
        <v>98</v>
      </c>
      <c r="I16" s="87"/>
      <c r="J16" s="80" t="s">
        <v>33</v>
      </c>
      <c r="K16" s="80" t="s">
        <v>34</v>
      </c>
      <c r="L16" s="80" t="s">
        <v>35</v>
      </c>
      <c r="M16" s="80" t="s">
        <v>36</v>
      </c>
      <c r="N16" s="75"/>
      <c r="O16" s="80"/>
      <c r="P16" s="80"/>
      <c r="Q16" s="80"/>
      <c r="R16" s="80"/>
      <c r="S16" s="80" t="s">
        <v>88</v>
      </c>
      <c r="T16" s="80"/>
      <c r="U16" s="80"/>
      <c r="V16" s="80"/>
      <c r="W16" s="80" t="s">
        <v>50</v>
      </c>
      <c r="X16" s="75"/>
      <c r="Y16" s="80" t="s">
        <v>19</v>
      </c>
      <c r="Z16" s="80" t="s">
        <v>20</v>
      </c>
      <c r="AA16" s="92" t="s">
        <v>42</v>
      </c>
      <c r="AB16" s="92" t="s">
        <v>41</v>
      </c>
      <c r="AC16" s="75"/>
      <c r="AD16" s="75"/>
      <c r="AE16" s="80" t="s">
        <v>28</v>
      </c>
      <c r="AF16" s="80" t="s">
        <v>29</v>
      </c>
      <c r="AG16" s="80" t="s">
        <v>21</v>
      </c>
      <c r="AH16" s="80" t="s">
        <v>22</v>
      </c>
      <c r="AI16" s="80" t="s">
        <v>23</v>
      </c>
      <c r="AJ16" s="80" t="s">
        <v>24</v>
      </c>
      <c r="AK16" s="80" t="s">
        <v>25</v>
      </c>
      <c r="AL16" s="80" t="s">
        <v>26</v>
      </c>
      <c r="AM16" s="80" t="s">
        <v>27</v>
      </c>
      <c r="AN16" s="80" t="s">
        <v>85</v>
      </c>
      <c r="AO16" s="75"/>
      <c r="AP16" s="75"/>
      <c r="AQ16" s="75"/>
      <c r="AR16" s="75"/>
      <c r="AS16" s="75"/>
      <c r="AT16" s="80"/>
      <c r="AU16" s="75"/>
      <c r="AV16" s="70" t="s">
        <v>104</v>
      </c>
      <c r="AW16" s="75"/>
      <c r="AX16" s="80" t="s">
        <v>10</v>
      </c>
      <c r="AY16" s="80" t="s">
        <v>13</v>
      </c>
      <c r="AZ16" s="70" t="s">
        <v>104</v>
      </c>
      <c r="BA16" s="75"/>
      <c r="BB16" s="80" t="s">
        <v>44</v>
      </c>
      <c r="BC16" s="70" t="s">
        <v>99</v>
      </c>
      <c r="BD16" s="70" t="s">
        <v>100</v>
      </c>
      <c r="BE16" s="70" t="s">
        <v>102</v>
      </c>
      <c r="BF16" s="75"/>
      <c r="BG16" s="75"/>
      <c r="BH16" s="80" t="s">
        <v>13</v>
      </c>
      <c r="BI16" s="75"/>
      <c r="BJ16" s="70" t="s">
        <v>101</v>
      </c>
      <c r="BK16" s="70" t="s">
        <v>102</v>
      </c>
      <c r="BL16" s="75"/>
      <c r="BM16" s="75"/>
      <c r="BN16" s="29"/>
      <c r="BO16" s="29"/>
      <c r="BP16" s="29"/>
      <c r="BQ16" s="29"/>
    </row>
    <row r="17" spans="1:69" s="30" customFormat="1" ht="63" customHeight="1" x14ac:dyDescent="0.55000000000000004">
      <c r="A17" s="80"/>
      <c r="B17" s="80"/>
      <c r="C17" s="75"/>
      <c r="D17" s="75"/>
      <c r="E17" s="80"/>
      <c r="F17" s="80"/>
      <c r="G17" s="87"/>
      <c r="H17" s="80"/>
      <c r="I17" s="87"/>
      <c r="J17" s="80"/>
      <c r="K17" s="80"/>
      <c r="L17" s="80"/>
      <c r="M17" s="80"/>
      <c r="N17" s="75"/>
      <c r="O17" s="80"/>
      <c r="P17" s="80"/>
      <c r="Q17" s="80"/>
      <c r="R17" s="80"/>
      <c r="S17" s="80" t="s">
        <v>46</v>
      </c>
      <c r="T17" s="80" t="s">
        <v>84</v>
      </c>
      <c r="U17" s="80"/>
      <c r="V17" s="80"/>
      <c r="W17" s="80"/>
      <c r="X17" s="75"/>
      <c r="Y17" s="80"/>
      <c r="Z17" s="80"/>
      <c r="AA17" s="92"/>
      <c r="AB17" s="92"/>
      <c r="AC17" s="75"/>
      <c r="AD17" s="75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75"/>
      <c r="AP17" s="75"/>
      <c r="AQ17" s="75"/>
      <c r="AR17" s="75"/>
      <c r="AS17" s="75"/>
      <c r="AT17" s="80" t="s">
        <v>6</v>
      </c>
      <c r="AU17" s="75"/>
      <c r="AV17" s="71"/>
      <c r="AW17" s="75"/>
      <c r="AX17" s="80"/>
      <c r="AY17" s="80"/>
      <c r="AZ17" s="71"/>
      <c r="BA17" s="75"/>
      <c r="BB17" s="80"/>
      <c r="BC17" s="71"/>
      <c r="BD17" s="71"/>
      <c r="BE17" s="71"/>
      <c r="BF17" s="75"/>
      <c r="BG17" s="75"/>
      <c r="BH17" s="80"/>
      <c r="BI17" s="75"/>
      <c r="BJ17" s="71"/>
      <c r="BK17" s="71"/>
      <c r="BL17" s="75"/>
      <c r="BM17" s="75"/>
      <c r="BN17" s="29"/>
      <c r="BO17" s="29"/>
      <c r="BP17" s="29"/>
      <c r="BQ17" s="29"/>
    </row>
    <row r="18" spans="1:69" s="30" customFormat="1" ht="261.75" customHeight="1" x14ac:dyDescent="0.55000000000000004">
      <c r="A18" s="80"/>
      <c r="B18" s="80"/>
      <c r="C18" s="75"/>
      <c r="D18" s="75"/>
      <c r="E18" s="80"/>
      <c r="F18" s="80"/>
      <c r="G18" s="88"/>
      <c r="H18" s="80"/>
      <c r="I18" s="88"/>
      <c r="J18" s="80"/>
      <c r="K18" s="80"/>
      <c r="L18" s="80"/>
      <c r="M18" s="80"/>
      <c r="N18" s="75"/>
      <c r="O18" s="80"/>
      <c r="P18" s="31"/>
      <c r="Q18" s="31"/>
      <c r="R18" s="31"/>
      <c r="S18" s="80"/>
      <c r="T18" s="31" t="s">
        <v>47</v>
      </c>
      <c r="U18" s="31" t="s">
        <v>48</v>
      </c>
      <c r="V18" s="31" t="s">
        <v>49</v>
      </c>
      <c r="W18" s="80"/>
      <c r="X18" s="75"/>
      <c r="Y18" s="80"/>
      <c r="Z18" s="80"/>
      <c r="AA18" s="92"/>
      <c r="AB18" s="92"/>
      <c r="AC18" s="75"/>
      <c r="AD18" s="75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75"/>
      <c r="AP18" s="75"/>
      <c r="AQ18" s="75"/>
      <c r="AR18" s="75"/>
      <c r="AS18" s="75"/>
      <c r="AT18" s="80"/>
      <c r="AU18" s="75"/>
      <c r="AV18" s="72"/>
      <c r="AW18" s="75"/>
      <c r="AX18" s="80"/>
      <c r="AY18" s="80"/>
      <c r="AZ18" s="72"/>
      <c r="BA18" s="75"/>
      <c r="BB18" s="80"/>
      <c r="BC18" s="72"/>
      <c r="BD18" s="72"/>
      <c r="BE18" s="72"/>
      <c r="BF18" s="75"/>
      <c r="BG18" s="75"/>
      <c r="BH18" s="80"/>
      <c r="BI18" s="75"/>
      <c r="BJ18" s="72"/>
      <c r="BK18" s="72"/>
      <c r="BL18" s="75"/>
      <c r="BM18" s="75"/>
      <c r="BN18" s="29"/>
      <c r="BO18" s="29"/>
      <c r="BP18" s="29"/>
      <c r="BQ18" s="29"/>
    </row>
    <row r="19" spans="1:69" s="34" customFormat="1" ht="39.75" customHeight="1" x14ac:dyDescent="0.55000000000000004">
      <c r="A19" s="32"/>
      <c r="B19" s="35"/>
      <c r="C19" s="32">
        <v>41040200</v>
      </c>
      <c r="D19" s="32">
        <v>41051000</v>
      </c>
      <c r="E19" s="32"/>
      <c r="F19" s="32"/>
      <c r="G19" s="59">
        <v>41051100</v>
      </c>
      <c r="H19" s="59"/>
      <c r="I19" s="32">
        <v>41051200</v>
      </c>
      <c r="J19" s="32"/>
      <c r="K19" s="32"/>
      <c r="L19" s="32"/>
      <c r="M19" s="32"/>
      <c r="N19" s="32">
        <v>41051400</v>
      </c>
      <c r="O19" s="32"/>
      <c r="P19" s="32"/>
      <c r="Q19" s="32"/>
      <c r="R19" s="32"/>
      <c r="S19" s="32"/>
      <c r="T19" s="32"/>
      <c r="U19" s="32"/>
      <c r="V19" s="32"/>
      <c r="W19" s="32"/>
      <c r="X19" s="32">
        <v>41051500</v>
      </c>
      <c r="Y19" s="32"/>
      <c r="Z19" s="32"/>
      <c r="AA19" s="32"/>
      <c r="AB19" s="32"/>
      <c r="AC19" s="32">
        <v>41053300</v>
      </c>
      <c r="AD19" s="32">
        <v>41053900</v>
      </c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>
        <v>41055000</v>
      </c>
      <c r="AP19" s="32"/>
      <c r="AQ19" s="32">
        <v>41052600</v>
      </c>
      <c r="AR19" s="32"/>
      <c r="AS19" s="32"/>
      <c r="AT19" s="32">
        <v>9110</v>
      </c>
      <c r="AU19" s="67">
        <v>9310</v>
      </c>
      <c r="AV19" s="67"/>
      <c r="AW19" s="32">
        <v>9770</v>
      </c>
      <c r="AX19" s="32"/>
      <c r="AY19" s="32"/>
      <c r="AZ19" s="65"/>
      <c r="BA19" s="32">
        <v>9800</v>
      </c>
      <c r="BB19" s="32"/>
      <c r="BC19" s="65"/>
      <c r="BD19" s="65"/>
      <c r="BE19" s="65"/>
      <c r="BF19" s="32"/>
      <c r="BG19" s="32">
        <v>9770</v>
      </c>
      <c r="BH19" s="32"/>
      <c r="BI19" s="65">
        <v>9800</v>
      </c>
      <c r="BJ19" s="65"/>
      <c r="BK19" s="65"/>
      <c r="BL19" s="32"/>
      <c r="BM19" s="32"/>
      <c r="BN19" s="33"/>
      <c r="BO19" s="33"/>
      <c r="BP19" s="33"/>
      <c r="BQ19" s="33"/>
    </row>
    <row r="20" spans="1:69" s="28" customFormat="1" x14ac:dyDescent="0.5">
      <c r="A20" s="23"/>
      <c r="B20" s="44" t="s">
        <v>4</v>
      </c>
      <c r="C20" s="25"/>
      <c r="D20" s="25">
        <f t="shared" ref="D20:D34" si="0">E20+F20</f>
        <v>0</v>
      </c>
      <c r="E20" s="24"/>
      <c r="F20" s="24"/>
      <c r="G20" s="25">
        <f>H20</f>
        <v>0</v>
      </c>
      <c r="H20" s="24"/>
      <c r="I20" s="25">
        <f t="shared" ref="I20:I30" si="1">J20+K20+L20+M20</f>
        <v>0</v>
      </c>
      <c r="J20" s="24"/>
      <c r="K20" s="24"/>
      <c r="L20" s="24"/>
      <c r="M20" s="24"/>
      <c r="N20" s="25">
        <f t="shared" ref="N20:N34" si="2">O20+S20+W20</f>
        <v>0</v>
      </c>
      <c r="O20" s="24"/>
      <c r="P20" s="24"/>
      <c r="Q20" s="24"/>
      <c r="R20" s="24"/>
      <c r="S20" s="24">
        <f t="shared" ref="S20:S34" si="3">T20+U20+V20</f>
        <v>0</v>
      </c>
      <c r="T20" s="24"/>
      <c r="U20" s="24"/>
      <c r="V20" s="24"/>
      <c r="W20" s="24"/>
      <c r="X20" s="25">
        <f t="shared" ref="X20:X34" si="4">AA20+Y20+Z20+AB20</f>
        <v>0</v>
      </c>
      <c r="Y20" s="24"/>
      <c r="Z20" s="24"/>
      <c r="AA20" s="24"/>
      <c r="AB20" s="24"/>
      <c r="AC20" s="25"/>
      <c r="AD20" s="25">
        <f>AG20+AH20+AI20+AJ20+AK20+AL20+AM20+AN20+AE20+AF20</f>
        <v>0</v>
      </c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5">
        <f>C20+D20+I20+N20+X20+AC20+AD20+AO20+G20</f>
        <v>0</v>
      </c>
      <c r="AQ20" s="24"/>
      <c r="AR20" s="25">
        <f>AQ20</f>
        <v>0</v>
      </c>
      <c r="AS20" s="25">
        <f t="shared" ref="AS20" si="5">AP20+AQ20</f>
        <v>0</v>
      </c>
      <c r="AT20" s="24">
        <v>108116600</v>
      </c>
      <c r="AU20" s="25">
        <f>AV20</f>
        <v>0</v>
      </c>
      <c r="AV20" s="24"/>
      <c r="AW20" s="25">
        <f>AX20+AY20+AZ20</f>
        <v>0</v>
      </c>
      <c r="AX20" s="24"/>
      <c r="AY20" s="24"/>
      <c r="AZ20" s="24"/>
      <c r="BA20" s="25">
        <f>BB20+BC20+BD20+BE20</f>
        <v>840885</v>
      </c>
      <c r="BB20" s="24">
        <v>84885</v>
      </c>
      <c r="BC20" s="24">
        <f>50000+200000</f>
        <v>250000</v>
      </c>
      <c r="BD20" s="24">
        <v>500000</v>
      </c>
      <c r="BE20" s="24">
        <v>6000</v>
      </c>
      <c r="BF20" s="25">
        <f>AW20+BA20+AU20</f>
        <v>840885</v>
      </c>
      <c r="BG20" s="25">
        <f t="shared" ref="BG20:BG34" si="6">BH20</f>
        <v>0</v>
      </c>
      <c r="BH20" s="24"/>
      <c r="BI20" s="25">
        <f>BK20+BJ20</f>
        <v>469000</v>
      </c>
      <c r="BJ20" s="24">
        <v>80000</v>
      </c>
      <c r="BK20" s="24">
        <v>389000</v>
      </c>
      <c r="BL20" s="25">
        <f>BG20+BI20</f>
        <v>469000</v>
      </c>
      <c r="BM20" s="25">
        <f>BL20+BF20+AT20</f>
        <v>109426485</v>
      </c>
      <c r="BN20" s="27"/>
      <c r="BO20" s="27"/>
      <c r="BP20" s="27"/>
      <c r="BQ20" s="27"/>
    </row>
    <row r="21" spans="1:69" s="27" customFormat="1" ht="38.25" customHeight="1" x14ac:dyDescent="0.5">
      <c r="A21" s="26" t="s">
        <v>72</v>
      </c>
      <c r="B21" s="45" t="s">
        <v>5</v>
      </c>
      <c r="C21" s="25">
        <v>2739700</v>
      </c>
      <c r="D21" s="25">
        <f t="shared" si="0"/>
        <v>3303370</v>
      </c>
      <c r="E21" s="24">
        <v>2067000</v>
      </c>
      <c r="F21" s="24">
        <v>1236370</v>
      </c>
      <c r="G21" s="25">
        <f t="shared" ref="G21:G34" si="7">H21</f>
        <v>804200</v>
      </c>
      <c r="H21" s="24">
        <v>804200</v>
      </c>
      <c r="I21" s="25">
        <f t="shared" si="1"/>
        <v>2511879</v>
      </c>
      <c r="J21" s="24">
        <v>1605000</v>
      </c>
      <c r="K21" s="24">
        <v>162879</v>
      </c>
      <c r="L21" s="24">
        <v>663400</v>
      </c>
      <c r="M21" s="24">
        <v>80600</v>
      </c>
      <c r="N21" s="25">
        <f>+S21+W21</f>
        <v>5550536</v>
      </c>
      <c r="O21" s="24"/>
      <c r="P21" s="24"/>
      <c r="Q21" s="24"/>
      <c r="R21" s="24"/>
      <c r="S21" s="24">
        <f t="shared" si="3"/>
        <v>5375711</v>
      </c>
      <c r="T21" s="24">
        <v>1396008</v>
      </c>
      <c r="U21" s="24">
        <v>3237164</v>
      </c>
      <c r="V21" s="24">
        <v>742539</v>
      </c>
      <c r="W21" s="24">
        <v>174825</v>
      </c>
      <c r="X21" s="25">
        <f t="shared" si="4"/>
        <v>4170407.61</v>
      </c>
      <c r="Y21" s="24">
        <f>2680300-32.39</f>
        <v>2680267.61</v>
      </c>
      <c r="Z21" s="24">
        <v>1490140</v>
      </c>
      <c r="AA21" s="24"/>
      <c r="AB21" s="24"/>
      <c r="AC21" s="25"/>
      <c r="AD21" s="25">
        <f t="shared" ref="AD21:AD35" si="8">AG21+AH21+AI21+AJ21+AK21+AL21+AM21+AN21+AE21+AF21</f>
        <v>3992148.13</v>
      </c>
      <c r="AE21" s="24">
        <v>1956075.13</v>
      </c>
      <c r="AF21" s="24">
        <v>365688</v>
      </c>
      <c r="AG21" s="24">
        <v>12000</v>
      </c>
      <c r="AH21" s="24">
        <v>316800</v>
      </c>
      <c r="AI21" s="24">
        <v>90</v>
      </c>
      <c r="AJ21" s="24">
        <v>853000</v>
      </c>
      <c r="AK21" s="24">
        <v>228400</v>
      </c>
      <c r="AL21" s="24">
        <v>228095</v>
      </c>
      <c r="AM21" s="24">
        <v>32000</v>
      </c>
      <c r="AN21" s="24"/>
      <c r="AO21" s="24">
        <f>4342569+2468</f>
        <v>4345037</v>
      </c>
      <c r="AP21" s="25">
        <f>C21+D21+I21+N21+X21+AC21+AD21+AO21+G21</f>
        <v>27417277.739999998</v>
      </c>
      <c r="AQ21" s="24">
        <v>80000000</v>
      </c>
      <c r="AR21" s="25">
        <f t="shared" ref="AR21:AR35" si="9">AQ21</f>
        <v>80000000</v>
      </c>
      <c r="AS21" s="25">
        <f>AP21+AR21</f>
        <v>107417277.73999999</v>
      </c>
      <c r="AT21" s="24"/>
      <c r="AU21" s="25">
        <f>AV21</f>
        <v>9791954</v>
      </c>
      <c r="AV21" s="24">
        <v>9791954</v>
      </c>
      <c r="AW21" s="25">
        <f>AX21+AY21+AZ21</f>
        <v>17094000</v>
      </c>
      <c r="AX21" s="24">
        <v>1070000</v>
      </c>
      <c r="AY21" s="24"/>
      <c r="AZ21" s="24">
        <v>16024000</v>
      </c>
      <c r="BA21" s="25">
        <f t="shared" ref="BA21:BA34" si="10">BB21+BC21+BD21+BE21</f>
        <v>0</v>
      </c>
      <c r="BB21" s="24"/>
      <c r="BC21" s="24"/>
      <c r="BD21" s="24"/>
      <c r="BE21" s="24"/>
      <c r="BF21" s="25">
        <f t="shared" ref="BF21:BF34" si="11">AW21+BA21+AU21</f>
        <v>26885954</v>
      </c>
      <c r="BG21" s="25">
        <f t="shared" si="6"/>
        <v>0</v>
      </c>
      <c r="BH21" s="24"/>
      <c r="BI21" s="25">
        <f t="shared" ref="BI21:BI34" si="12">BK21+BJ21</f>
        <v>0</v>
      </c>
      <c r="BJ21" s="24"/>
      <c r="BK21" s="25"/>
      <c r="BL21" s="25">
        <f t="shared" ref="BL21:BL34" si="13">BG21+BI21</f>
        <v>0</v>
      </c>
      <c r="BM21" s="25">
        <f>BL21+BF21+AT21</f>
        <v>26885954</v>
      </c>
    </row>
    <row r="22" spans="1:69" s="27" customFormat="1" ht="36.75" customHeight="1" x14ac:dyDescent="0.5">
      <c r="A22" s="26" t="s">
        <v>70</v>
      </c>
      <c r="B22" s="46" t="s">
        <v>71</v>
      </c>
      <c r="C22" s="25"/>
      <c r="D22" s="25">
        <f t="shared" ref="D22" si="14">E22+F22</f>
        <v>0</v>
      </c>
      <c r="E22" s="24"/>
      <c r="F22" s="24"/>
      <c r="G22" s="25">
        <f t="shared" si="7"/>
        <v>0</v>
      </c>
      <c r="H22" s="24"/>
      <c r="I22" s="25">
        <f t="shared" ref="I22" si="15">J22+K22+L22+M22</f>
        <v>0</v>
      </c>
      <c r="J22" s="24"/>
      <c r="K22" s="24"/>
      <c r="L22" s="24"/>
      <c r="M22" s="24"/>
      <c r="N22" s="25">
        <f t="shared" ref="N22" si="16">O22+S22+W22</f>
        <v>0</v>
      </c>
      <c r="O22" s="24"/>
      <c r="P22" s="24"/>
      <c r="Q22" s="24"/>
      <c r="R22" s="24"/>
      <c r="S22" s="24">
        <f t="shared" ref="S22" si="17">T22+U22+V22</f>
        <v>0</v>
      </c>
      <c r="T22" s="24"/>
      <c r="U22" s="24"/>
      <c r="V22" s="24"/>
      <c r="W22" s="24"/>
      <c r="X22" s="25">
        <f t="shared" ref="X22" si="18">AA22+Y22+Z22+AB22</f>
        <v>0</v>
      </c>
      <c r="Y22" s="24"/>
      <c r="Z22" s="24"/>
      <c r="AA22" s="24"/>
      <c r="AB22" s="24"/>
      <c r="AC22" s="25">
        <v>21200</v>
      </c>
      <c r="AD22" s="25">
        <f t="shared" si="8"/>
        <v>0</v>
      </c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5">
        <f t="shared" ref="AP22:AP34" si="19">C22+D22+I22+N22+X22+AC22+AD22+AO22+G22</f>
        <v>21200</v>
      </c>
      <c r="AQ22" s="25"/>
      <c r="AR22" s="25">
        <f t="shared" si="9"/>
        <v>0</v>
      </c>
      <c r="AS22" s="25">
        <f t="shared" ref="AS22:AS35" si="20">AP22+AR22</f>
        <v>21200</v>
      </c>
      <c r="AT22" s="24"/>
      <c r="AU22" s="25">
        <f t="shared" ref="AU22:AU34" si="21">AV22</f>
        <v>0</v>
      </c>
      <c r="AV22" s="24"/>
      <c r="AW22" s="25">
        <f t="shared" ref="AW22:AW34" si="22">AX22+AY22+AZ22</f>
        <v>0</v>
      </c>
      <c r="AX22" s="24"/>
      <c r="AY22" s="24"/>
      <c r="AZ22" s="24"/>
      <c r="BA22" s="25">
        <f t="shared" si="10"/>
        <v>0</v>
      </c>
      <c r="BB22" s="24"/>
      <c r="BC22" s="24"/>
      <c r="BD22" s="24"/>
      <c r="BE22" s="24"/>
      <c r="BF22" s="25">
        <f t="shared" si="11"/>
        <v>0</v>
      </c>
      <c r="BG22" s="25">
        <f t="shared" ref="BG22" si="23">BH22</f>
        <v>0</v>
      </c>
      <c r="BH22" s="24"/>
      <c r="BI22" s="25">
        <f t="shared" si="12"/>
        <v>0</v>
      </c>
      <c r="BJ22" s="24"/>
      <c r="BK22" s="25"/>
      <c r="BL22" s="25">
        <f t="shared" si="13"/>
        <v>0</v>
      </c>
      <c r="BM22" s="25">
        <f>BL22+BF22+AT22</f>
        <v>0</v>
      </c>
    </row>
    <row r="23" spans="1:69" s="27" customFormat="1" ht="47.25" customHeight="1" x14ac:dyDescent="0.5">
      <c r="A23" s="26" t="s">
        <v>73</v>
      </c>
      <c r="B23" s="47" t="s">
        <v>74</v>
      </c>
      <c r="C23" s="25"/>
      <c r="D23" s="25">
        <f t="shared" si="0"/>
        <v>0</v>
      </c>
      <c r="E23" s="24"/>
      <c r="F23" s="24"/>
      <c r="G23" s="25">
        <f t="shared" si="7"/>
        <v>0</v>
      </c>
      <c r="H23" s="24"/>
      <c r="I23" s="25">
        <f t="shared" si="1"/>
        <v>0</v>
      </c>
      <c r="J23" s="24"/>
      <c r="K23" s="24"/>
      <c r="L23" s="24"/>
      <c r="M23" s="24"/>
      <c r="N23" s="25">
        <f t="shared" si="2"/>
        <v>0</v>
      </c>
      <c r="O23" s="24"/>
      <c r="P23" s="24"/>
      <c r="Q23" s="24"/>
      <c r="R23" s="24"/>
      <c r="S23" s="24">
        <f t="shared" si="3"/>
        <v>0</v>
      </c>
      <c r="T23" s="24"/>
      <c r="U23" s="24"/>
      <c r="V23" s="24"/>
      <c r="W23" s="24"/>
      <c r="X23" s="25">
        <f t="shared" si="4"/>
        <v>0</v>
      </c>
      <c r="Y23" s="24"/>
      <c r="Z23" s="24"/>
      <c r="AA23" s="24"/>
      <c r="AB23" s="24"/>
      <c r="AC23" s="25">
        <v>27750</v>
      </c>
      <c r="AD23" s="25">
        <f t="shared" si="8"/>
        <v>0</v>
      </c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5">
        <f t="shared" si="19"/>
        <v>27750</v>
      </c>
      <c r="AQ23" s="25"/>
      <c r="AR23" s="25">
        <f t="shared" si="9"/>
        <v>0</v>
      </c>
      <c r="AS23" s="25">
        <f t="shared" si="20"/>
        <v>27750</v>
      </c>
      <c r="AT23" s="24"/>
      <c r="AU23" s="25">
        <f t="shared" si="21"/>
        <v>0</v>
      </c>
      <c r="AV23" s="24"/>
      <c r="AW23" s="25">
        <f t="shared" si="22"/>
        <v>0</v>
      </c>
      <c r="AX23" s="24"/>
      <c r="AY23" s="24"/>
      <c r="AZ23" s="24"/>
      <c r="BA23" s="25">
        <f t="shared" si="10"/>
        <v>0</v>
      </c>
      <c r="BB23" s="24"/>
      <c r="BC23" s="24"/>
      <c r="BD23" s="24"/>
      <c r="BE23" s="24"/>
      <c r="BF23" s="25">
        <f t="shared" si="11"/>
        <v>0</v>
      </c>
      <c r="BG23" s="25">
        <f t="shared" si="6"/>
        <v>0</v>
      </c>
      <c r="BH23" s="24"/>
      <c r="BI23" s="25">
        <f t="shared" si="12"/>
        <v>0</v>
      </c>
      <c r="BJ23" s="24"/>
      <c r="BK23" s="25"/>
      <c r="BL23" s="25">
        <f t="shared" si="13"/>
        <v>0</v>
      </c>
      <c r="BM23" s="25">
        <f>BL23+BF23+AT23</f>
        <v>0</v>
      </c>
    </row>
    <row r="24" spans="1:69" s="27" customFormat="1" ht="45" customHeight="1" x14ac:dyDescent="0.5">
      <c r="A24" s="26" t="s">
        <v>75</v>
      </c>
      <c r="B24" s="47" t="s">
        <v>76</v>
      </c>
      <c r="C24" s="25"/>
      <c r="D24" s="25">
        <f t="shared" si="0"/>
        <v>0</v>
      </c>
      <c r="E24" s="24"/>
      <c r="F24" s="24"/>
      <c r="G24" s="25">
        <f t="shared" si="7"/>
        <v>0</v>
      </c>
      <c r="H24" s="24"/>
      <c r="I24" s="25">
        <f t="shared" si="1"/>
        <v>0</v>
      </c>
      <c r="J24" s="24"/>
      <c r="K24" s="24"/>
      <c r="L24" s="24"/>
      <c r="M24" s="24"/>
      <c r="N24" s="25">
        <f t="shared" si="2"/>
        <v>0</v>
      </c>
      <c r="O24" s="24"/>
      <c r="P24" s="24"/>
      <c r="Q24" s="24"/>
      <c r="R24" s="24"/>
      <c r="S24" s="24">
        <f t="shared" si="3"/>
        <v>0</v>
      </c>
      <c r="T24" s="24"/>
      <c r="U24" s="24"/>
      <c r="V24" s="24"/>
      <c r="W24" s="24"/>
      <c r="X24" s="25">
        <f t="shared" si="4"/>
        <v>0</v>
      </c>
      <c r="Y24" s="24"/>
      <c r="Z24" s="24"/>
      <c r="AA24" s="24"/>
      <c r="AB24" s="24"/>
      <c r="AC24" s="25">
        <v>65000</v>
      </c>
      <c r="AD24" s="25">
        <f t="shared" si="8"/>
        <v>0</v>
      </c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5">
        <f t="shared" si="19"/>
        <v>65000</v>
      </c>
      <c r="AQ24" s="25"/>
      <c r="AR24" s="25">
        <f t="shared" si="9"/>
        <v>0</v>
      </c>
      <c r="AS24" s="25">
        <f t="shared" si="20"/>
        <v>65000</v>
      </c>
      <c r="AT24" s="24"/>
      <c r="AU24" s="25">
        <f t="shared" si="21"/>
        <v>0</v>
      </c>
      <c r="AV24" s="24"/>
      <c r="AW24" s="25">
        <f t="shared" si="22"/>
        <v>0</v>
      </c>
      <c r="AX24" s="24"/>
      <c r="AY24" s="24"/>
      <c r="AZ24" s="24"/>
      <c r="BA24" s="25">
        <f t="shared" si="10"/>
        <v>0</v>
      </c>
      <c r="BB24" s="24"/>
      <c r="BC24" s="24"/>
      <c r="BD24" s="24"/>
      <c r="BE24" s="24"/>
      <c r="BF24" s="25">
        <f t="shared" si="11"/>
        <v>0</v>
      </c>
      <c r="BG24" s="25">
        <f t="shared" si="6"/>
        <v>0</v>
      </c>
      <c r="BH24" s="24"/>
      <c r="BI24" s="25">
        <f t="shared" si="12"/>
        <v>0</v>
      </c>
      <c r="BJ24" s="24"/>
      <c r="BK24" s="25"/>
      <c r="BL24" s="25">
        <f t="shared" si="13"/>
        <v>0</v>
      </c>
      <c r="BM24" s="25">
        <f>BL24+BF24+AT24</f>
        <v>0</v>
      </c>
    </row>
    <row r="25" spans="1:69" s="27" customFormat="1" ht="49.5" customHeight="1" x14ac:dyDescent="0.5">
      <c r="A25" s="26" t="s">
        <v>51</v>
      </c>
      <c r="B25" s="47" t="s">
        <v>52</v>
      </c>
      <c r="C25" s="25"/>
      <c r="D25" s="25">
        <f t="shared" si="0"/>
        <v>0</v>
      </c>
      <c r="E25" s="24"/>
      <c r="F25" s="24"/>
      <c r="G25" s="25">
        <f t="shared" si="7"/>
        <v>0</v>
      </c>
      <c r="H25" s="24"/>
      <c r="I25" s="25">
        <f t="shared" si="1"/>
        <v>0</v>
      </c>
      <c r="J25" s="24"/>
      <c r="K25" s="24"/>
      <c r="L25" s="24"/>
      <c r="M25" s="24"/>
      <c r="N25" s="25">
        <f t="shared" si="2"/>
        <v>0</v>
      </c>
      <c r="O25" s="24"/>
      <c r="P25" s="24"/>
      <c r="Q25" s="24"/>
      <c r="R25" s="24"/>
      <c r="S25" s="24">
        <f t="shared" si="3"/>
        <v>0</v>
      </c>
      <c r="T25" s="24"/>
      <c r="U25" s="24"/>
      <c r="V25" s="24"/>
      <c r="W25" s="24"/>
      <c r="X25" s="25">
        <f t="shared" si="4"/>
        <v>0</v>
      </c>
      <c r="Y25" s="24"/>
      <c r="Z25" s="24"/>
      <c r="AA25" s="24"/>
      <c r="AB25" s="24"/>
      <c r="AC25" s="25">
        <v>5000</v>
      </c>
      <c r="AD25" s="25">
        <f t="shared" si="8"/>
        <v>0</v>
      </c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5">
        <f t="shared" si="19"/>
        <v>5000</v>
      </c>
      <c r="AQ25" s="25"/>
      <c r="AR25" s="25">
        <f t="shared" si="9"/>
        <v>0</v>
      </c>
      <c r="AS25" s="25">
        <f t="shared" si="20"/>
        <v>5000</v>
      </c>
      <c r="AT25" s="24"/>
      <c r="AU25" s="25">
        <f t="shared" si="21"/>
        <v>0</v>
      </c>
      <c r="AV25" s="24"/>
      <c r="AW25" s="25">
        <f t="shared" si="22"/>
        <v>0</v>
      </c>
      <c r="AX25" s="24"/>
      <c r="AY25" s="24"/>
      <c r="AZ25" s="24"/>
      <c r="BA25" s="25">
        <f t="shared" si="10"/>
        <v>0</v>
      </c>
      <c r="BB25" s="24"/>
      <c r="BC25" s="24"/>
      <c r="BD25" s="24"/>
      <c r="BE25" s="24"/>
      <c r="BF25" s="25">
        <f t="shared" si="11"/>
        <v>0</v>
      </c>
      <c r="BG25" s="25">
        <f t="shared" si="6"/>
        <v>0</v>
      </c>
      <c r="BH25" s="24"/>
      <c r="BI25" s="25">
        <f t="shared" si="12"/>
        <v>0</v>
      </c>
      <c r="BJ25" s="24"/>
      <c r="BK25" s="25"/>
      <c r="BL25" s="25">
        <f t="shared" si="13"/>
        <v>0</v>
      </c>
      <c r="BM25" s="25">
        <f>BL25+BF25+AT25</f>
        <v>0</v>
      </c>
    </row>
    <row r="26" spans="1:69" s="27" customFormat="1" ht="41.25" customHeight="1" x14ac:dyDescent="0.5">
      <c r="A26" s="26" t="s">
        <v>53</v>
      </c>
      <c r="B26" s="47" t="s">
        <v>54</v>
      </c>
      <c r="C26" s="25"/>
      <c r="D26" s="25">
        <f t="shared" si="0"/>
        <v>0</v>
      </c>
      <c r="E26" s="24"/>
      <c r="F26" s="24"/>
      <c r="G26" s="25">
        <f t="shared" si="7"/>
        <v>0</v>
      </c>
      <c r="H26" s="24"/>
      <c r="I26" s="25">
        <f t="shared" si="1"/>
        <v>0</v>
      </c>
      <c r="J26" s="24"/>
      <c r="K26" s="24"/>
      <c r="L26" s="24"/>
      <c r="M26" s="24"/>
      <c r="N26" s="25">
        <f t="shared" si="2"/>
        <v>0</v>
      </c>
      <c r="O26" s="24"/>
      <c r="P26" s="24"/>
      <c r="Q26" s="24"/>
      <c r="R26" s="24"/>
      <c r="S26" s="24">
        <f t="shared" si="3"/>
        <v>0</v>
      </c>
      <c r="T26" s="24"/>
      <c r="U26" s="24"/>
      <c r="V26" s="24"/>
      <c r="W26" s="24"/>
      <c r="X26" s="25">
        <f t="shared" si="4"/>
        <v>0</v>
      </c>
      <c r="Y26" s="24"/>
      <c r="Z26" s="24"/>
      <c r="AA26" s="24"/>
      <c r="AB26" s="24"/>
      <c r="AC26" s="25">
        <v>78970</v>
      </c>
      <c r="AD26" s="25">
        <f t="shared" si="8"/>
        <v>0</v>
      </c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5">
        <f t="shared" si="19"/>
        <v>78970</v>
      </c>
      <c r="AQ26" s="25"/>
      <c r="AR26" s="25">
        <f t="shared" si="9"/>
        <v>0</v>
      </c>
      <c r="AS26" s="25">
        <f t="shared" si="20"/>
        <v>78970</v>
      </c>
      <c r="AT26" s="24"/>
      <c r="AU26" s="25">
        <f t="shared" si="21"/>
        <v>0</v>
      </c>
      <c r="AV26" s="24"/>
      <c r="AW26" s="25">
        <f t="shared" si="22"/>
        <v>0</v>
      </c>
      <c r="AX26" s="24"/>
      <c r="AY26" s="24"/>
      <c r="AZ26" s="24"/>
      <c r="BA26" s="25">
        <f t="shared" si="10"/>
        <v>0</v>
      </c>
      <c r="BB26" s="24"/>
      <c r="BC26" s="24"/>
      <c r="BD26" s="24"/>
      <c r="BE26" s="24"/>
      <c r="BF26" s="25">
        <f t="shared" si="11"/>
        <v>0</v>
      </c>
      <c r="BG26" s="25">
        <f t="shared" si="6"/>
        <v>0</v>
      </c>
      <c r="BH26" s="24"/>
      <c r="BI26" s="25">
        <f t="shared" si="12"/>
        <v>0</v>
      </c>
      <c r="BJ26" s="24"/>
      <c r="BK26" s="25"/>
      <c r="BL26" s="25">
        <f t="shared" si="13"/>
        <v>0</v>
      </c>
      <c r="BM26" s="25">
        <f>BL26+BF26+AT26</f>
        <v>0</v>
      </c>
    </row>
    <row r="27" spans="1:69" s="27" customFormat="1" ht="73.5" customHeight="1" x14ac:dyDescent="0.5">
      <c r="A27" s="26" t="s">
        <v>55</v>
      </c>
      <c r="B27" s="47" t="s">
        <v>56</v>
      </c>
      <c r="C27" s="25"/>
      <c r="D27" s="25">
        <f t="shared" si="0"/>
        <v>0</v>
      </c>
      <c r="E27" s="24"/>
      <c r="F27" s="24"/>
      <c r="G27" s="25">
        <f t="shared" si="7"/>
        <v>0</v>
      </c>
      <c r="H27" s="24"/>
      <c r="I27" s="25">
        <f t="shared" si="1"/>
        <v>0</v>
      </c>
      <c r="J27" s="24"/>
      <c r="K27" s="24"/>
      <c r="L27" s="24"/>
      <c r="M27" s="24"/>
      <c r="N27" s="25">
        <f t="shared" si="2"/>
        <v>0</v>
      </c>
      <c r="O27" s="24"/>
      <c r="P27" s="24"/>
      <c r="Q27" s="24"/>
      <c r="R27" s="24"/>
      <c r="S27" s="24">
        <f t="shared" si="3"/>
        <v>0</v>
      </c>
      <c r="T27" s="24"/>
      <c r="U27" s="24"/>
      <c r="V27" s="24"/>
      <c r="W27" s="24"/>
      <c r="X27" s="25">
        <f t="shared" si="4"/>
        <v>150000</v>
      </c>
      <c r="Y27" s="24"/>
      <c r="Z27" s="24"/>
      <c r="AA27" s="24"/>
      <c r="AB27" s="24">
        <v>150000</v>
      </c>
      <c r="AC27" s="25"/>
      <c r="AD27" s="25">
        <f t="shared" si="8"/>
        <v>0</v>
      </c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5">
        <f t="shared" si="19"/>
        <v>150000</v>
      </c>
      <c r="AQ27" s="25"/>
      <c r="AR27" s="25">
        <f t="shared" si="9"/>
        <v>0</v>
      </c>
      <c r="AS27" s="25">
        <f t="shared" si="20"/>
        <v>150000</v>
      </c>
      <c r="AT27" s="24"/>
      <c r="AU27" s="25">
        <f t="shared" si="21"/>
        <v>0</v>
      </c>
      <c r="AV27" s="24"/>
      <c r="AW27" s="25">
        <f t="shared" si="22"/>
        <v>0</v>
      </c>
      <c r="AX27" s="24"/>
      <c r="AY27" s="24"/>
      <c r="AZ27" s="24"/>
      <c r="BA27" s="25">
        <f t="shared" si="10"/>
        <v>0</v>
      </c>
      <c r="BB27" s="24"/>
      <c r="BC27" s="24"/>
      <c r="BD27" s="24"/>
      <c r="BE27" s="24"/>
      <c r="BF27" s="25">
        <f t="shared" si="11"/>
        <v>0</v>
      </c>
      <c r="BG27" s="25">
        <f t="shared" si="6"/>
        <v>0</v>
      </c>
      <c r="BH27" s="24"/>
      <c r="BI27" s="25">
        <f t="shared" si="12"/>
        <v>0</v>
      </c>
      <c r="BJ27" s="24"/>
      <c r="BK27" s="25"/>
      <c r="BL27" s="25">
        <f t="shared" si="13"/>
        <v>0</v>
      </c>
      <c r="BM27" s="25">
        <f>BL27+BF27+AT27</f>
        <v>0</v>
      </c>
    </row>
    <row r="28" spans="1:69" s="27" customFormat="1" ht="75" customHeight="1" x14ac:dyDescent="0.5">
      <c r="A28" s="26" t="s">
        <v>57</v>
      </c>
      <c r="B28" s="47" t="s">
        <v>58</v>
      </c>
      <c r="C28" s="25"/>
      <c r="D28" s="25">
        <f t="shared" si="0"/>
        <v>0</v>
      </c>
      <c r="E28" s="24"/>
      <c r="F28" s="24"/>
      <c r="G28" s="25">
        <f t="shared" si="7"/>
        <v>0</v>
      </c>
      <c r="H28" s="24"/>
      <c r="I28" s="25">
        <f t="shared" si="1"/>
        <v>0</v>
      </c>
      <c r="J28" s="24"/>
      <c r="K28" s="24"/>
      <c r="L28" s="24"/>
      <c r="M28" s="24"/>
      <c r="N28" s="25">
        <f t="shared" si="2"/>
        <v>0</v>
      </c>
      <c r="O28" s="24"/>
      <c r="P28" s="24"/>
      <c r="Q28" s="24"/>
      <c r="R28" s="24"/>
      <c r="S28" s="24">
        <f t="shared" si="3"/>
        <v>0</v>
      </c>
      <c r="T28" s="24"/>
      <c r="U28" s="24"/>
      <c r="V28" s="24"/>
      <c r="W28" s="24"/>
      <c r="X28" s="25">
        <f t="shared" si="4"/>
        <v>0</v>
      </c>
      <c r="Y28" s="24"/>
      <c r="Z28" s="24"/>
      <c r="AA28" s="24"/>
      <c r="AB28" s="24"/>
      <c r="AC28" s="25">
        <v>19210</v>
      </c>
      <c r="AD28" s="25">
        <f t="shared" si="8"/>
        <v>0</v>
      </c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5">
        <f t="shared" si="19"/>
        <v>19210</v>
      </c>
      <c r="AQ28" s="25"/>
      <c r="AR28" s="25">
        <f t="shared" si="9"/>
        <v>0</v>
      </c>
      <c r="AS28" s="25">
        <f t="shared" si="20"/>
        <v>19210</v>
      </c>
      <c r="AT28" s="24"/>
      <c r="AU28" s="25">
        <f t="shared" si="21"/>
        <v>0</v>
      </c>
      <c r="AV28" s="24"/>
      <c r="AW28" s="25">
        <f t="shared" si="22"/>
        <v>0</v>
      </c>
      <c r="AX28" s="24"/>
      <c r="AY28" s="24"/>
      <c r="AZ28" s="24"/>
      <c r="BA28" s="25">
        <f t="shared" si="10"/>
        <v>0</v>
      </c>
      <c r="BB28" s="24"/>
      <c r="BC28" s="24"/>
      <c r="BD28" s="24"/>
      <c r="BE28" s="24"/>
      <c r="BF28" s="25">
        <f t="shared" si="11"/>
        <v>0</v>
      </c>
      <c r="BG28" s="25">
        <f t="shared" si="6"/>
        <v>0</v>
      </c>
      <c r="BH28" s="24"/>
      <c r="BI28" s="25">
        <f t="shared" si="12"/>
        <v>0</v>
      </c>
      <c r="BJ28" s="24"/>
      <c r="BK28" s="25"/>
      <c r="BL28" s="25">
        <f t="shared" si="13"/>
        <v>0</v>
      </c>
      <c r="BM28" s="25">
        <f>BL28+BF28+AT28</f>
        <v>0</v>
      </c>
    </row>
    <row r="29" spans="1:69" s="27" customFormat="1" ht="71.25" customHeight="1" x14ac:dyDescent="0.5">
      <c r="A29" s="26" t="s">
        <v>59</v>
      </c>
      <c r="B29" s="47" t="s">
        <v>60</v>
      </c>
      <c r="C29" s="25"/>
      <c r="D29" s="25">
        <f t="shared" si="0"/>
        <v>0</v>
      </c>
      <c r="E29" s="24"/>
      <c r="F29" s="24"/>
      <c r="G29" s="25">
        <f t="shared" si="7"/>
        <v>0</v>
      </c>
      <c r="H29" s="24"/>
      <c r="I29" s="25">
        <f t="shared" si="1"/>
        <v>0</v>
      </c>
      <c r="J29" s="24"/>
      <c r="K29" s="24"/>
      <c r="L29" s="24"/>
      <c r="M29" s="24"/>
      <c r="N29" s="25">
        <f t="shared" si="2"/>
        <v>0</v>
      </c>
      <c r="O29" s="24"/>
      <c r="P29" s="24"/>
      <c r="Q29" s="24"/>
      <c r="R29" s="24"/>
      <c r="S29" s="24">
        <f t="shared" si="3"/>
        <v>0</v>
      </c>
      <c r="T29" s="24"/>
      <c r="U29" s="24"/>
      <c r="V29" s="24"/>
      <c r="W29" s="24"/>
      <c r="X29" s="25">
        <f t="shared" si="4"/>
        <v>0</v>
      </c>
      <c r="Y29" s="24"/>
      <c r="Z29" s="24"/>
      <c r="AA29" s="24"/>
      <c r="AB29" s="24"/>
      <c r="AC29" s="25">
        <v>29000</v>
      </c>
      <c r="AD29" s="25">
        <f t="shared" si="8"/>
        <v>0</v>
      </c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5">
        <f t="shared" si="19"/>
        <v>29000</v>
      </c>
      <c r="AQ29" s="25"/>
      <c r="AR29" s="25">
        <f t="shared" si="9"/>
        <v>0</v>
      </c>
      <c r="AS29" s="25">
        <f t="shared" si="20"/>
        <v>29000</v>
      </c>
      <c r="AT29" s="24"/>
      <c r="AU29" s="25">
        <f t="shared" si="21"/>
        <v>0</v>
      </c>
      <c r="AV29" s="24"/>
      <c r="AW29" s="25">
        <f t="shared" si="22"/>
        <v>0</v>
      </c>
      <c r="AX29" s="24"/>
      <c r="AY29" s="24"/>
      <c r="AZ29" s="24"/>
      <c r="BA29" s="25">
        <f t="shared" si="10"/>
        <v>0</v>
      </c>
      <c r="BB29" s="24"/>
      <c r="BC29" s="24"/>
      <c r="BD29" s="24"/>
      <c r="BE29" s="24"/>
      <c r="BF29" s="25">
        <f t="shared" si="11"/>
        <v>0</v>
      </c>
      <c r="BG29" s="25">
        <f t="shared" si="6"/>
        <v>0</v>
      </c>
      <c r="BH29" s="24"/>
      <c r="BI29" s="25">
        <f t="shared" si="12"/>
        <v>0</v>
      </c>
      <c r="BJ29" s="24"/>
      <c r="BK29" s="25"/>
      <c r="BL29" s="25">
        <f t="shared" si="13"/>
        <v>0</v>
      </c>
      <c r="BM29" s="25">
        <f>BL29+BF29+AT29</f>
        <v>0</v>
      </c>
    </row>
    <row r="30" spans="1:69" s="27" customFormat="1" ht="73.5" customHeight="1" x14ac:dyDescent="0.5">
      <c r="A30" s="26" t="s">
        <v>61</v>
      </c>
      <c r="B30" s="47" t="s">
        <v>62</v>
      </c>
      <c r="C30" s="25"/>
      <c r="D30" s="25">
        <f t="shared" si="0"/>
        <v>0</v>
      </c>
      <c r="E30" s="24"/>
      <c r="F30" s="24"/>
      <c r="G30" s="25">
        <f t="shared" si="7"/>
        <v>0</v>
      </c>
      <c r="H30" s="24"/>
      <c r="I30" s="25">
        <f t="shared" si="1"/>
        <v>0</v>
      </c>
      <c r="J30" s="24"/>
      <c r="K30" s="24"/>
      <c r="L30" s="24"/>
      <c r="M30" s="24"/>
      <c r="N30" s="25">
        <f t="shared" si="2"/>
        <v>0</v>
      </c>
      <c r="O30" s="24"/>
      <c r="P30" s="24"/>
      <c r="Q30" s="24"/>
      <c r="R30" s="24"/>
      <c r="S30" s="24">
        <f t="shared" si="3"/>
        <v>0</v>
      </c>
      <c r="T30" s="24"/>
      <c r="U30" s="24"/>
      <c r="V30" s="24"/>
      <c r="W30" s="24"/>
      <c r="X30" s="25">
        <f t="shared" si="4"/>
        <v>0</v>
      </c>
      <c r="Y30" s="24"/>
      <c r="Z30" s="24"/>
      <c r="AA30" s="24"/>
      <c r="AB30" s="24"/>
      <c r="AC30" s="25">
        <v>23480</v>
      </c>
      <c r="AD30" s="25">
        <f t="shared" si="8"/>
        <v>0</v>
      </c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5">
        <f t="shared" si="19"/>
        <v>23480</v>
      </c>
      <c r="AQ30" s="25"/>
      <c r="AR30" s="25">
        <f t="shared" si="9"/>
        <v>0</v>
      </c>
      <c r="AS30" s="25">
        <f t="shared" si="20"/>
        <v>23480</v>
      </c>
      <c r="AT30" s="24"/>
      <c r="AU30" s="25">
        <f t="shared" si="21"/>
        <v>0</v>
      </c>
      <c r="AV30" s="24"/>
      <c r="AW30" s="25">
        <f t="shared" si="22"/>
        <v>0</v>
      </c>
      <c r="AX30" s="24"/>
      <c r="AY30" s="24"/>
      <c r="AZ30" s="24"/>
      <c r="BA30" s="25">
        <f t="shared" si="10"/>
        <v>0</v>
      </c>
      <c r="BB30" s="24"/>
      <c r="BC30" s="24"/>
      <c r="BD30" s="24"/>
      <c r="BE30" s="24"/>
      <c r="BF30" s="25">
        <f t="shared" si="11"/>
        <v>0</v>
      </c>
      <c r="BG30" s="25">
        <f t="shared" si="6"/>
        <v>0</v>
      </c>
      <c r="BH30" s="24"/>
      <c r="BI30" s="25">
        <f t="shared" si="12"/>
        <v>0</v>
      </c>
      <c r="BJ30" s="24"/>
      <c r="BK30" s="25"/>
      <c r="BL30" s="25">
        <f t="shared" si="13"/>
        <v>0</v>
      </c>
      <c r="BM30" s="25">
        <f>BL30+BF30+AT30</f>
        <v>0</v>
      </c>
    </row>
    <row r="31" spans="1:69" s="27" customFormat="1" ht="73.5" customHeight="1" x14ac:dyDescent="0.5">
      <c r="A31" s="26" t="s">
        <v>63</v>
      </c>
      <c r="B31" s="47" t="s">
        <v>64</v>
      </c>
      <c r="C31" s="25"/>
      <c r="D31" s="25">
        <f t="shared" si="0"/>
        <v>0</v>
      </c>
      <c r="E31" s="24"/>
      <c r="F31" s="24"/>
      <c r="G31" s="25">
        <f t="shared" si="7"/>
        <v>0</v>
      </c>
      <c r="H31" s="24"/>
      <c r="I31" s="25">
        <f t="shared" ref="I31:I34" si="24">J31+K31</f>
        <v>0</v>
      </c>
      <c r="J31" s="24"/>
      <c r="K31" s="24"/>
      <c r="L31" s="24"/>
      <c r="M31" s="24"/>
      <c r="N31" s="25">
        <f t="shared" si="2"/>
        <v>0</v>
      </c>
      <c r="O31" s="24"/>
      <c r="P31" s="24"/>
      <c r="Q31" s="24"/>
      <c r="R31" s="24"/>
      <c r="S31" s="24">
        <f t="shared" si="3"/>
        <v>0</v>
      </c>
      <c r="T31" s="24"/>
      <c r="U31" s="24"/>
      <c r="V31" s="24"/>
      <c r="W31" s="24"/>
      <c r="X31" s="25">
        <f t="shared" si="4"/>
        <v>147671</v>
      </c>
      <c r="Y31" s="24"/>
      <c r="Z31" s="24"/>
      <c r="AA31" s="24">
        <v>147671</v>
      </c>
      <c r="AB31" s="24"/>
      <c r="AC31" s="25">
        <v>32020</v>
      </c>
      <c r="AD31" s="25">
        <f t="shared" si="8"/>
        <v>60000</v>
      </c>
      <c r="AE31" s="24"/>
      <c r="AF31" s="24"/>
      <c r="AG31" s="24"/>
      <c r="AH31" s="24"/>
      <c r="AI31" s="24"/>
      <c r="AJ31" s="24"/>
      <c r="AK31" s="24"/>
      <c r="AL31" s="24"/>
      <c r="AM31" s="24"/>
      <c r="AN31" s="24">
        <v>60000</v>
      </c>
      <c r="AO31" s="24"/>
      <c r="AP31" s="25">
        <f t="shared" si="19"/>
        <v>239691</v>
      </c>
      <c r="AQ31" s="25"/>
      <c r="AR31" s="25">
        <f t="shared" si="9"/>
        <v>0</v>
      </c>
      <c r="AS31" s="25">
        <f t="shared" si="20"/>
        <v>239691</v>
      </c>
      <c r="AT31" s="24"/>
      <c r="AU31" s="25">
        <f t="shared" si="21"/>
        <v>0</v>
      </c>
      <c r="AV31" s="24"/>
      <c r="AW31" s="25">
        <f t="shared" si="22"/>
        <v>0</v>
      </c>
      <c r="AX31" s="24"/>
      <c r="AY31" s="24"/>
      <c r="AZ31" s="24"/>
      <c r="BA31" s="25">
        <f t="shared" si="10"/>
        <v>0</v>
      </c>
      <c r="BB31" s="24"/>
      <c r="BC31" s="24"/>
      <c r="BD31" s="24"/>
      <c r="BE31" s="24"/>
      <c r="BF31" s="25">
        <f t="shared" si="11"/>
        <v>0</v>
      </c>
      <c r="BG31" s="25">
        <f t="shared" si="6"/>
        <v>0</v>
      </c>
      <c r="BH31" s="24"/>
      <c r="BI31" s="25">
        <f t="shared" si="12"/>
        <v>0</v>
      </c>
      <c r="BJ31" s="24"/>
      <c r="BK31" s="25"/>
      <c r="BL31" s="25">
        <f t="shared" si="13"/>
        <v>0</v>
      </c>
      <c r="BM31" s="25">
        <f>BL31+BF31+AT31</f>
        <v>0</v>
      </c>
    </row>
    <row r="32" spans="1:69" s="27" customFormat="1" ht="72.75" customHeight="1" x14ac:dyDescent="0.5">
      <c r="A32" s="26" t="s">
        <v>65</v>
      </c>
      <c r="B32" s="47" t="s">
        <v>66</v>
      </c>
      <c r="C32" s="25"/>
      <c r="D32" s="25">
        <f t="shared" si="0"/>
        <v>0</v>
      </c>
      <c r="E32" s="24"/>
      <c r="F32" s="24"/>
      <c r="G32" s="25">
        <f t="shared" si="7"/>
        <v>0</v>
      </c>
      <c r="H32" s="24"/>
      <c r="I32" s="25">
        <f t="shared" si="24"/>
        <v>0</v>
      </c>
      <c r="J32" s="24"/>
      <c r="K32" s="24"/>
      <c r="L32" s="24"/>
      <c r="M32" s="24"/>
      <c r="N32" s="25">
        <f t="shared" si="2"/>
        <v>0</v>
      </c>
      <c r="O32" s="24"/>
      <c r="P32" s="24"/>
      <c r="Q32" s="24"/>
      <c r="R32" s="24"/>
      <c r="S32" s="24">
        <f t="shared" si="3"/>
        <v>0</v>
      </c>
      <c r="T32" s="24"/>
      <c r="U32" s="24"/>
      <c r="V32" s="24"/>
      <c r="W32" s="24"/>
      <c r="X32" s="25">
        <f t="shared" si="4"/>
        <v>0</v>
      </c>
      <c r="Y32" s="24"/>
      <c r="Z32" s="24"/>
      <c r="AA32" s="24"/>
      <c r="AB32" s="24"/>
      <c r="AC32" s="25">
        <v>40000</v>
      </c>
      <c r="AD32" s="25">
        <f t="shared" si="8"/>
        <v>0</v>
      </c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5">
        <f t="shared" si="19"/>
        <v>40000</v>
      </c>
      <c r="AQ32" s="25"/>
      <c r="AR32" s="25">
        <f t="shared" si="9"/>
        <v>0</v>
      </c>
      <c r="AS32" s="25">
        <f t="shared" si="20"/>
        <v>40000</v>
      </c>
      <c r="AT32" s="24"/>
      <c r="AU32" s="25">
        <f t="shared" si="21"/>
        <v>0</v>
      </c>
      <c r="AV32" s="24"/>
      <c r="AW32" s="25">
        <f t="shared" si="22"/>
        <v>0</v>
      </c>
      <c r="AX32" s="24"/>
      <c r="AY32" s="24"/>
      <c r="AZ32" s="24"/>
      <c r="BA32" s="25">
        <f t="shared" si="10"/>
        <v>0</v>
      </c>
      <c r="BB32" s="24"/>
      <c r="BC32" s="24"/>
      <c r="BD32" s="24"/>
      <c r="BE32" s="24"/>
      <c r="BF32" s="25">
        <f t="shared" si="11"/>
        <v>0</v>
      </c>
      <c r="BG32" s="25">
        <f t="shared" si="6"/>
        <v>0</v>
      </c>
      <c r="BH32" s="24"/>
      <c r="BI32" s="25">
        <f t="shared" si="12"/>
        <v>0</v>
      </c>
      <c r="BJ32" s="24"/>
      <c r="BK32" s="25"/>
      <c r="BL32" s="25">
        <f t="shared" si="13"/>
        <v>0</v>
      </c>
      <c r="BM32" s="25">
        <f>BL32+BF32+AT32</f>
        <v>0</v>
      </c>
    </row>
    <row r="33" spans="1:69" s="27" customFormat="1" ht="72.75" customHeight="1" x14ac:dyDescent="0.5">
      <c r="A33" s="26" t="s">
        <v>67</v>
      </c>
      <c r="B33" s="47" t="s">
        <v>68</v>
      </c>
      <c r="C33" s="25"/>
      <c r="D33" s="25">
        <f t="shared" si="0"/>
        <v>0</v>
      </c>
      <c r="E33" s="24"/>
      <c r="F33" s="24"/>
      <c r="G33" s="25">
        <f t="shared" si="7"/>
        <v>0</v>
      </c>
      <c r="H33" s="24"/>
      <c r="I33" s="25">
        <f t="shared" si="24"/>
        <v>0</v>
      </c>
      <c r="J33" s="24"/>
      <c r="K33" s="24"/>
      <c r="L33" s="24"/>
      <c r="M33" s="24"/>
      <c r="N33" s="25">
        <f t="shared" si="2"/>
        <v>0</v>
      </c>
      <c r="O33" s="24"/>
      <c r="P33" s="24"/>
      <c r="Q33" s="24"/>
      <c r="R33" s="24"/>
      <c r="S33" s="24">
        <f t="shared" si="3"/>
        <v>0</v>
      </c>
      <c r="T33" s="24"/>
      <c r="U33" s="24"/>
      <c r="V33" s="24"/>
      <c r="W33" s="24"/>
      <c r="X33" s="25">
        <f t="shared" si="4"/>
        <v>0</v>
      </c>
      <c r="Y33" s="24"/>
      <c r="Z33" s="24"/>
      <c r="AA33" s="24"/>
      <c r="AB33" s="24"/>
      <c r="AC33" s="25">
        <v>38950</v>
      </c>
      <c r="AD33" s="25">
        <f t="shared" si="8"/>
        <v>0</v>
      </c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5">
        <f t="shared" si="19"/>
        <v>38950</v>
      </c>
      <c r="AQ33" s="25"/>
      <c r="AR33" s="25">
        <f t="shared" si="9"/>
        <v>0</v>
      </c>
      <c r="AS33" s="25">
        <f t="shared" si="20"/>
        <v>38950</v>
      </c>
      <c r="AT33" s="24"/>
      <c r="AU33" s="25">
        <f t="shared" si="21"/>
        <v>0</v>
      </c>
      <c r="AV33" s="24"/>
      <c r="AW33" s="25">
        <f t="shared" si="22"/>
        <v>0</v>
      </c>
      <c r="AX33" s="24"/>
      <c r="AY33" s="24"/>
      <c r="AZ33" s="24"/>
      <c r="BA33" s="25">
        <f t="shared" si="10"/>
        <v>0</v>
      </c>
      <c r="BB33" s="24"/>
      <c r="BC33" s="24"/>
      <c r="BD33" s="24"/>
      <c r="BE33" s="24"/>
      <c r="BF33" s="25">
        <f t="shared" si="11"/>
        <v>0</v>
      </c>
      <c r="BG33" s="25">
        <f t="shared" si="6"/>
        <v>0</v>
      </c>
      <c r="BH33" s="24"/>
      <c r="BI33" s="25">
        <f t="shared" si="12"/>
        <v>0</v>
      </c>
      <c r="BJ33" s="24"/>
      <c r="BK33" s="25"/>
      <c r="BL33" s="25">
        <f t="shared" si="13"/>
        <v>0</v>
      </c>
      <c r="BM33" s="25">
        <f>BL33+BF33+AT33</f>
        <v>0</v>
      </c>
    </row>
    <row r="34" spans="1:69" s="27" customFormat="1" ht="72.75" customHeight="1" x14ac:dyDescent="0.5">
      <c r="A34" s="26" t="s">
        <v>69</v>
      </c>
      <c r="B34" s="47" t="s">
        <v>30</v>
      </c>
      <c r="C34" s="25"/>
      <c r="D34" s="25">
        <f t="shared" si="0"/>
        <v>0</v>
      </c>
      <c r="E34" s="24"/>
      <c r="F34" s="24"/>
      <c r="G34" s="25">
        <f t="shared" si="7"/>
        <v>0</v>
      </c>
      <c r="H34" s="24"/>
      <c r="I34" s="25">
        <f t="shared" si="24"/>
        <v>0</v>
      </c>
      <c r="J34" s="24"/>
      <c r="K34" s="24"/>
      <c r="L34" s="24"/>
      <c r="M34" s="24"/>
      <c r="N34" s="25">
        <f t="shared" si="2"/>
        <v>0</v>
      </c>
      <c r="O34" s="24"/>
      <c r="P34" s="24"/>
      <c r="Q34" s="24"/>
      <c r="R34" s="24"/>
      <c r="S34" s="24">
        <f t="shared" si="3"/>
        <v>0</v>
      </c>
      <c r="T34" s="24"/>
      <c r="U34" s="24"/>
      <c r="V34" s="24"/>
      <c r="W34" s="24"/>
      <c r="X34" s="25">
        <f t="shared" si="4"/>
        <v>0</v>
      </c>
      <c r="Y34" s="24"/>
      <c r="Z34" s="24"/>
      <c r="AA34" s="24"/>
      <c r="AB34" s="24"/>
      <c r="AC34" s="25"/>
      <c r="AD34" s="25">
        <f t="shared" si="8"/>
        <v>0</v>
      </c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5">
        <f t="shared" si="19"/>
        <v>0</v>
      </c>
      <c r="AQ34" s="25"/>
      <c r="AR34" s="25">
        <f t="shared" si="9"/>
        <v>0</v>
      </c>
      <c r="AS34" s="25">
        <f t="shared" si="20"/>
        <v>0</v>
      </c>
      <c r="AT34" s="24"/>
      <c r="AU34" s="25">
        <f t="shared" si="21"/>
        <v>0</v>
      </c>
      <c r="AV34" s="24"/>
      <c r="AW34" s="25">
        <f t="shared" si="22"/>
        <v>368000</v>
      </c>
      <c r="AX34" s="24"/>
      <c r="AY34" s="24">
        <v>368000</v>
      </c>
      <c r="AZ34" s="24"/>
      <c r="BA34" s="25">
        <f t="shared" si="10"/>
        <v>0</v>
      </c>
      <c r="BB34" s="24"/>
      <c r="BC34" s="24"/>
      <c r="BD34" s="24"/>
      <c r="BE34" s="24"/>
      <c r="BF34" s="25">
        <f t="shared" si="11"/>
        <v>368000</v>
      </c>
      <c r="BG34" s="25">
        <f t="shared" si="6"/>
        <v>7632000</v>
      </c>
      <c r="BH34" s="24">
        <v>7632000</v>
      </c>
      <c r="BI34" s="25">
        <f t="shared" si="12"/>
        <v>0</v>
      </c>
      <c r="BJ34" s="24"/>
      <c r="BK34" s="25"/>
      <c r="BL34" s="25">
        <f t="shared" si="13"/>
        <v>7632000</v>
      </c>
      <c r="BM34" s="25">
        <f>BL34+BF34+AT34</f>
        <v>8000000</v>
      </c>
    </row>
    <row r="35" spans="1:69" s="34" customFormat="1" ht="40.5" customHeight="1" x14ac:dyDescent="0.55000000000000004">
      <c r="A35" s="35" t="s">
        <v>2</v>
      </c>
      <c r="B35" s="35" t="s">
        <v>3</v>
      </c>
      <c r="C35" s="49">
        <f>C20+C21+C22+C23+C24+C25+C26+C27+C28+C29+C30+C31+C32+C33+C34</f>
        <v>2739700</v>
      </c>
      <c r="D35" s="49">
        <f t="shared" ref="D35:BL35" si="25">D20+D21+D22+D23+D24+D25+D26+D27+D28+D29+D30+D31+D32+D33+D34</f>
        <v>3303370</v>
      </c>
      <c r="E35" s="49">
        <f t="shared" si="25"/>
        <v>2067000</v>
      </c>
      <c r="F35" s="49">
        <f t="shared" si="25"/>
        <v>1236370</v>
      </c>
      <c r="G35" s="49">
        <f t="shared" si="25"/>
        <v>804200</v>
      </c>
      <c r="H35" s="49">
        <f t="shared" si="25"/>
        <v>804200</v>
      </c>
      <c r="I35" s="49">
        <f t="shared" si="25"/>
        <v>2511879</v>
      </c>
      <c r="J35" s="49">
        <f t="shared" si="25"/>
        <v>1605000</v>
      </c>
      <c r="K35" s="49">
        <f t="shared" si="25"/>
        <v>162879</v>
      </c>
      <c r="L35" s="49">
        <f t="shared" si="25"/>
        <v>663400</v>
      </c>
      <c r="M35" s="49">
        <f t="shared" si="25"/>
        <v>80600</v>
      </c>
      <c r="N35" s="49">
        <f t="shared" si="25"/>
        <v>5550536</v>
      </c>
      <c r="O35" s="49"/>
      <c r="P35" s="49"/>
      <c r="Q35" s="49"/>
      <c r="R35" s="49"/>
      <c r="S35" s="49">
        <f t="shared" si="25"/>
        <v>5375711</v>
      </c>
      <c r="T35" s="49">
        <f t="shared" si="25"/>
        <v>1396008</v>
      </c>
      <c r="U35" s="49">
        <f t="shared" si="25"/>
        <v>3237164</v>
      </c>
      <c r="V35" s="49">
        <f t="shared" si="25"/>
        <v>742539</v>
      </c>
      <c r="W35" s="49">
        <f t="shared" si="25"/>
        <v>174825</v>
      </c>
      <c r="X35" s="49">
        <f t="shared" si="25"/>
        <v>4468078.6099999994</v>
      </c>
      <c r="Y35" s="49">
        <f t="shared" si="25"/>
        <v>2680267.61</v>
      </c>
      <c r="Z35" s="49">
        <f t="shared" si="25"/>
        <v>1490140</v>
      </c>
      <c r="AA35" s="49">
        <f t="shared" si="25"/>
        <v>147671</v>
      </c>
      <c r="AB35" s="49">
        <f t="shared" si="25"/>
        <v>150000</v>
      </c>
      <c r="AC35" s="49">
        <f t="shared" ref="AC35" si="26">AC20+AC21+AC22+AC23+AC24+AC25+AC26+AC27+AC28+AC29+AC30+AC31+AC32+AC33+AC34</f>
        <v>380580</v>
      </c>
      <c r="AD35" s="50">
        <f t="shared" si="8"/>
        <v>4052148.13</v>
      </c>
      <c r="AE35" s="49">
        <f t="shared" si="25"/>
        <v>1956075.13</v>
      </c>
      <c r="AF35" s="49">
        <f t="shared" si="25"/>
        <v>365688</v>
      </c>
      <c r="AG35" s="49">
        <f t="shared" si="25"/>
        <v>12000</v>
      </c>
      <c r="AH35" s="49">
        <f t="shared" si="25"/>
        <v>316800</v>
      </c>
      <c r="AI35" s="49">
        <f t="shared" si="25"/>
        <v>90</v>
      </c>
      <c r="AJ35" s="49">
        <f t="shared" si="25"/>
        <v>853000</v>
      </c>
      <c r="AK35" s="49">
        <f t="shared" si="25"/>
        <v>228400</v>
      </c>
      <c r="AL35" s="49">
        <f t="shared" si="25"/>
        <v>228095</v>
      </c>
      <c r="AM35" s="49">
        <f t="shared" si="25"/>
        <v>32000</v>
      </c>
      <c r="AN35" s="49">
        <f t="shared" si="25"/>
        <v>60000</v>
      </c>
      <c r="AO35" s="49">
        <f t="shared" si="25"/>
        <v>4345037</v>
      </c>
      <c r="AP35" s="25">
        <f>C35+D35+I35+N35+X35+AC35+AD35+AO35+G35</f>
        <v>28155528.739999998</v>
      </c>
      <c r="AQ35" s="49">
        <f t="shared" si="25"/>
        <v>80000000</v>
      </c>
      <c r="AR35" s="50">
        <f t="shared" si="9"/>
        <v>80000000</v>
      </c>
      <c r="AS35" s="50">
        <f t="shared" si="20"/>
        <v>108155528.73999999</v>
      </c>
      <c r="AT35" s="49">
        <f t="shared" si="25"/>
        <v>108116600</v>
      </c>
      <c r="AU35" s="49">
        <f t="shared" si="25"/>
        <v>9791954</v>
      </c>
      <c r="AV35" s="49">
        <f t="shared" si="25"/>
        <v>9791954</v>
      </c>
      <c r="AW35" s="49">
        <f t="shared" si="25"/>
        <v>17462000</v>
      </c>
      <c r="AX35" s="49">
        <f t="shared" si="25"/>
        <v>1070000</v>
      </c>
      <c r="AY35" s="49">
        <f t="shared" si="25"/>
        <v>368000</v>
      </c>
      <c r="AZ35" s="49">
        <f t="shared" si="25"/>
        <v>16024000</v>
      </c>
      <c r="BA35" s="49">
        <f t="shared" si="25"/>
        <v>840885</v>
      </c>
      <c r="BB35" s="49">
        <f t="shared" si="25"/>
        <v>84885</v>
      </c>
      <c r="BC35" s="49">
        <f t="shared" si="25"/>
        <v>250000</v>
      </c>
      <c r="BD35" s="49">
        <f t="shared" si="25"/>
        <v>500000</v>
      </c>
      <c r="BE35" s="49">
        <f t="shared" si="25"/>
        <v>6000</v>
      </c>
      <c r="BF35" s="49">
        <f>BF20+BF21+BF22+BF23+BF24+BF25+BF26+BF27+BF28+BF29+BF30+BF31+BF32+BF33+BF34</f>
        <v>28094839</v>
      </c>
      <c r="BG35" s="49">
        <f t="shared" si="25"/>
        <v>7632000</v>
      </c>
      <c r="BH35" s="49">
        <f t="shared" si="25"/>
        <v>7632000</v>
      </c>
      <c r="BI35" s="49">
        <f t="shared" si="25"/>
        <v>469000</v>
      </c>
      <c r="BJ35" s="49">
        <f t="shared" ref="BJ35" si="27">BJ20+BJ21+BJ22+BJ23+BJ24+BJ25+BJ26+BJ27+BJ28+BJ29+BJ30+BJ31+BJ32+BJ33+BJ34</f>
        <v>80000</v>
      </c>
      <c r="BK35" s="49">
        <f t="shared" si="25"/>
        <v>389000</v>
      </c>
      <c r="BL35" s="49">
        <f t="shared" si="25"/>
        <v>8101000</v>
      </c>
      <c r="BM35" s="49">
        <f>BM20+BM21+BM22+BM23+BM24+BM25+BM26+BM27+BM28+BM29+BM30+BM31+BM32+BM33+BM34</f>
        <v>144312439</v>
      </c>
      <c r="BN35" s="33"/>
      <c r="BO35" s="33"/>
      <c r="BP35" s="33"/>
      <c r="BQ35" s="33"/>
    </row>
    <row r="36" spans="1:69" ht="38.25" customHeight="1" x14ac:dyDescent="0.5"/>
    <row r="37" spans="1:69" ht="22.5" customHeight="1" x14ac:dyDescent="0.5"/>
    <row r="38" spans="1:69" s="40" customFormat="1" ht="60.75" x14ac:dyDescent="0.85">
      <c r="A38" s="38"/>
      <c r="B38" s="4"/>
      <c r="C38" s="38"/>
      <c r="D38" s="38"/>
      <c r="E38" s="38"/>
      <c r="F38" s="38"/>
      <c r="G38" s="39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9"/>
      <c r="AQ38" s="39"/>
      <c r="AR38" s="39"/>
      <c r="AS38" s="38"/>
      <c r="AU38" s="52"/>
      <c r="AV38" s="51"/>
      <c r="AW38" s="52"/>
      <c r="AX38" s="51"/>
      <c r="AY38" s="51"/>
      <c r="AZ38" s="51"/>
      <c r="BA38" s="51"/>
      <c r="BB38" s="51"/>
      <c r="BC38" s="51"/>
      <c r="BD38" s="51"/>
      <c r="BN38" s="38"/>
      <c r="BO38" s="38"/>
      <c r="BP38" s="38"/>
      <c r="BQ38" s="38"/>
    </row>
    <row r="39" spans="1:69" s="22" customFormat="1" ht="31.5" customHeight="1" x14ac:dyDescent="0.35">
      <c r="A39" s="18"/>
      <c r="B39" s="4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20"/>
      <c r="AQ39" s="19"/>
      <c r="AR39" s="19"/>
      <c r="AS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N39" s="21"/>
      <c r="BO39" s="21"/>
      <c r="BP39" s="21"/>
      <c r="BQ39" s="21"/>
    </row>
    <row r="40" spans="1:69" s="43" customFormat="1" ht="60.75" x14ac:dyDescent="0.85">
      <c r="A40" s="41"/>
      <c r="B40" s="4"/>
      <c r="C40" s="41"/>
      <c r="D40" s="41"/>
      <c r="E40" s="41"/>
      <c r="F40" s="41"/>
      <c r="G40" s="42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2"/>
      <c r="AQ40" s="42"/>
      <c r="AR40" s="42"/>
      <c r="AS40" s="41"/>
      <c r="AU40" s="54"/>
      <c r="AV40" s="53"/>
      <c r="AW40" s="54"/>
      <c r="AX40" s="41"/>
      <c r="AY40" s="41"/>
      <c r="AZ40" s="41"/>
      <c r="BA40" s="41"/>
      <c r="BB40" s="41"/>
      <c r="BC40" s="41"/>
      <c r="BD40" s="41"/>
      <c r="BE40" s="51" t="s">
        <v>39</v>
      </c>
      <c r="BF40" s="52"/>
      <c r="BG40" s="40"/>
      <c r="BH40" s="98"/>
      <c r="BI40" s="98"/>
      <c r="BJ40" s="98"/>
      <c r="BK40" s="98"/>
      <c r="BL40" s="98" t="s">
        <v>40</v>
      </c>
      <c r="BM40" s="39"/>
      <c r="BN40" s="41"/>
      <c r="BO40" s="41"/>
      <c r="BP40" s="41"/>
      <c r="BQ40" s="41"/>
    </row>
    <row r="41" spans="1:69" x14ac:dyDescent="0.5">
      <c r="BE41" s="19"/>
      <c r="BF41" s="19"/>
      <c r="BG41" s="19"/>
      <c r="BH41" s="19"/>
      <c r="BI41" s="19"/>
      <c r="BJ41" s="19"/>
      <c r="BK41" s="19"/>
      <c r="BL41" s="19"/>
      <c r="BM41" s="20"/>
    </row>
    <row r="42" spans="1:69" ht="50.25" x14ac:dyDescent="0.7">
      <c r="BE42" s="53" t="s">
        <v>38</v>
      </c>
      <c r="BF42" s="42"/>
      <c r="BG42" s="41"/>
      <c r="BH42" s="41"/>
      <c r="BI42" s="42"/>
      <c r="BJ42" s="41"/>
      <c r="BK42" s="42"/>
      <c r="BL42" s="42"/>
      <c r="BM42" s="42"/>
    </row>
  </sheetData>
  <mergeCells count="111">
    <mergeCell ref="A10:K10"/>
    <mergeCell ref="C15:C18"/>
    <mergeCell ref="M16:M18"/>
    <mergeCell ref="O16:R16"/>
    <mergeCell ref="O17:O18"/>
    <mergeCell ref="P17:R17"/>
    <mergeCell ref="G15:G18"/>
    <mergeCell ref="H16:H18"/>
    <mergeCell ref="L9:N9"/>
    <mergeCell ref="C13:N13"/>
    <mergeCell ref="D14:N14"/>
    <mergeCell ref="O13:X13"/>
    <mergeCell ref="O14:X14"/>
    <mergeCell ref="A11:B11"/>
    <mergeCell ref="A12:B12"/>
    <mergeCell ref="K16:K18"/>
    <mergeCell ref="L16:L18"/>
    <mergeCell ref="J15:K15"/>
    <mergeCell ref="L15:M15"/>
    <mergeCell ref="AY16:AY18"/>
    <mergeCell ref="BF15:BF18"/>
    <mergeCell ref="BL15:BL18"/>
    <mergeCell ref="BG15:BG18"/>
    <mergeCell ref="AT13:BM13"/>
    <mergeCell ref="BM14:BM18"/>
    <mergeCell ref="AR14:AR18"/>
    <mergeCell ref="BH16:BH18"/>
    <mergeCell ref="AX16:AX18"/>
    <mergeCell ref="BA15:BA18"/>
    <mergeCell ref="BB16:BB18"/>
    <mergeCell ref="AS13:AS18"/>
    <mergeCell ref="AT17:AT18"/>
    <mergeCell ref="AT14:AT16"/>
    <mergeCell ref="AW15:AW18"/>
    <mergeCell ref="BC16:BC18"/>
    <mergeCell ref="AU14:BF14"/>
    <mergeCell ref="AU15:AU18"/>
    <mergeCell ref="AV16:AV18"/>
    <mergeCell ref="BB15:BD15"/>
    <mergeCell ref="I1:K1"/>
    <mergeCell ref="I2:K2"/>
    <mergeCell ref="I3:K3"/>
    <mergeCell ref="I4:K4"/>
    <mergeCell ref="I5:K5"/>
    <mergeCell ref="I6:K6"/>
    <mergeCell ref="I7:K7"/>
    <mergeCell ref="L8:N8"/>
    <mergeCell ref="AO15:AO18"/>
    <mergeCell ref="AE16:AE18"/>
    <mergeCell ref="AF16:AF18"/>
    <mergeCell ref="AD1:AF1"/>
    <mergeCell ref="AD2:AF2"/>
    <mergeCell ref="AD3:AF3"/>
    <mergeCell ref="Y14:AG14"/>
    <mergeCell ref="AD15:AD18"/>
    <mergeCell ref="AD6:AF6"/>
    <mergeCell ref="AD7:AF7"/>
    <mergeCell ref="AG16:AG18"/>
    <mergeCell ref="AA16:AA18"/>
    <mergeCell ref="AB16:AB18"/>
    <mergeCell ref="AE15:AG15"/>
    <mergeCell ref="I8:K8"/>
    <mergeCell ref="I9:K9"/>
    <mergeCell ref="A13:A18"/>
    <mergeCell ref="B13:B18"/>
    <mergeCell ref="AH14:AO14"/>
    <mergeCell ref="Y13:AG13"/>
    <mergeCell ref="D15:D18"/>
    <mergeCell ref="E15:F15"/>
    <mergeCell ref="E16:E18"/>
    <mergeCell ref="F16:F18"/>
    <mergeCell ref="I15:I18"/>
    <mergeCell ref="N15:N18"/>
    <mergeCell ref="J16:J18"/>
    <mergeCell ref="Y15:AB15"/>
    <mergeCell ref="Y16:Y18"/>
    <mergeCell ref="Z16:Z18"/>
    <mergeCell ref="S16:V16"/>
    <mergeCell ref="S17:S18"/>
    <mergeCell ref="T17:V17"/>
    <mergeCell ref="W16:W18"/>
    <mergeCell ref="AH13:AR13"/>
    <mergeCell ref="L1:N1"/>
    <mergeCell ref="L2:N2"/>
    <mergeCell ref="L3:N3"/>
    <mergeCell ref="AJ12:AK12"/>
    <mergeCell ref="AQ15:AQ18"/>
    <mergeCell ref="BD16:BD18"/>
    <mergeCell ref="BE16:BE18"/>
    <mergeCell ref="BG14:BL14"/>
    <mergeCell ref="BI15:BI18"/>
    <mergeCell ref="BK16:BK18"/>
    <mergeCell ref="AX15:AZ15"/>
    <mergeCell ref="AZ16:AZ18"/>
    <mergeCell ref="BJ16:BJ18"/>
    <mergeCell ref="L4:N4"/>
    <mergeCell ref="L5:N5"/>
    <mergeCell ref="L6:N6"/>
    <mergeCell ref="L7:N7"/>
    <mergeCell ref="AM16:AM18"/>
    <mergeCell ref="AH15:AN15"/>
    <mergeCell ref="AN16:AN18"/>
    <mergeCell ref="AP14:AP18"/>
    <mergeCell ref="AH16:AH18"/>
    <mergeCell ref="AI16:AI18"/>
    <mergeCell ref="AJ16:AJ18"/>
    <mergeCell ref="AK16:AK18"/>
    <mergeCell ref="AL16:AL18"/>
    <mergeCell ref="X15:X18"/>
    <mergeCell ref="O15:W15"/>
    <mergeCell ref="AC15:AC18"/>
  </mergeCells>
  <pageMargins left="0.39370078740157483" right="0.39370078740157483" top="0.39370078740157483" bottom="0.19685039370078741" header="0" footer="0"/>
  <pageSetup paperSize="9" scale="21" fitToWidth="10" orientation="landscape" verticalDpi="300" r:id="rId1"/>
  <headerFooter>
    <oddFooter>&amp;R&amp;"Times New Roman,обычный"&amp;20Сторінка &amp;P</oddFooter>
  </headerFooter>
  <colBreaks count="3" manualBreakCount="3">
    <brk id="11" max="42" man="1"/>
    <brk id="24" max="42" man="1"/>
    <brk id="45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5</vt:lpstr>
      <vt:lpstr>'дод 5'!Заголовки_для_печати</vt:lpstr>
      <vt:lpstr>'дод 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Марина Анатоліївна</dc:creator>
  <cp:lastModifiedBy>Майковська Юлія Миколаївна</cp:lastModifiedBy>
  <cp:lastPrinted>2020-06-25T12:49:11Z</cp:lastPrinted>
  <dcterms:created xsi:type="dcterms:W3CDTF">2018-11-15T08:41:33Z</dcterms:created>
  <dcterms:modified xsi:type="dcterms:W3CDTF">2020-06-25T12:49:19Z</dcterms:modified>
</cp:coreProperties>
</file>