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<sst xmlns="http://schemas.openxmlformats.org/spreadsheetml/2006/main" count="122" uniqueCount="78">
  <si>
    <t>пропонується затвердити, тис. грн</t>
  </si>
  <si>
    <t>№ з/п</t>
  </si>
  <si>
    <t>Причини змін</t>
  </si>
  <si>
    <t>Пріоритетні завдання</t>
  </si>
  <si>
    <t>Заходи програми</t>
  </si>
  <si>
    <t>Джерела фінансування</t>
  </si>
  <si>
    <t>Додаткові обсяги коштів або зменшення коштів по програмі, тис. грн</t>
  </si>
  <si>
    <t>затверджено з урахуванням змін станом на 01.01.2019, тис. грн</t>
  </si>
  <si>
    <t>Порівняльна таблиця щодо внесення змін до рішення Сумської міської ради від 19 грудня 2018 року № 4326-МР «Про затвердження комплексної міської програми «Освіта м.Суми на 2019-2021 роки»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</si>
  <si>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</si>
  <si>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Розвиток загальної середньої освіти</t>
  </si>
  <si>
    <t>Сумської міської ради</t>
  </si>
  <si>
    <t>Кошти обласного бюджету (виконання депутатських повноважень, загальний фонд)</t>
  </si>
  <si>
    <t>мб зф</t>
  </si>
  <si>
    <t>мб сф</t>
  </si>
  <si>
    <t>всього мб</t>
  </si>
  <si>
    <t>в уксом</t>
  </si>
  <si>
    <t>без укса</t>
  </si>
  <si>
    <t>Розвиток загальної середньої освіти для дітей з особливими освітніми потребами</t>
  </si>
  <si>
    <t>Начальниця управління освіти і науки</t>
  </si>
  <si>
    <t>А.М. Данильченко</t>
  </si>
  <si>
    <t>Дошкільна освіта (підпрограма 1)</t>
  </si>
  <si>
    <t xml:space="preserve">Розвиток дошкільної освіти </t>
  </si>
  <si>
    <t>1.1. Забезпечення якісного виховання дітей у закладах дошкільної освіти</t>
  </si>
  <si>
    <t>затверджено з урахуванням змін станом на 01.10.2019, тис. грн</t>
  </si>
  <si>
    <t>Приведення видатків по програмі у відповідність до кошторисних призначень</t>
  </si>
  <si>
    <t>1.3. Підвищення рівня коміортних умов для вихованців закладів дошкільної освіти</t>
  </si>
  <si>
    <t xml:space="preserve">1.5. Придбання обладнання довгострокового користування </t>
  </si>
  <si>
    <t>1.6. Капітальний ремонт будівель, приміщень, інженерних мереж, території</t>
  </si>
  <si>
    <t>1.1. Забезпечення рівного доступу до якісної освіти учнів закладів загальної середньої освіти</t>
  </si>
  <si>
    <t>кошти державного бюджету (освітня субвенція, загальний фонд)</t>
  </si>
  <si>
    <t>кошти міського бюджету (загальний фонд)</t>
  </si>
  <si>
    <t>1.2. 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</si>
  <si>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</si>
  <si>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1.6. Придбання обладнання довгострокового користування</t>
  </si>
  <si>
    <t>Кошти міського бюджету (спеціальний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</si>
  <si>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</si>
  <si>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</si>
  <si>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1.5. Придбання обладнання довгострокового користування</t>
  </si>
  <si>
    <t xml:space="preserve">рішення Сумської міської ради "Про внесення змін та доповнень до міського бюджету м. Суми на 2019 рік" </t>
  </si>
  <si>
    <t xml:space="preserve">1.1. Забезпечення належного навчання учнів спеціальної загальноосвітньої школи </t>
  </si>
  <si>
    <t>Кошти державного бюджету (освітня субвенція, загальний фонд)</t>
  </si>
  <si>
    <t xml:space="preserve">Кошти міського бюджету (загальний фонд) </t>
  </si>
  <si>
    <t>Розвиток позашкільної освіти</t>
  </si>
  <si>
    <t xml:space="preserve">1.1. Забезпечення належного навчання вихованців закладів позашкільної освіти </t>
  </si>
  <si>
    <t>Стабільне функціонування закладів освіти</t>
  </si>
  <si>
    <t>Забезпечення належної методичної роботи у закладах освіти, забезпечення роботи Інформаційно – методичного центру</t>
  </si>
  <si>
    <t>Кошти міського бюджету (загальний фонд)</t>
  </si>
  <si>
    <t>1.1. Надання адресної підтримки обдарованій молоді шляхом призначення та виплати  стипендій</t>
  </si>
  <si>
    <t>Розвиток професійно – технічної освіти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</si>
  <si>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</si>
  <si>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1.6. Капітальний ремонт будівель</t>
  </si>
  <si>
    <t>Розвиток інклюзивно – ресурсного центру</t>
  </si>
  <si>
    <t>1.1. Забезпечення належних умов надання послуг здобувачам освіти з особливими освітніми потребами</t>
  </si>
  <si>
    <t>1.2. Підвищення рівня комфортних умов в ІРЦ</t>
  </si>
  <si>
    <t>Розвиток та модернізація матеріально-технічної бази закладів освіти</t>
  </si>
  <si>
    <t>1.1.Будівництво освітніх закладів та об’єктів освітнього напрямку</t>
  </si>
  <si>
    <t xml:space="preserve">1.2. Реконструкція будівель, споруд та інших об’єктів закладів освіти </t>
  </si>
  <si>
    <t>Кошти міського бюджету (передача міжбюджетного трансферу з міського бюджету м. Суми до обласного бюджету Сумської області, спеціальний фонд)</t>
  </si>
  <si>
    <t>Розвиток матеріально-технічної бази закладів освіти</t>
  </si>
  <si>
    <t>1.1. Придбання шкільного автобуса, у тому числі обладнаного місцями для дітей з особливими освітніми потребами</t>
  </si>
  <si>
    <t>1.3 Підвищення рівня комфортних умов для учнів закладів професійно – технічної  освіти</t>
  </si>
  <si>
    <t>перерозподіл між кодами економічної класифікації видатків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</si>
  <si>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</si>
  <si>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</si>
  <si>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співфінансування на виконання постанови Кабінету Міністрів України від 03.04.2019 № 319 "Деякі питання надання субвенції з державного бюджету місцевим бюджетам на реалізацію заходів, спрямованих на підвищення якості освіти"</t>
  </si>
  <si>
    <r>
      <t>Спеціальна освіта (</t>
    </r>
    <r>
      <rPr>
        <sz val="12"/>
        <color indexed="8"/>
        <rFont val="Times New Roman"/>
        <family val="1"/>
      </rPr>
      <t>підпрограма 4)</t>
    </r>
  </si>
  <si>
    <r>
      <t xml:space="preserve">1.3. </t>
    </r>
    <r>
      <rPr>
        <sz val="12"/>
        <color indexed="8"/>
        <rFont val="Times New Roman"/>
        <family val="1"/>
      </rPr>
      <t>Підвищення рівня комфортних умов для учнів спеціальної школи</t>
    </r>
  </si>
  <si>
    <r>
      <t>Позашкільна  освіта (</t>
    </r>
    <r>
      <rPr>
        <sz val="12"/>
        <color indexed="8"/>
        <rFont val="Times New Roman"/>
        <family val="1"/>
      </rPr>
      <t>підпрограма 5)</t>
    </r>
  </si>
  <si>
    <r>
      <t xml:space="preserve">1.2. </t>
    </r>
    <r>
      <rPr>
        <sz val="12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</si>
  <si>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r>
      <t>Методичне забезпечення закладів освіти</t>
    </r>
    <r>
      <rPr>
        <sz val="12"/>
        <color indexed="8"/>
        <rFont val="Times New Roman"/>
        <family val="1"/>
      </rPr>
      <t xml:space="preserve"> (підпрограма 8)</t>
    </r>
  </si>
  <si>
    <r>
      <t xml:space="preserve">Інші програми та заходи у сфері освіти </t>
    </r>
    <r>
      <rPr>
        <sz val="12"/>
        <color indexed="8"/>
        <rFont val="Times New Roman"/>
        <family val="1"/>
      </rPr>
      <t>(підпрограма 9)</t>
    </r>
  </si>
  <si>
    <r>
      <t>Забезпечення можливостей використання творчого потенціалу дітей, створення умов для розвитку і підтримки талантів, захист дітей</t>
    </r>
    <r>
      <rPr>
        <sz val="12"/>
        <color indexed="8"/>
        <rFont val="Times New Roman"/>
        <family val="1"/>
      </rPr>
      <t xml:space="preserve"> </t>
    </r>
  </si>
  <si>
    <r>
      <t xml:space="preserve">Професійно – технічна освіта </t>
    </r>
    <r>
      <rPr>
        <sz val="12"/>
        <color indexed="8"/>
        <rFont val="Times New Roman"/>
        <family val="1"/>
      </rPr>
      <t>(підпрограма 12)</t>
    </r>
  </si>
  <si>
    <r>
      <t>Забезпечення діяльності інклюзивно - ресурсних центрів</t>
    </r>
    <r>
      <rPr>
        <sz val="12"/>
        <color indexed="8"/>
        <rFont val="Times New Roman"/>
        <family val="1"/>
      </rPr>
      <t xml:space="preserve"> (підпрограма 14) </t>
    </r>
  </si>
  <si>
    <r>
      <t>Будівництво освітніх установ та закладів</t>
    </r>
    <r>
      <rPr>
        <sz val="12"/>
        <color indexed="8"/>
        <rFont val="Times New Roman"/>
        <family val="1"/>
      </rPr>
      <t xml:space="preserve"> (підпрограма 15) </t>
    </r>
  </si>
  <si>
    <r>
      <t>Реалізація заходів, спрямованих на підвищення якості освіти</t>
    </r>
    <r>
      <rPr>
        <sz val="12"/>
        <color indexed="8"/>
        <rFont val="Times New Roman"/>
        <family val="1"/>
      </rPr>
      <t xml:space="preserve"> (підпрограма 16)</t>
    </r>
  </si>
  <si>
    <t>кошти міського бюджету (спеціальний фонд)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</si>
</sst>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5" fillId="0" borderId="16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13" xfId="0" applyFont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/>
    </xf>
    <xf numFmtId="2" fontId="56" fillId="0" borderId="0" xfId="0" applyNumberFormat="1" applyFont="1" applyAlignment="1">
      <alignment/>
    </xf>
    <xf numFmtId="2" fontId="51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94" fontId="0" fillId="0" borderId="12" xfId="0" applyNumberForma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2" fontId="51" fillId="0" borderId="14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2" fillId="34" borderId="12" xfId="0" applyFont="1" applyFill="1" applyBorder="1" applyAlignment="1">
      <alignment horizontal="center" vertical="center"/>
    </xf>
    <xf numFmtId="194" fontId="57" fillId="0" borderId="12" xfId="0" applyNumberFormat="1" applyFont="1" applyBorder="1" applyAlignment="1">
      <alignment horizontal="center" vertical="center"/>
    </xf>
    <xf numFmtId="194" fontId="52" fillId="0" borderId="12" xfId="0" applyNumberFormat="1" applyFont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 wrapText="1"/>
    </xf>
    <xf numFmtId="0" fontId="52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194" fontId="52" fillId="34" borderId="12" xfId="0" applyNumberFormat="1" applyFont="1" applyFill="1" applyBorder="1" applyAlignment="1">
      <alignment horizontal="center" vertical="center" wrapText="1"/>
    </xf>
    <xf numFmtId="194" fontId="57" fillId="34" borderId="12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194" fontId="52" fillId="34" borderId="17" xfId="0" applyNumberFormat="1" applyFont="1" applyFill="1" applyBorder="1" applyAlignment="1">
      <alignment horizontal="center" vertical="center" wrapText="1"/>
    </xf>
    <xf numFmtId="194" fontId="57" fillId="34" borderId="17" xfId="0" applyNumberFormat="1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94" fontId="52" fillId="0" borderId="12" xfId="0" applyNumberFormat="1" applyFont="1" applyBorder="1" applyAlignment="1">
      <alignment horizontal="center"/>
    </xf>
    <xf numFmtId="194" fontId="57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34" borderId="12" xfId="0" applyFont="1" applyFill="1" applyBorder="1" applyAlignment="1">
      <alignment horizontal="center"/>
    </xf>
    <xf numFmtId="194" fontId="57" fillId="34" borderId="12" xfId="0" applyNumberFormat="1" applyFont="1" applyFill="1" applyBorder="1" applyAlignment="1">
      <alignment horizontal="center"/>
    </xf>
    <xf numFmtId="194" fontId="52" fillId="34" borderId="12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wrapText="1"/>
    </xf>
    <xf numFmtId="194" fontId="52" fillId="34" borderId="12" xfId="0" applyNumberFormat="1" applyFont="1" applyFill="1" applyBorder="1" applyAlignment="1">
      <alignment horizontal="center" vertical="center"/>
    </xf>
    <xf numFmtId="194" fontId="52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3" fillId="0" borderId="0" xfId="0" applyFont="1" applyBorder="1" applyAlignment="1">
      <alignment horizontal="center" wrapText="1"/>
    </xf>
    <xf numFmtId="0" fontId="57" fillId="34" borderId="18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34" borderId="17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7" fillId="0" borderId="18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34" borderId="26" xfId="0" applyFont="1" applyFill="1" applyBorder="1" applyAlignment="1">
      <alignment horizontal="center"/>
    </xf>
    <xf numFmtId="0" fontId="57" fillId="0" borderId="2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zoomScalePageLayoutView="0" workbookViewId="0" topLeftCell="A1">
      <selection activeCell="M47" sqref="M47"/>
    </sheetView>
  </sheetViews>
  <sheetFormatPr defaultColWidth="9.140625" defaultRowHeight="15"/>
  <cols>
    <col min="1" max="1" width="3.57421875" style="0" customWidth="1"/>
    <col min="2" max="2" width="27.7109375" style="0" customWidth="1"/>
    <col min="3" max="3" width="27.00390625" style="0" customWidth="1"/>
    <col min="4" max="4" width="33.140625" style="0" customWidth="1"/>
    <col min="5" max="13" width="11.28125" style="0" customWidth="1"/>
    <col min="14" max="14" width="51.7109375" style="0" customWidth="1"/>
  </cols>
  <sheetData>
    <row r="2" spans="1:14" ht="28.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6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2"/>
    </row>
    <row r="4" spans="1:14" ht="15.75">
      <c r="A4" s="113" t="s">
        <v>1</v>
      </c>
      <c r="B4" s="85" t="s">
        <v>3</v>
      </c>
      <c r="C4" s="85" t="s">
        <v>4</v>
      </c>
      <c r="D4" s="84" t="s">
        <v>5</v>
      </c>
      <c r="E4" s="82">
        <v>2019</v>
      </c>
      <c r="F4" s="82"/>
      <c r="G4" s="82"/>
      <c r="H4" s="82">
        <v>2020</v>
      </c>
      <c r="I4" s="82"/>
      <c r="J4" s="82"/>
      <c r="K4" s="82">
        <v>2021</v>
      </c>
      <c r="L4" s="82"/>
      <c r="M4" s="82"/>
      <c r="N4" s="83" t="s">
        <v>2</v>
      </c>
    </row>
    <row r="5" spans="1:20" ht="137.25" customHeight="1">
      <c r="A5" s="113"/>
      <c r="B5" s="85"/>
      <c r="C5" s="85"/>
      <c r="D5" s="84"/>
      <c r="E5" s="76" t="s">
        <v>24</v>
      </c>
      <c r="F5" s="77" t="s">
        <v>6</v>
      </c>
      <c r="G5" s="76" t="s">
        <v>0</v>
      </c>
      <c r="H5" s="76" t="s">
        <v>7</v>
      </c>
      <c r="I5" s="77" t="s">
        <v>6</v>
      </c>
      <c r="J5" s="76" t="s">
        <v>0</v>
      </c>
      <c r="K5" s="76" t="s">
        <v>7</v>
      </c>
      <c r="L5" s="77" t="s">
        <v>6</v>
      </c>
      <c r="M5" s="76" t="s">
        <v>0</v>
      </c>
      <c r="N5" s="83"/>
      <c r="O5" s="1"/>
      <c r="P5" s="1"/>
      <c r="Q5" s="1"/>
      <c r="R5" s="1"/>
      <c r="S5" s="1"/>
      <c r="T5" s="1"/>
    </row>
    <row r="6" spans="1:20" ht="21.75" customHeight="1">
      <c r="A6" s="86" t="s">
        <v>21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1"/>
      <c r="P6" s="1"/>
      <c r="Q6" s="1"/>
      <c r="R6" s="1"/>
      <c r="S6" s="1"/>
      <c r="T6" s="1"/>
    </row>
    <row r="7" spans="1:20" ht="47.25" customHeight="1">
      <c r="A7" s="106">
        <v>1</v>
      </c>
      <c r="B7" s="109" t="s">
        <v>22</v>
      </c>
      <c r="C7" s="46" t="s">
        <v>23</v>
      </c>
      <c r="D7" s="44" t="s">
        <v>31</v>
      </c>
      <c r="E7" s="47">
        <v>177905</v>
      </c>
      <c r="F7" s="47">
        <f>G7-E7</f>
        <v>-12905</v>
      </c>
      <c r="G7" s="48">
        <v>165000</v>
      </c>
      <c r="H7" s="49"/>
      <c r="I7" s="49"/>
      <c r="J7" s="49"/>
      <c r="K7" s="49"/>
      <c r="L7" s="49"/>
      <c r="M7" s="49"/>
      <c r="N7" s="50" t="s">
        <v>25</v>
      </c>
      <c r="O7" s="1"/>
      <c r="P7" s="1"/>
      <c r="Q7" s="1"/>
      <c r="R7" s="1"/>
      <c r="S7" s="1"/>
      <c r="T7" s="1"/>
    </row>
    <row r="8" spans="1:20" ht="78" customHeight="1">
      <c r="A8" s="107"/>
      <c r="B8" s="110"/>
      <c r="C8" s="51" t="s">
        <v>26</v>
      </c>
      <c r="D8" s="52" t="s">
        <v>12</v>
      </c>
      <c r="E8" s="53">
        <v>156</v>
      </c>
      <c r="F8" s="53">
        <v>-106</v>
      </c>
      <c r="G8" s="54">
        <f>F8+E8</f>
        <v>50</v>
      </c>
      <c r="H8" s="55"/>
      <c r="I8" s="55"/>
      <c r="J8" s="55"/>
      <c r="K8" s="55"/>
      <c r="L8" s="55"/>
      <c r="M8" s="55"/>
      <c r="N8" s="50" t="s">
        <v>25</v>
      </c>
      <c r="O8" s="1"/>
      <c r="P8" s="1"/>
      <c r="Q8" s="1"/>
      <c r="R8" s="1"/>
      <c r="S8" s="1"/>
      <c r="T8" s="1"/>
    </row>
    <row r="9" spans="1:20" ht="61.5" customHeight="1">
      <c r="A9" s="107"/>
      <c r="B9" s="110"/>
      <c r="C9" s="44" t="s">
        <v>27</v>
      </c>
      <c r="D9" s="44" t="s">
        <v>77</v>
      </c>
      <c r="E9" s="47">
        <v>1500</v>
      </c>
      <c r="F9" s="47">
        <f>G9-E9</f>
        <v>-400</v>
      </c>
      <c r="G9" s="48">
        <v>1100</v>
      </c>
      <c r="H9" s="49"/>
      <c r="I9" s="49"/>
      <c r="J9" s="49"/>
      <c r="K9" s="49"/>
      <c r="L9" s="49"/>
      <c r="M9" s="49"/>
      <c r="N9" s="50" t="s">
        <v>25</v>
      </c>
      <c r="O9" s="1"/>
      <c r="P9" s="1"/>
      <c r="Q9" s="1"/>
      <c r="R9" s="1"/>
      <c r="S9" s="1"/>
      <c r="T9" s="1"/>
    </row>
    <row r="10" spans="1:20" ht="70.5" customHeight="1">
      <c r="A10" s="107"/>
      <c r="B10" s="111"/>
      <c r="C10" s="44" t="s">
        <v>28</v>
      </c>
      <c r="D10" s="44" t="s">
        <v>77</v>
      </c>
      <c r="E10" s="47">
        <v>5500</v>
      </c>
      <c r="F10" s="47">
        <f>G10-E10</f>
        <v>-800</v>
      </c>
      <c r="G10" s="48">
        <v>4700</v>
      </c>
      <c r="H10" s="50"/>
      <c r="I10" s="50"/>
      <c r="J10" s="50"/>
      <c r="K10" s="50"/>
      <c r="L10" s="50"/>
      <c r="M10" s="50"/>
      <c r="N10" s="50" t="s">
        <v>25</v>
      </c>
      <c r="O10" s="1"/>
      <c r="P10" s="1"/>
      <c r="Q10" s="1"/>
      <c r="R10" s="1"/>
      <c r="S10" s="1"/>
      <c r="T10" s="1"/>
    </row>
    <row r="11" spans="1:20" ht="18.75" customHeight="1">
      <c r="A11" s="79" t="s">
        <v>9</v>
      </c>
      <c r="B11" s="80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/>
      <c r="O11" s="1"/>
      <c r="P11" s="1"/>
      <c r="Q11" s="1"/>
      <c r="R11" s="1"/>
      <c r="S11" s="1"/>
      <c r="T11" s="1"/>
    </row>
    <row r="12" spans="1:14" ht="54.75" customHeight="1">
      <c r="A12" s="89">
        <v>2</v>
      </c>
      <c r="B12" s="84" t="s">
        <v>10</v>
      </c>
      <c r="C12" s="105" t="s">
        <v>29</v>
      </c>
      <c r="D12" s="50" t="s">
        <v>30</v>
      </c>
      <c r="E12" s="47">
        <v>298795.6</v>
      </c>
      <c r="F12" s="47">
        <f>G12-E12</f>
        <v>-5795.599999999977</v>
      </c>
      <c r="G12" s="48">
        <v>293000</v>
      </c>
      <c r="H12" s="48"/>
      <c r="I12" s="48"/>
      <c r="J12" s="48"/>
      <c r="K12" s="48"/>
      <c r="L12" s="48"/>
      <c r="M12" s="48"/>
      <c r="N12" s="50" t="s">
        <v>25</v>
      </c>
    </row>
    <row r="13" spans="1:14" ht="31.5">
      <c r="A13" s="90"/>
      <c r="B13" s="84"/>
      <c r="C13" s="105"/>
      <c r="D13" s="56" t="s">
        <v>31</v>
      </c>
      <c r="E13" s="47">
        <v>95500</v>
      </c>
      <c r="F13" s="47">
        <f>G13-E13</f>
        <v>100</v>
      </c>
      <c r="G13" s="48">
        <v>95600</v>
      </c>
      <c r="H13" s="57"/>
      <c r="I13" s="57"/>
      <c r="J13" s="57"/>
      <c r="K13" s="57"/>
      <c r="L13" s="57"/>
      <c r="M13" s="57"/>
      <c r="N13" s="50" t="s">
        <v>25</v>
      </c>
    </row>
    <row r="14" spans="1:14" ht="126">
      <c r="A14" s="90"/>
      <c r="B14" s="84"/>
      <c r="C14" s="46" t="s">
        <v>32</v>
      </c>
      <c r="D14" s="56" t="s">
        <v>33</v>
      </c>
      <c r="E14" s="47">
        <v>776.6</v>
      </c>
      <c r="F14" s="47">
        <f>G14-E14</f>
        <v>-216.60000000000002</v>
      </c>
      <c r="G14" s="48">
        <v>560</v>
      </c>
      <c r="H14" s="57"/>
      <c r="I14" s="57"/>
      <c r="J14" s="57"/>
      <c r="K14" s="57"/>
      <c r="L14" s="57"/>
      <c r="M14" s="57"/>
      <c r="N14" s="50" t="s">
        <v>25</v>
      </c>
    </row>
    <row r="15" spans="1:14" ht="63">
      <c r="A15" s="91"/>
      <c r="B15" s="84"/>
      <c r="C15" s="56" t="s">
        <v>34</v>
      </c>
      <c r="D15" s="46" t="s">
        <v>35</v>
      </c>
      <c r="E15" s="47">
        <v>4110</v>
      </c>
      <c r="F15" s="47">
        <f>G15-E15</f>
        <v>253</v>
      </c>
      <c r="G15" s="48">
        <v>4363</v>
      </c>
      <c r="H15" s="57"/>
      <c r="I15" s="57"/>
      <c r="J15" s="57"/>
      <c r="K15" s="57"/>
      <c r="L15" s="57"/>
      <c r="M15" s="57"/>
      <c r="N15" s="50" t="s">
        <v>25</v>
      </c>
    </row>
    <row r="16" spans="1:14" ht="15.75">
      <c r="A16" s="108" t="s">
        <v>66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39" customHeight="1">
      <c r="A17" s="89">
        <v>3</v>
      </c>
      <c r="B17" s="116" t="s">
        <v>18</v>
      </c>
      <c r="C17" s="114" t="s">
        <v>40</v>
      </c>
      <c r="D17" s="44" t="s">
        <v>41</v>
      </c>
      <c r="E17" s="58">
        <v>5156.7</v>
      </c>
      <c r="F17" s="47">
        <f>G17-E17</f>
        <v>903.6999999999998</v>
      </c>
      <c r="G17" s="39">
        <v>6060.4</v>
      </c>
      <c r="H17" s="34"/>
      <c r="I17" s="34"/>
      <c r="J17" s="34"/>
      <c r="K17" s="34"/>
      <c r="L17" s="34"/>
      <c r="M17" s="34"/>
      <c r="N17" s="50" t="s">
        <v>25</v>
      </c>
    </row>
    <row r="18" spans="1:14" ht="31.5">
      <c r="A18" s="90"/>
      <c r="B18" s="117"/>
      <c r="C18" s="115"/>
      <c r="D18" s="44" t="s">
        <v>42</v>
      </c>
      <c r="E18" s="40">
        <v>2541.6</v>
      </c>
      <c r="F18" s="40">
        <f>G18-E18</f>
        <v>-1000</v>
      </c>
      <c r="G18" s="34">
        <v>1541.6</v>
      </c>
      <c r="H18" s="34"/>
      <c r="I18" s="34"/>
      <c r="J18" s="34"/>
      <c r="K18" s="34"/>
      <c r="L18" s="34"/>
      <c r="M18" s="34"/>
      <c r="N18" s="50" t="s">
        <v>25</v>
      </c>
    </row>
    <row r="19" spans="1:14" ht="31.5">
      <c r="A19" s="90"/>
      <c r="B19" s="117"/>
      <c r="C19" s="114" t="s">
        <v>67</v>
      </c>
      <c r="D19" s="44" t="s">
        <v>42</v>
      </c>
      <c r="E19" s="59">
        <v>1149</v>
      </c>
      <c r="F19" s="40">
        <f>G19-E19</f>
        <v>-100</v>
      </c>
      <c r="G19" s="60">
        <v>1049</v>
      </c>
      <c r="H19" s="34"/>
      <c r="I19" s="34"/>
      <c r="J19" s="34"/>
      <c r="K19" s="34"/>
      <c r="L19" s="34"/>
      <c r="M19" s="34"/>
      <c r="N19" s="50" t="s">
        <v>25</v>
      </c>
    </row>
    <row r="20" spans="1:14" ht="47.25">
      <c r="A20" s="90"/>
      <c r="B20" s="117"/>
      <c r="C20" s="115"/>
      <c r="D20" s="61" t="s">
        <v>36</v>
      </c>
      <c r="E20" s="40">
        <v>0</v>
      </c>
      <c r="F20" s="40">
        <v>32.3</v>
      </c>
      <c r="G20" s="34">
        <v>32.3</v>
      </c>
      <c r="H20" s="34"/>
      <c r="I20" s="34"/>
      <c r="J20" s="34"/>
      <c r="K20" s="34"/>
      <c r="L20" s="34"/>
      <c r="M20" s="34"/>
      <c r="N20" s="50" t="s">
        <v>39</v>
      </c>
    </row>
    <row r="21" spans="1:14" ht="63">
      <c r="A21" s="91"/>
      <c r="B21" s="118"/>
      <c r="C21" s="62" t="s">
        <v>38</v>
      </c>
      <c r="D21" s="61" t="s">
        <v>37</v>
      </c>
      <c r="E21" s="57">
        <v>0</v>
      </c>
      <c r="F21" s="57">
        <v>11.4</v>
      </c>
      <c r="G21" s="48">
        <f>E21+F21</f>
        <v>11.4</v>
      </c>
      <c r="H21" s="57"/>
      <c r="I21" s="57"/>
      <c r="J21" s="57"/>
      <c r="K21" s="57"/>
      <c r="L21" s="57"/>
      <c r="M21" s="57"/>
      <c r="N21" s="50" t="s">
        <v>39</v>
      </c>
    </row>
    <row r="22" spans="1:14" ht="15.75">
      <c r="A22" s="108" t="s">
        <v>68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63">
      <c r="A23" s="89">
        <v>4</v>
      </c>
      <c r="B23" s="92" t="s">
        <v>43</v>
      </c>
      <c r="C23" s="56" t="s">
        <v>44</v>
      </c>
      <c r="D23" s="44" t="s">
        <v>42</v>
      </c>
      <c r="E23" s="63">
        <v>22834.2</v>
      </c>
      <c r="F23" s="40">
        <f>G23-E23</f>
        <v>-1434.2000000000007</v>
      </c>
      <c r="G23" s="64">
        <v>21400</v>
      </c>
      <c r="H23" s="33"/>
      <c r="I23" s="33"/>
      <c r="J23" s="33"/>
      <c r="K23" s="33"/>
      <c r="L23" s="33"/>
      <c r="M23" s="33"/>
      <c r="N23" s="50" t="s">
        <v>25</v>
      </c>
    </row>
    <row r="24" spans="1:14" ht="63">
      <c r="A24" s="91"/>
      <c r="B24" s="93"/>
      <c r="C24" s="56" t="s">
        <v>69</v>
      </c>
      <c r="D24" s="44" t="s">
        <v>42</v>
      </c>
      <c r="E24" s="63">
        <v>3965.3</v>
      </c>
      <c r="F24" s="40">
        <f>G24-E24</f>
        <v>-365.3000000000002</v>
      </c>
      <c r="G24" s="64">
        <v>3600</v>
      </c>
      <c r="H24" s="33"/>
      <c r="I24" s="33"/>
      <c r="J24" s="33"/>
      <c r="K24" s="33"/>
      <c r="L24" s="33"/>
      <c r="M24" s="33"/>
      <c r="N24" s="50" t="s">
        <v>25</v>
      </c>
    </row>
    <row r="25" spans="1:14" ht="15.75" customHeight="1">
      <c r="A25" s="94" t="s">
        <v>70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ht="36.75" customHeight="1">
      <c r="A26" s="89">
        <v>5</v>
      </c>
      <c r="B26" s="125" t="s">
        <v>45</v>
      </c>
      <c r="C26" s="102" t="s">
        <v>46</v>
      </c>
      <c r="D26" s="56" t="s">
        <v>47</v>
      </c>
      <c r="E26" s="65">
        <v>3094</v>
      </c>
      <c r="F26" s="59">
        <f>G26-E26</f>
        <v>-244</v>
      </c>
      <c r="G26" s="64">
        <v>2850</v>
      </c>
      <c r="H26" s="33"/>
      <c r="I26" s="33"/>
      <c r="J26" s="33"/>
      <c r="K26" s="33"/>
      <c r="L26" s="33"/>
      <c r="M26" s="33"/>
      <c r="N26" s="50" t="s">
        <v>25</v>
      </c>
    </row>
    <row r="27" spans="1:14" ht="33" customHeight="1">
      <c r="A27" s="91"/>
      <c r="B27" s="126"/>
      <c r="C27" s="102"/>
      <c r="D27" s="56" t="s">
        <v>35</v>
      </c>
      <c r="E27" s="63">
        <v>0</v>
      </c>
      <c r="F27" s="40">
        <f>G27-E27</f>
        <v>6.5</v>
      </c>
      <c r="G27" s="33">
        <v>6.5</v>
      </c>
      <c r="H27" s="33"/>
      <c r="I27" s="33"/>
      <c r="J27" s="33"/>
      <c r="K27" s="33"/>
      <c r="L27" s="33"/>
      <c r="M27" s="33"/>
      <c r="N27" s="50" t="s">
        <v>25</v>
      </c>
    </row>
    <row r="28" spans="1:14" ht="17.25" customHeight="1">
      <c r="A28" s="96" t="s">
        <v>71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128"/>
    </row>
    <row r="29" spans="1:14" ht="68.25" customHeight="1">
      <c r="A29" s="35">
        <v>6</v>
      </c>
      <c r="B29" s="66" t="s">
        <v>72</v>
      </c>
      <c r="C29" s="56" t="s">
        <v>48</v>
      </c>
      <c r="D29" s="44" t="s">
        <v>47</v>
      </c>
      <c r="E29" s="67">
        <v>80</v>
      </c>
      <c r="F29" s="37">
        <f>G29-E29</f>
        <v>-10</v>
      </c>
      <c r="G29" s="48">
        <v>70</v>
      </c>
      <c r="H29" s="33"/>
      <c r="I29" s="33"/>
      <c r="J29" s="33"/>
      <c r="K29" s="33"/>
      <c r="L29" s="33"/>
      <c r="M29" s="33"/>
      <c r="N29" s="50" t="s">
        <v>25</v>
      </c>
    </row>
    <row r="30" spans="1:14" ht="17.25" customHeight="1">
      <c r="A30" s="94" t="s">
        <v>73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</row>
    <row r="31" spans="1:14" ht="114.75" customHeight="1">
      <c r="A31" s="96">
        <v>7</v>
      </c>
      <c r="B31" s="99" t="s">
        <v>49</v>
      </c>
      <c r="C31" s="56" t="s">
        <v>61</v>
      </c>
      <c r="D31" s="56" t="s">
        <v>63</v>
      </c>
      <c r="E31" s="37">
        <v>402</v>
      </c>
      <c r="F31" s="58">
        <v>35.4</v>
      </c>
      <c r="G31" s="36">
        <f>E31+F31</f>
        <v>437.4</v>
      </c>
      <c r="H31" s="34"/>
      <c r="I31" s="34"/>
      <c r="J31" s="34"/>
      <c r="K31" s="34"/>
      <c r="L31" s="34"/>
      <c r="M31" s="34"/>
      <c r="N31" s="41" t="s">
        <v>62</v>
      </c>
    </row>
    <row r="32" spans="1:14" ht="134.25" customHeight="1">
      <c r="A32" s="97"/>
      <c r="B32" s="100"/>
      <c r="C32" s="102" t="s">
        <v>38</v>
      </c>
      <c r="D32" s="56" t="s">
        <v>64</v>
      </c>
      <c r="E32" s="37">
        <v>495</v>
      </c>
      <c r="F32" s="37">
        <v>-35.4</v>
      </c>
      <c r="G32" s="36">
        <f>E32+F32</f>
        <v>459.6</v>
      </c>
      <c r="H32" s="34"/>
      <c r="I32" s="34"/>
      <c r="J32" s="34"/>
      <c r="K32" s="34"/>
      <c r="L32" s="34"/>
      <c r="M32" s="34"/>
      <c r="N32" s="41" t="s">
        <v>62</v>
      </c>
    </row>
    <row r="33" spans="1:14" ht="120" customHeight="1">
      <c r="A33" s="97"/>
      <c r="B33" s="100"/>
      <c r="C33" s="102"/>
      <c r="D33" s="56" t="s">
        <v>50</v>
      </c>
      <c r="E33" s="37">
        <v>786</v>
      </c>
      <c r="F33" s="37">
        <f>G33-E33</f>
        <v>-288</v>
      </c>
      <c r="G33" s="36">
        <v>498</v>
      </c>
      <c r="H33" s="34"/>
      <c r="I33" s="34"/>
      <c r="J33" s="34"/>
      <c r="K33" s="34"/>
      <c r="L33" s="34"/>
      <c r="M33" s="34"/>
      <c r="N33" s="50" t="s">
        <v>25</v>
      </c>
    </row>
    <row r="34" spans="1:14" ht="109.5" customHeight="1">
      <c r="A34" s="98"/>
      <c r="B34" s="101"/>
      <c r="C34" s="44" t="s">
        <v>51</v>
      </c>
      <c r="D34" s="56" t="s">
        <v>50</v>
      </c>
      <c r="E34" s="37">
        <v>3030</v>
      </c>
      <c r="F34" s="37">
        <v>288</v>
      </c>
      <c r="G34" s="36">
        <f>E34+F34</f>
        <v>3318</v>
      </c>
      <c r="H34" s="34"/>
      <c r="I34" s="34"/>
      <c r="J34" s="34"/>
      <c r="K34" s="34"/>
      <c r="L34" s="34"/>
      <c r="M34" s="34"/>
      <c r="N34" s="50" t="s">
        <v>25</v>
      </c>
    </row>
    <row r="35" spans="1:14" ht="17.25" customHeight="1">
      <c r="A35" s="119" t="s">
        <v>74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1:14" ht="60" customHeight="1">
      <c r="A36" s="103">
        <v>8</v>
      </c>
      <c r="B36" s="121" t="s">
        <v>52</v>
      </c>
      <c r="C36" s="56" t="s">
        <v>53</v>
      </c>
      <c r="D36" s="44" t="s">
        <v>41</v>
      </c>
      <c r="E36" s="35">
        <v>1284.4</v>
      </c>
      <c r="F36" s="37">
        <f>G36-E36</f>
        <v>-105.40000000000009</v>
      </c>
      <c r="G36" s="48">
        <v>1179</v>
      </c>
      <c r="H36" s="33"/>
      <c r="I36" s="33"/>
      <c r="J36" s="33"/>
      <c r="K36" s="33"/>
      <c r="L36" s="33"/>
      <c r="M36" s="33"/>
      <c r="N36" s="50" t="s">
        <v>25</v>
      </c>
    </row>
    <row r="37" spans="1:14" ht="29.25" customHeight="1">
      <c r="A37" s="104"/>
      <c r="B37" s="122"/>
      <c r="C37" s="56" t="s">
        <v>54</v>
      </c>
      <c r="D37" s="62" t="s">
        <v>47</v>
      </c>
      <c r="E37" s="35">
        <v>146.2</v>
      </c>
      <c r="F37" s="37">
        <f>G37-E37</f>
        <v>13.900000000000006</v>
      </c>
      <c r="G37" s="38">
        <v>160.1</v>
      </c>
      <c r="H37" s="33"/>
      <c r="I37" s="33"/>
      <c r="J37" s="33"/>
      <c r="K37" s="33"/>
      <c r="L37" s="33"/>
      <c r="M37" s="33"/>
      <c r="N37" s="50" t="s">
        <v>25</v>
      </c>
    </row>
    <row r="38" spans="1:14" ht="17.25" customHeight="1">
      <c r="A38" s="123" t="s">
        <v>75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</row>
    <row r="39" spans="1:14" ht="54" customHeight="1">
      <c r="A39" s="103">
        <v>9</v>
      </c>
      <c r="B39" s="125" t="s">
        <v>55</v>
      </c>
      <c r="C39" s="56" t="s">
        <v>56</v>
      </c>
      <c r="D39" s="56" t="s">
        <v>35</v>
      </c>
      <c r="E39" s="35">
        <v>7646.5</v>
      </c>
      <c r="F39" s="37">
        <f>G39-E39</f>
        <v>-6100</v>
      </c>
      <c r="G39" s="38">
        <v>1546.5</v>
      </c>
      <c r="H39" s="33"/>
      <c r="I39" s="33"/>
      <c r="J39" s="33"/>
      <c r="K39" s="33"/>
      <c r="L39" s="33"/>
      <c r="M39" s="33"/>
      <c r="N39" s="50" t="s">
        <v>25</v>
      </c>
    </row>
    <row r="40" spans="1:14" ht="58.5" customHeight="1">
      <c r="A40" s="104"/>
      <c r="B40" s="126"/>
      <c r="C40" s="56" t="s">
        <v>57</v>
      </c>
      <c r="D40" s="56" t="s">
        <v>35</v>
      </c>
      <c r="E40" s="35">
        <v>3791.3</v>
      </c>
      <c r="F40" s="37">
        <f>G40-E40</f>
        <v>-650</v>
      </c>
      <c r="G40" s="38">
        <v>3141.3</v>
      </c>
      <c r="H40" s="33"/>
      <c r="I40" s="33"/>
      <c r="J40" s="33"/>
      <c r="K40" s="33"/>
      <c r="L40" s="33"/>
      <c r="M40" s="33"/>
      <c r="N40" s="50" t="s">
        <v>25</v>
      </c>
    </row>
    <row r="41" spans="1:14" ht="14.25" customHeight="1">
      <c r="A41" s="127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1"/>
    </row>
    <row r="42" spans="1:14" ht="102" customHeight="1">
      <c r="A42" s="35">
        <v>10</v>
      </c>
      <c r="B42" s="45" t="s">
        <v>59</v>
      </c>
      <c r="C42" s="50" t="s">
        <v>60</v>
      </c>
      <c r="D42" s="44" t="s">
        <v>58</v>
      </c>
      <c r="E42" s="57">
        <v>0</v>
      </c>
      <c r="F42" s="68">
        <v>860</v>
      </c>
      <c r="G42" s="48">
        <f>E42+F42</f>
        <v>860</v>
      </c>
      <c r="H42" s="57"/>
      <c r="I42" s="57"/>
      <c r="J42" s="57"/>
      <c r="K42" s="57"/>
      <c r="L42" s="57"/>
      <c r="M42" s="57"/>
      <c r="N42" s="69" t="s">
        <v>65</v>
      </c>
    </row>
    <row r="43" spans="1:14" ht="15.75">
      <c r="A43" s="70"/>
      <c r="B43" s="71"/>
      <c r="C43" s="71"/>
      <c r="D43" s="72"/>
      <c r="E43" s="73"/>
      <c r="F43" s="74"/>
      <c r="G43" s="73"/>
      <c r="H43" s="73"/>
      <c r="I43" s="74"/>
      <c r="J43" s="73"/>
      <c r="K43" s="73"/>
      <c r="L43" s="74"/>
      <c r="M43" s="73"/>
      <c r="N43" s="75"/>
    </row>
    <row r="44" spans="1:14" ht="15.75">
      <c r="A44" s="42"/>
      <c r="B44" s="88" t="s">
        <v>19</v>
      </c>
      <c r="C44" s="8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75"/>
    </row>
    <row r="45" spans="1:14" ht="15.75">
      <c r="A45" s="42"/>
      <c r="B45" s="4" t="s">
        <v>11</v>
      </c>
      <c r="C45" s="4"/>
      <c r="D45" s="42"/>
      <c r="E45" s="42"/>
      <c r="F45" s="42"/>
      <c r="G45" s="42"/>
      <c r="H45" s="42"/>
      <c r="I45" s="42"/>
      <c r="J45" s="42"/>
      <c r="K45" s="42"/>
      <c r="L45" s="88" t="s">
        <v>20</v>
      </c>
      <c r="M45" s="112"/>
      <c r="N45" s="75"/>
    </row>
  </sheetData>
  <sheetProtection/>
  <mergeCells count="42">
    <mergeCell ref="A41:N41"/>
    <mergeCell ref="A26:A27"/>
    <mergeCell ref="B26:B27"/>
    <mergeCell ref="C26:C27"/>
    <mergeCell ref="A28:N28"/>
    <mergeCell ref="A30:N30"/>
    <mergeCell ref="C19:C20"/>
    <mergeCell ref="A35:N35"/>
    <mergeCell ref="B36:B37"/>
    <mergeCell ref="A38:N38"/>
    <mergeCell ref="B39:B40"/>
    <mergeCell ref="A39:A40"/>
    <mergeCell ref="C12:C13"/>
    <mergeCell ref="A7:A10"/>
    <mergeCell ref="A22:N22"/>
    <mergeCell ref="B7:B10"/>
    <mergeCell ref="L45:M45"/>
    <mergeCell ref="A4:A5"/>
    <mergeCell ref="A16:N16"/>
    <mergeCell ref="B12:B15"/>
    <mergeCell ref="C17:C18"/>
    <mergeCell ref="B17:B21"/>
    <mergeCell ref="B44:C44"/>
    <mergeCell ref="A17:A21"/>
    <mergeCell ref="B23:B24"/>
    <mergeCell ref="A23:A24"/>
    <mergeCell ref="A25:N25"/>
    <mergeCell ref="A12:A15"/>
    <mergeCell ref="A31:A34"/>
    <mergeCell ref="B31:B34"/>
    <mergeCell ref="C32:C33"/>
    <mergeCell ref="A36:A37"/>
    <mergeCell ref="A2:N2"/>
    <mergeCell ref="A11:N11"/>
    <mergeCell ref="E4:G4"/>
    <mergeCell ref="N4:N5"/>
    <mergeCell ref="D4:D5"/>
    <mergeCell ref="C4:C5"/>
    <mergeCell ref="H4:J4"/>
    <mergeCell ref="K4:M4"/>
    <mergeCell ref="A6:N6"/>
    <mergeCell ref="B4:B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H40"/>
  <sheetViews>
    <sheetView zoomScalePageLayoutView="0" workbookViewId="0" topLeftCell="A19">
      <selection activeCell="M29" sqref="M29"/>
    </sheetView>
  </sheetViews>
  <sheetFormatPr defaultColWidth="9.140625" defaultRowHeight="15"/>
  <cols>
    <col min="3" max="3" width="13.57421875" style="0" customWidth="1"/>
    <col min="4" max="5" width="9.7109375" style="0" bestFit="1" customWidth="1"/>
    <col min="6" max="6" width="10.7109375" style="0" bestFit="1" customWidth="1"/>
    <col min="7" max="7" width="13.421875" style="0" customWidth="1"/>
  </cols>
  <sheetData>
    <row r="3" ht="15.75" thickBot="1"/>
    <row r="4" spans="3:7" ht="15.75" thickBot="1">
      <c r="C4" s="8">
        <v>3090132.3</v>
      </c>
      <c r="D4" s="9">
        <v>947193.7</v>
      </c>
      <c r="E4" s="9">
        <v>1034867.1</v>
      </c>
      <c r="F4" s="9">
        <v>1108071.5</v>
      </c>
      <c r="G4" s="7">
        <f aca="true" t="shared" si="0" ref="G4:G9">SUM(D4:F4)</f>
        <v>3090132.3</v>
      </c>
    </row>
    <row r="5" spans="3:7" ht="15.75" thickBot="1">
      <c r="C5" s="10">
        <v>6051.5</v>
      </c>
      <c r="D5" s="11">
        <v>1414.5</v>
      </c>
      <c r="E5" s="11">
        <v>2256</v>
      </c>
      <c r="F5" s="11">
        <v>2381</v>
      </c>
      <c r="G5" s="7">
        <f t="shared" si="0"/>
        <v>6051.5</v>
      </c>
    </row>
    <row r="6" spans="3:7" ht="15.75" thickBot="1">
      <c r="C6" s="10">
        <v>11751.2</v>
      </c>
      <c r="D6" s="11">
        <v>4542.5</v>
      </c>
      <c r="E6" s="11">
        <v>3507.9</v>
      </c>
      <c r="F6" s="11">
        <v>3700.8</v>
      </c>
      <c r="G6" s="7">
        <f t="shared" si="0"/>
        <v>11751.2</v>
      </c>
    </row>
    <row r="7" spans="2:7" ht="15.75" thickBot="1">
      <c r="B7" s="5"/>
      <c r="C7" s="12">
        <f>SUM(C5:C6)</f>
        <v>17802.7</v>
      </c>
      <c r="D7" s="12">
        <f>SUM(D5:D6)</f>
        <v>5957</v>
      </c>
      <c r="E7" s="12">
        <f>SUM(E5:E6)</f>
        <v>5763.9</v>
      </c>
      <c r="F7" s="12">
        <f>SUM(F5:F6)</f>
        <v>6081.8</v>
      </c>
      <c r="G7" s="7">
        <f t="shared" si="0"/>
        <v>17802.7</v>
      </c>
    </row>
    <row r="8" spans="3:7" ht="15.75" thickBot="1">
      <c r="C8" s="13">
        <f>C4-C7</f>
        <v>3072329.5999999996</v>
      </c>
      <c r="D8" s="13">
        <f>D4-D7</f>
        <v>941236.7</v>
      </c>
      <c r="E8" s="13">
        <f>E4-E7</f>
        <v>1029103.2</v>
      </c>
      <c r="F8" s="13">
        <f>F4-F7</f>
        <v>1101989.7</v>
      </c>
      <c r="G8" s="7">
        <f t="shared" si="0"/>
        <v>3072329.5999999996</v>
      </c>
    </row>
    <row r="9" spans="3:7" ht="15">
      <c r="C9" s="14">
        <v>1767424.4</v>
      </c>
      <c r="D9" s="15">
        <v>538926.8</v>
      </c>
      <c r="E9" s="15">
        <v>594734.9</v>
      </c>
      <c r="F9" s="15">
        <v>633762.7</v>
      </c>
      <c r="G9" s="7">
        <f t="shared" si="0"/>
        <v>1767424.4000000001</v>
      </c>
    </row>
    <row r="10" spans="3:7" ht="15">
      <c r="C10" s="6">
        <f>C9-C7</f>
        <v>1749621.7</v>
      </c>
      <c r="D10" s="6">
        <f>D9-D7</f>
        <v>532969.8</v>
      </c>
      <c r="E10" s="6">
        <f>E9-E7</f>
        <v>588971</v>
      </c>
      <c r="F10" s="6">
        <f>F9-F7</f>
        <v>627680.8999999999</v>
      </c>
      <c r="G10" s="7">
        <f>SUM(D10:F10)</f>
        <v>1749621.7</v>
      </c>
    </row>
    <row r="11" ht="15.75" thickBot="1"/>
    <row r="12" spans="3:7" ht="15.75" thickBot="1">
      <c r="C12" s="19">
        <f>D12+E12+F12</f>
        <v>2863557.8</v>
      </c>
      <c r="D12" s="20">
        <v>869374</v>
      </c>
      <c r="E12" s="11">
        <v>962596.8</v>
      </c>
      <c r="F12" s="11">
        <v>1031587</v>
      </c>
      <c r="G12" s="18">
        <f>SUM(D12:F12)</f>
        <v>2863557.8</v>
      </c>
    </row>
    <row r="13" spans="3:7" ht="15">
      <c r="C13" s="19">
        <f>C12-C7</f>
        <v>2845755.0999999996</v>
      </c>
      <c r="D13" s="19">
        <f>D12-D7</f>
        <v>863417</v>
      </c>
      <c r="E13" s="19">
        <f>E12-E7</f>
        <v>956832.9</v>
      </c>
      <c r="F13" s="19">
        <f>F12-F7</f>
        <v>1025505.2</v>
      </c>
      <c r="G13" s="18">
        <f>SUM(D13:F13)</f>
        <v>2845755.0999999996</v>
      </c>
    </row>
    <row r="15" spans="2:6" ht="15">
      <c r="B15" t="s">
        <v>13</v>
      </c>
      <c r="C15" s="22">
        <v>1749621.7</v>
      </c>
      <c r="D15" s="23">
        <v>532969.8</v>
      </c>
      <c r="E15" s="23">
        <v>588971</v>
      </c>
      <c r="F15" s="23">
        <v>627680.9</v>
      </c>
    </row>
    <row r="16" spans="2:6" ht="15">
      <c r="B16" t="s">
        <v>14</v>
      </c>
      <c r="C16" s="23">
        <v>216587</v>
      </c>
      <c r="D16" s="23">
        <v>68005.2</v>
      </c>
      <c r="E16" s="23">
        <v>72187.3</v>
      </c>
      <c r="F16" s="23">
        <v>76394.5</v>
      </c>
    </row>
    <row r="17" spans="2:6" ht="15">
      <c r="B17" t="s">
        <v>15</v>
      </c>
      <c r="C17" s="24">
        <f>SUM(C15:C16)</f>
        <v>1966208.7</v>
      </c>
      <c r="D17" s="25">
        <f>SUM(D15:D16)</f>
        <v>600975</v>
      </c>
      <c r="E17" s="24">
        <f>SUM(E15:E16)</f>
        <v>661158.3</v>
      </c>
      <c r="F17" s="24">
        <f>SUM(F15:F16)</f>
        <v>704075.4</v>
      </c>
    </row>
    <row r="19" ht="15.75" thickBot="1"/>
    <row r="20" spans="3:6" ht="15.75" thickBot="1">
      <c r="C20" s="17">
        <v>941236.7</v>
      </c>
      <c r="D20" s="2">
        <v>1029103.2</v>
      </c>
      <c r="E20" s="2">
        <v>1101989.7</v>
      </c>
      <c r="F20" s="2">
        <v>3072329.6</v>
      </c>
    </row>
    <row r="21" spans="3:6" ht="15.75" thickBot="1">
      <c r="C21" s="26">
        <v>863417</v>
      </c>
      <c r="D21" s="3">
        <v>956832.9</v>
      </c>
      <c r="E21" s="3">
        <v>1025505.2</v>
      </c>
      <c r="F21" s="3">
        <v>2845755.1</v>
      </c>
    </row>
    <row r="22" spans="3:6" ht="15.75" thickBot="1">
      <c r="C22" s="26">
        <v>77819.7</v>
      </c>
      <c r="D22" s="3">
        <v>72270.3</v>
      </c>
      <c r="E22" s="3">
        <v>76484.5</v>
      </c>
      <c r="F22" s="3">
        <v>226574.5</v>
      </c>
    </row>
    <row r="23" spans="3:7" ht="15.75" thickBot="1">
      <c r="C23" s="26">
        <v>34804.2</v>
      </c>
      <c r="D23" s="3">
        <v>26342.1</v>
      </c>
      <c r="E23" s="3">
        <v>28104</v>
      </c>
      <c r="F23" s="3">
        <v>89250.3</v>
      </c>
      <c r="G23" t="s">
        <v>17</v>
      </c>
    </row>
    <row r="24" spans="3:6" ht="15.75" thickBot="1">
      <c r="C24" s="26">
        <v>339661.7</v>
      </c>
      <c r="D24" s="3">
        <v>367589.2</v>
      </c>
      <c r="E24" s="3">
        <v>397536.7</v>
      </c>
      <c r="F24" s="3">
        <v>1104787.6</v>
      </c>
    </row>
    <row r="25" spans="3:6" ht="15.75" thickBot="1">
      <c r="C25" s="26">
        <v>600</v>
      </c>
      <c r="D25" s="3">
        <v>355.7</v>
      </c>
      <c r="E25" s="3">
        <v>377.6</v>
      </c>
      <c r="F25" s="3">
        <v>1333.3</v>
      </c>
    </row>
    <row r="26" spans="3:6" ht="15.75" thickBot="1">
      <c r="C26" s="26">
        <v>600975</v>
      </c>
      <c r="D26" s="3">
        <v>661158.3</v>
      </c>
      <c r="E26" s="3">
        <v>704075.4</v>
      </c>
      <c r="F26" s="3">
        <v>1966208.7</v>
      </c>
    </row>
    <row r="27" spans="3:6" ht="15">
      <c r="C27" s="16">
        <f>SUM(C24:C26)</f>
        <v>941236.7</v>
      </c>
      <c r="D27" s="16">
        <f>SUM(D24:D26)</f>
        <v>1029103.2000000001</v>
      </c>
      <c r="E27" s="16">
        <f>SUM(E24:E26)</f>
        <v>1101989.7</v>
      </c>
      <c r="F27" s="16">
        <f>SUM(F24:F26)</f>
        <v>3072329.6</v>
      </c>
    </row>
    <row r="28" spans="3:6" ht="15.75" thickBot="1">
      <c r="C28" s="16"/>
      <c r="D28" s="16"/>
      <c r="E28" s="16"/>
      <c r="F28" s="16"/>
    </row>
    <row r="29" spans="2:6" ht="15.75" thickBot="1">
      <c r="B29" t="s">
        <v>13</v>
      </c>
      <c r="C29" s="21">
        <v>1749621.7</v>
      </c>
      <c r="D29" s="28">
        <v>532969.8</v>
      </c>
      <c r="E29" s="28">
        <v>588971</v>
      </c>
      <c r="F29" s="28">
        <v>627680.9</v>
      </c>
    </row>
    <row r="30" spans="2:7" ht="15.75" thickBot="1">
      <c r="B30" t="s">
        <v>14</v>
      </c>
      <c r="C30" s="29">
        <v>228024.8</v>
      </c>
      <c r="D30" s="30">
        <v>79443</v>
      </c>
      <c r="E30" s="30">
        <v>72187.3</v>
      </c>
      <c r="F30" s="30">
        <v>76394.5</v>
      </c>
      <c r="G30" t="s">
        <v>16</v>
      </c>
    </row>
    <row r="31" spans="2:6" ht="15">
      <c r="B31" t="s">
        <v>15</v>
      </c>
      <c r="C31" s="27">
        <f>SUM(C29:C30)</f>
        <v>1977646.5</v>
      </c>
      <c r="D31" s="27">
        <f>SUM(D29:D30)</f>
        <v>612412.8</v>
      </c>
      <c r="E31" s="27">
        <f>SUM(E29:E30)</f>
        <v>661158.3</v>
      </c>
      <c r="F31" s="27">
        <f>SUM(F29:F30)</f>
        <v>704075.4</v>
      </c>
    </row>
    <row r="33" ht="15.75" thickBot="1"/>
    <row r="34" spans="3:8" ht="15.75" thickBot="1">
      <c r="C34" s="20">
        <v>952674.5</v>
      </c>
      <c r="D34" s="11">
        <v>1029103.2</v>
      </c>
      <c r="E34" s="11">
        <v>1101989.7</v>
      </c>
      <c r="F34" s="11">
        <f>3072329.6+11437.8</f>
        <v>3083767.4</v>
      </c>
      <c r="G34">
        <f>C34+D34+E34</f>
        <v>3083767.4</v>
      </c>
      <c r="H34">
        <f>F34-G34</f>
        <v>0</v>
      </c>
    </row>
    <row r="35" spans="3:6" ht="15.75" thickBot="1">
      <c r="C35" s="31">
        <v>863417</v>
      </c>
      <c r="D35" s="32">
        <v>956832.9</v>
      </c>
      <c r="E35" s="32">
        <v>1025505.2</v>
      </c>
      <c r="F35" s="32">
        <v>2845755.1</v>
      </c>
    </row>
    <row r="36" spans="3:8" ht="15.75" thickBot="1">
      <c r="C36" s="31">
        <f>77819.7+11437.8</f>
        <v>89257.5</v>
      </c>
      <c r="D36" s="32">
        <v>72270.3</v>
      </c>
      <c r="E36" s="32">
        <v>76484.5</v>
      </c>
      <c r="F36" s="32">
        <f>226574.5+11437.8</f>
        <v>238012.3</v>
      </c>
      <c r="G36">
        <f>C36+D36+E36</f>
        <v>238012.3</v>
      </c>
      <c r="H36">
        <f>F36-G36</f>
        <v>0</v>
      </c>
    </row>
    <row r="37" spans="3:8" ht="15.75" thickBot="1">
      <c r="C37" s="31">
        <f>34804.2+11437.8</f>
        <v>46242</v>
      </c>
      <c r="D37" s="32">
        <v>26342.1</v>
      </c>
      <c r="E37" s="32">
        <v>28104</v>
      </c>
      <c r="F37" s="32">
        <f>89250.3+11437.8</f>
        <v>100688.1</v>
      </c>
      <c r="G37">
        <f>C37+D37+E37</f>
        <v>100688.1</v>
      </c>
      <c r="H37">
        <f>F37-G37</f>
        <v>0</v>
      </c>
    </row>
    <row r="38" spans="3:6" ht="15.75" thickBot="1">
      <c r="C38" s="31">
        <v>339661.7</v>
      </c>
      <c r="D38" s="32">
        <v>367589.2</v>
      </c>
      <c r="E38" s="32">
        <v>397536.7</v>
      </c>
      <c r="F38" s="32">
        <v>1104787.6</v>
      </c>
    </row>
    <row r="39" spans="3:6" ht="15.75" thickBot="1">
      <c r="C39" s="31">
        <v>600</v>
      </c>
      <c r="D39" s="32">
        <v>355.7</v>
      </c>
      <c r="E39" s="32">
        <v>377.6</v>
      </c>
      <c r="F39" s="32">
        <v>1333.3</v>
      </c>
    </row>
    <row r="40" spans="3:8" ht="15.75" thickBot="1">
      <c r="C40" s="31">
        <f>600975+11437.8</f>
        <v>612412.8</v>
      </c>
      <c r="D40" s="32">
        <v>661158.3</v>
      </c>
      <c r="E40" s="32">
        <v>704075.4</v>
      </c>
      <c r="F40" s="32">
        <f>1966208.7+11437.8</f>
        <v>1977646.5</v>
      </c>
      <c r="G40">
        <f>C40+D40+E40</f>
        <v>1977646.5</v>
      </c>
      <c r="H40">
        <f>F40-G40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Пасиленко Ганна Михайлівна</cp:lastModifiedBy>
  <cp:lastPrinted>2019-10-21T09:10:47Z</cp:lastPrinted>
  <dcterms:created xsi:type="dcterms:W3CDTF">2017-10-11T08:03:09Z</dcterms:created>
  <dcterms:modified xsi:type="dcterms:W3CDTF">2019-12-02T06:58:22Z</dcterms:modified>
  <cp:category/>
  <cp:version/>
  <cp:contentType/>
  <cp:contentStatus/>
</cp:coreProperties>
</file>