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ikovska_y\Desktop\март\БЮДЖЕТ\СМР\Доопрацьовано\"/>
    </mc:Choice>
  </mc:AlternateContent>
  <bookViews>
    <workbookView xWindow="0" yWindow="0" windowWidth="28800" windowHeight="13635" tabRatio="463"/>
  </bookViews>
  <sheets>
    <sheet name="дод 4 (с)" sheetId="5" r:id="rId1"/>
  </sheets>
  <definedNames>
    <definedName name="_xlnm.Print_Titles" localSheetId="0">'дод 4 (с)'!$A:$B</definedName>
    <definedName name="_xlnm.Print_Area" localSheetId="0">'дод 4 (с)'!$A$1:$BQ$36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Q17" i="5" l="1"/>
  <c r="BP17" i="5"/>
  <c r="BO17" i="5"/>
  <c r="BJ17" i="5"/>
  <c r="BN20" i="5" l="1"/>
  <c r="BN26" i="5"/>
  <c r="BI20" i="5"/>
  <c r="BI26" i="5" s="1"/>
  <c r="BD20" i="5"/>
  <c r="BC20" i="5"/>
  <c r="BD26" i="5"/>
  <c r="BK19" i="5"/>
  <c r="BG19" i="5"/>
  <c r="BA18" i="5"/>
  <c r="AH29" i="5" l="1"/>
  <c r="AH28" i="5"/>
  <c r="AH27" i="5"/>
  <c r="BA25" i="5"/>
  <c r="BJ25" i="5" s="1"/>
  <c r="BP25" i="5" s="1"/>
  <c r="BQ25" i="5" s="1"/>
  <c r="AT25" i="5"/>
  <c r="AH25" i="5"/>
  <c r="BA24" i="5"/>
  <c r="BJ24" i="5" s="1"/>
  <c r="BP24" i="5" s="1"/>
  <c r="BQ24" i="5" s="1"/>
  <c r="AT24" i="5"/>
  <c r="AH24" i="5"/>
  <c r="BK23" i="5"/>
  <c r="BO23" i="5" s="1"/>
  <c r="BG23" i="5"/>
  <c r="BA23" i="5"/>
  <c r="AV23" i="5"/>
  <c r="AX23" i="5" s="1"/>
  <c r="AH23" i="5"/>
  <c r="X23" i="5"/>
  <c r="Q23" i="5"/>
  <c r="K23" i="5"/>
  <c r="BL22" i="5"/>
  <c r="BK22" i="5" s="1"/>
  <c r="BG22" i="5"/>
  <c r="BA22" i="5"/>
  <c r="AV22" i="5"/>
  <c r="AX22" i="5" s="1"/>
  <c r="AH22" i="5"/>
  <c r="X22" i="5"/>
  <c r="Q22" i="5"/>
  <c r="Q20" i="5" s="1"/>
  <c r="K22" i="5"/>
  <c r="BK21" i="5"/>
  <c r="BO21" i="5" s="1"/>
  <c r="BG21" i="5"/>
  <c r="BA21" i="5"/>
  <c r="AV21" i="5"/>
  <c r="AX21" i="5" s="1"/>
  <c r="AH21" i="5"/>
  <c r="X21" i="5"/>
  <c r="K21" i="5"/>
  <c r="W21" i="5" s="1"/>
  <c r="BM20" i="5"/>
  <c r="BM26" i="5" s="1"/>
  <c r="BL20" i="5"/>
  <c r="BL26" i="5" s="1"/>
  <c r="BH20" i="5"/>
  <c r="BH26" i="5" s="1"/>
  <c r="BF20" i="5"/>
  <c r="BF26" i="5" s="1"/>
  <c r="BE20" i="5"/>
  <c r="BE26" i="5" s="1"/>
  <c r="BC26" i="5"/>
  <c r="BB20" i="5"/>
  <c r="BB26" i="5" s="1"/>
  <c r="AZ20" i="5"/>
  <c r="AZ26" i="5" s="1"/>
  <c r="AW20" i="5"/>
  <c r="AW26" i="5" s="1"/>
  <c r="AS20" i="5"/>
  <c r="AS26" i="5" s="1"/>
  <c r="AR20" i="5"/>
  <c r="AR26" i="5" s="1"/>
  <c r="AQ20" i="5"/>
  <c r="AQ26" i="5" s="1"/>
  <c r="AP20" i="5"/>
  <c r="AP26" i="5" s="1"/>
  <c r="AO20" i="5"/>
  <c r="AO26" i="5" s="1"/>
  <c r="AN20" i="5"/>
  <c r="AN26" i="5" s="1"/>
  <c r="AM20" i="5"/>
  <c r="AM26" i="5" s="1"/>
  <c r="AL20" i="5"/>
  <c r="AL26" i="5" s="1"/>
  <c r="AK20" i="5"/>
  <c r="AK26" i="5" s="1"/>
  <c r="AJ20" i="5"/>
  <c r="AJ26" i="5" s="1"/>
  <c r="AI20" i="5"/>
  <c r="AI26" i="5" s="1"/>
  <c r="AG20" i="5"/>
  <c r="AG26" i="5" s="1"/>
  <c r="AF20" i="5"/>
  <c r="AF26" i="5" s="1"/>
  <c r="AE20" i="5"/>
  <c r="AE26" i="5" s="1"/>
  <c r="AD20" i="5"/>
  <c r="AD26" i="5" s="1"/>
  <c r="AC20" i="5"/>
  <c r="AC26" i="5" s="1"/>
  <c r="AB20" i="5"/>
  <c r="AB26" i="5" s="1"/>
  <c r="AA20" i="5"/>
  <c r="AA26" i="5" s="1"/>
  <c r="Z20" i="5"/>
  <c r="Y20" i="5"/>
  <c r="V20" i="5"/>
  <c r="U20" i="5"/>
  <c r="U26" i="5" s="1"/>
  <c r="T20" i="5"/>
  <c r="T26" i="5" s="1"/>
  <c r="S20" i="5"/>
  <c r="S26" i="5" s="1"/>
  <c r="R20" i="5"/>
  <c r="R26" i="5" s="1"/>
  <c r="P20" i="5"/>
  <c r="P26" i="5" s="1"/>
  <c r="O20" i="5"/>
  <c r="O26" i="5" s="1"/>
  <c r="N20" i="5"/>
  <c r="N26" i="5" s="1"/>
  <c r="M20" i="5"/>
  <c r="M26" i="5" s="1"/>
  <c r="L20" i="5"/>
  <c r="L26" i="5" s="1"/>
  <c r="J20" i="5"/>
  <c r="J26" i="5" s="1"/>
  <c r="I20" i="5"/>
  <c r="I26" i="5" s="1"/>
  <c r="H20" i="5"/>
  <c r="H26" i="5" s="1"/>
  <c r="G20" i="5"/>
  <c r="G26" i="5" s="1"/>
  <c r="F20" i="5"/>
  <c r="F26" i="5" s="1"/>
  <c r="E20" i="5"/>
  <c r="E26" i="5" s="1"/>
  <c r="D20" i="5"/>
  <c r="D26" i="5" s="1"/>
  <c r="C20" i="5"/>
  <c r="BO19" i="5"/>
  <c r="BA19" i="5"/>
  <c r="AV19" i="5"/>
  <c r="AX19" i="5" s="1"/>
  <c r="AH19" i="5"/>
  <c r="X19" i="5"/>
  <c r="Q19" i="5"/>
  <c r="K19" i="5"/>
  <c r="BK18" i="5"/>
  <c r="BO18" i="5" s="1"/>
  <c r="BG18" i="5"/>
  <c r="AV18" i="5"/>
  <c r="AX18" i="5" s="1"/>
  <c r="AH18" i="5"/>
  <c r="X18" i="5"/>
  <c r="Q18" i="5"/>
  <c r="K18" i="5"/>
  <c r="BK17" i="5"/>
  <c r="BG17" i="5"/>
  <c r="BA17" i="5"/>
  <c r="AV17" i="5"/>
  <c r="AX17" i="5" s="1"/>
  <c r="AH17" i="5"/>
  <c r="Z17" i="5"/>
  <c r="Y17" i="5"/>
  <c r="V17" i="5"/>
  <c r="Q17" i="5"/>
  <c r="W17" i="5" s="1"/>
  <c r="K17" i="5"/>
  <c r="C17" i="5"/>
  <c r="X17" i="5" l="1"/>
  <c r="AT17" i="5" s="1"/>
  <c r="AT21" i="5"/>
  <c r="AY21" i="5" s="1"/>
  <c r="BJ18" i="5"/>
  <c r="BP18" i="5" s="1"/>
  <c r="BQ18" i="5" s="1"/>
  <c r="BJ22" i="5"/>
  <c r="Y26" i="5"/>
  <c r="W23" i="5"/>
  <c r="BJ23" i="5"/>
  <c r="BP23" i="5" s="1"/>
  <c r="BQ23" i="5" s="1"/>
  <c r="W22" i="5"/>
  <c r="W19" i="5"/>
  <c r="AT19" i="5" s="1"/>
  <c r="AY19" i="5" s="1"/>
  <c r="BJ21" i="5"/>
  <c r="BP21" i="5" s="1"/>
  <c r="BQ21" i="5" s="1"/>
  <c r="BO22" i="5"/>
  <c r="BO20" i="5" s="1"/>
  <c r="BK20" i="5"/>
  <c r="BK26" i="5" s="1"/>
  <c r="AV20" i="5"/>
  <c r="AV26" i="5" s="1"/>
  <c r="Q26" i="5"/>
  <c r="W18" i="5"/>
  <c r="AT18" i="5" s="1"/>
  <c r="V26" i="5"/>
  <c r="BA20" i="5"/>
  <c r="BA26" i="5" s="1"/>
  <c r="X20" i="5"/>
  <c r="C26" i="5"/>
  <c r="BJ19" i="5"/>
  <c r="BP19" i="5" s="1"/>
  <c r="BQ19" i="5" s="1"/>
  <c r="Z26" i="5"/>
  <c r="AX20" i="5"/>
  <c r="AH20" i="5"/>
  <c r="AH26" i="5" s="1"/>
  <c r="BG20" i="5"/>
  <c r="K20" i="5"/>
  <c r="K26" i="5" s="1"/>
  <c r="AT22" i="5" l="1"/>
  <c r="AY22" i="5" s="1"/>
  <c r="W20" i="5"/>
  <c r="W26" i="5" s="1"/>
  <c r="AT23" i="5"/>
  <c r="AY23" i="5" s="1"/>
  <c r="BJ20" i="5"/>
  <c r="BP20" i="5" s="1"/>
  <c r="BQ20" i="5" s="1"/>
  <c r="BP22" i="5"/>
  <c r="BQ22" i="5" s="1"/>
  <c r="BO26" i="5"/>
  <c r="AY18" i="5"/>
  <c r="BQ26" i="5"/>
  <c r="X26" i="5"/>
  <c r="BJ26" i="5"/>
  <c r="AY17" i="5"/>
  <c r="AX26" i="5"/>
  <c r="BG26" i="5"/>
  <c r="AT20" i="5" l="1"/>
  <c r="AY20" i="5" s="1"/>
  <c r="BP26" i="5"/>
  <c r="AT26" i="5"/>
  <c r="AY26" i="5"/>
</calcChain>
</file>

<file path=xl/sharedStrings.xml><?xml version="1.0" encoding="utf-8"?>
<sst xmlns="http://schemas.openxmlformats.org/spreadsheetml/2006/main" count="145" uniqueCount="113">
  <si>
    <t>Найменування бюджету - одержувача/надавача міжбюджетного трансферту</t>
  </si>
  <si>
    <t>Трансферти з інших місцевих бюджетів</t>
  </si>
  <si>
    <t>Х</t>
  </si>
  <si>
    <t>УСЬОГО</t>
  </si>
  <si>
    <t>Державний бюджет</t>
  </si>
  <si>
    <t>Обласний бюджет Сумської області</t>
  </si>
  <si>
    <t>Дотації з міського бюджету</t>
  </si>
  <si>
    <t>Міжбюджетні трансферти на 2019 рік</t>
  </si>
  <si>
    <t>грн.</t>
  </si>
  <si>
    <t>Реверсна дотація</t>
  </si>
  <si>
    <t>Інші субвенції з місцевого бюджету</t>
  </si>
  <si>
    <t>Субвенції загального фонду</t>
  </si>
  <si>
    <t>у тому числі:</t>
  </si>
  <si>
    <t>Разом</t>
  </si>
  <si>
    <t>Субвенції спеціального фонду</t>
  </si>
  <si>
    <t>на виконання умов угоди про соціально-економічне співробітництво</t>
  </si>
  <si>
    <t>Міський бюджет м. Суми</t>
  </si>
  <si>
    <t>Трансферти іншим бюджетам</t>
  </si>
  <si>
    <t>Субвенції з державного бюджету</t>
  </si>
  <si>
    <t>Код бюджету</t>
  </si>
  <si>
    <t>Директор департаменту фінансів,</t>
  </si>
  <si>
    <t>економіки та інвестицій</t>
  </si>
  <si>
    <t>на оплату праці з нарахуваннями педагогічних працівників інклюзивно-ресурсних центрів</t>
  </si>
  <si>
    <t>на оплату за проведення корекційно-розвиткових занять і придбання спеціальних засобів корекції для учнів інклюзивних класів (видатки споживання)</t>
  </si>
  <si>
    <t>на придбання спеціальних засобів корекції для учнів спеціальних класів (видатки розвитку)</t>
  </si>
  <si>
    <t>на забезпечення лікування хворих на хронічну ниркову недостатність методом гемодіалізу</t>
  </si>
  <si>
    <t>на забезпечення лікування хворих на цукровий та нецукровий діабет</t>
  </si>
  <si>
    <t>Інші субвенції з місцевого бюджету, у тому числі:</t>
  </si>
  <si>
    <t>Кошти, отримані з обласного бюджету:</t>
  </si>
  <si>
    <t xml:space="preserve">на оплату компенсаційних виплат особам з інвалідністю на бензин, ремонт, техобслуговування автотранспорту та транспортне обслуговування </t>
  </si>
  <si>
    <t>Дотації з місцевих бюджетів іншим місцевим бюджетам:</t>
  </si>
  <si>
    <t>на компенсаційні виплати за пільговий проїзд учасників антитерористичної операції (операції об'єднаних сил), членів сімей загиблих (померлих) учасників антитерористичної операції (операції об'єднаних сил), інших ветеранів війни та добровольців з числа учасників антитерористичної операції (операції об'єднаних сил), осіб, які супроводжують інваліда війни І групи</t>
  </si>
  <si>
    <t>на компенсаційні виплати за пільговий проїзд окремих категорій громадян</t>
  </si>
  <si>
    <t>на надання соціальної підтримки (допомоги) особам з інвалідністю внаслідок війни І групи з числа учасників бойових дій на території інших держав (воїнам-інтернаціоналістам) та сім'ям загиблих учасників бойових дій на території інших держав, які проживають у Сумській області</t>
  </si>
  <si>
    <t>на встановлення телефонів особам з інвалідністю І та ІІ груп</t>
  </si>
  <si>
    <t>на пільгове медичне обслуговування громадян, які постраждали внаслідок Чорнобильської катастрофи</t>
  </si>
  <si>
    <t>на поховання учасників бойових дій та інвалідів війни</t>
  </si>
  <si>
    <t>на забезпечення твердим паливом (дровами, торфобрикетами) сімей учасників антитерористичної операції (операції об’єднаних сил)</t>
  </si>
  <si>
    <t>Усього</t>
  </si>
  <si>
    <t>Усього трансфертів</t>
  </si>
  <si>
    <t>Інші бюджети</t>
  </si>
  <si>
    <t>Кошти, отримані з інших бюджетів:</t>
  </si>
  <si>
    <t>С.А. Липова</t>
  </si>
  <si>
    <t>9110</t>
  </si>
  <si>
    <t>9770</t>
  </si>
  <si>
    <t>41040200</t>
  </si>
  <si>
    <t>41050100</t>
  </si>
  <si>
    <t>41050200</t>
  </si>
  <si>
    <t>41050300</t>
  </si>
  <si>
    <t>41050700</t>
  </si>
  <si>
    <t>41051200</t>
  </si>
  <si>
    <t>41051500</t>
  </si>
  <si>
    <t>41052000</t>
  </si>
  <si>
    <t>41053900</t>
  </si>
  <si>
    <t>41053300</t>
  </si>
  <si>
    <t>41051000</t>
  </si>
  <si>
    <t>на надання вторинної медичної допомоги мешканцям Нижньосироватської об'єднаної територіальної громади на базі комунальної установи "Сумська міська клінічна лікарня № 1"</t>
  </si>
  <si>
    <t>на виконання Обласної програми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на 2016-2020 роки</t>
  </si>
  <si>
    <t>Разом трансфертів загального фонду</t>
  </si>
  <si>
    <t>9570</t>
  </si>
  <si>
    <t>9510</t>
  </si>
  <si>
    <t>9800</t>
  </si>
  <si>
    <t>на закупівлю україномовних дидактичних матеріалів для закладів загальної середньої освіти з навчанням мовами національних меншин (видатки споживання)</t>
  </si>
  <si>
    <t>на утримання професійно-технічних навчальних закладів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</si>
  <si>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</si>
  <si>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Разом трансфертів спеціального фонду</t>
  </si>
  <si>
    <t>на капітальний ремонт під'їзної дороги до с. Піщане</t>
  </si>
  <si>
    <t>Сумський міський голова</t>
  </si>
  <si>
    <t>О.М. Лисенко</t>
  </si>
  <si>
    <t>районний бюджет Сумського району</t>
  </si>
  <si>
    <t>сільський бюджет с. Верхня Сироватка</t>
  </si>
  <si>
    <t>сільський бюджет с. Піщане</t>
  </si>
  <si>
    <t>військовій частині А 1476</t>
  </si>
  <si>
    <t>на надання вторинної медичної допомоги (проведення медичних оглядів, обстежень та консультацій, лікування в стаціонарах закладу) дитячому населенню Миколаївської об'єднаної територіальної громади Білопільського району Сумської області комунальним некомерційним підприємством "Дитяча клінічна лікарня Святої Зінаїди" Сумської міської ради</t>
  </si>
  <si>
    <t>дошкільному навчальному закладу (ясла-садок) Національної поліції України на оплату харчування дітей, батьки яких брали участь в антитерористичній операції</t>
  </si>
  <si>
    <t>41051100</t>
  </si>
  <si>
    <t>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</si>
  <si>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</t>
  </si>
  <si>
    <t xml:space="preserve">На надання пільг та житлових субсидій населенню на придбання твердого та рідкого пічного побутового палива і скрапленого газу </t>
  </si>
  <si>
    <t xml:space="preserve">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</t>
  </si>
  <si>
    <t xml:space="preserve">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</t>
  </si>
  <si>
    <t>На здійснення переданих видатків у сфері освіти за рахунок коштів освітньої субвенції</t>
  </si>
  <si>
    <t>За рахунок залишку коштів освітньої субвенції, що утворився на початок бюджетного періоду</t>
  </si>
  <si>
    <t xml:space="preserve">На надання державної підтримки особам з особливими освітніми потребами </t>
  </si>
  <si>
    <t>На здійснення переданих видатків у сфері охорони здоров'я за рахунок коштів медичної субвенції</t>
  </si>
  <si>
    <t>На відшкодування вартості лікарських засобів для лікування окремих захворювань</t>
  </si>
  <si>
    <t>На утримання об’єктів спільного користування чи ліквідацію негативних наслідків діяльності об'єктів спільного користування (на утримання комунальної установи «Сумська міська рятувально-водолазна служба»)</t>
  </si>
  <si>
    <t>Інші субвенції з місцевих бюджетів, у тому числі:</t>
  </si>
  <si>
    <t>На виконання програм соціально-економічного розвитку регіонів</t>
  </si>
  <si>
    <t>На здійснення заходів щодо соціально-економічного розвитку окремих територій за рахунок відповідної субвенції з державного бюджету</t>
  </si>
  <si>
    <t>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</si>
  <si>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з міського бюджету м. Лебедин</t>
  </si>
  <si>
    <t>з сільського бюджету с. Бездрик</t>
  </si>
  <si>
    <t>з сільського бюджету с. Верхня Сироватка</t>
  </si>
  <si>
    <t>з селищного бюджету смт. Краснопілля</t>
  </si>
  <si>
    <t>з сільського бюджету с. Миропілля</t>
  </si>
  <si>
    <t>з районного бюджету Краснопільського району</t>
  </si>
  <si>
    <t>з районного бюджету Лебединського району</t>
  </si>
  <si>
    <t>з селищного бюджету смт. Степанівка</t>
  </si>
  <si>
    <t>з районного бюджету Сумського району</t>
  </si>
  <si>
    <t>з районного бюджету Недригайлівського району</t>
  </si>
  <si>
    <t>з сільського бюджету с. Нижня Сироватка</t>
  </si>
  <si>
    <t>з сільського бюджету с. Миколаївка Сумського району</t>
  </si>
  <si>
    <t>до міського бюджету м. Суми на 2019 рік»</t>
  </si>
  <si>
    <t>Головному управлінню національної поліції в Сумській області для Сумського відділу поліції (м. Суми) ГУНП України в Сумській області</t>
  </si>
  <si>
    <t>Виконавець: Співакова Л.І.</t>
  </si>
  <si>
    <t>до     рішення   Сумської    міської     ради</t>
  </si>
  <si>
    <t xml:space="preserve">«Про     внесення     змін     та    доповнень </t>
  </si>
  <si>
    <t>від  27 березня  2019  року  №  4783 -  МР</t>
  </si>
  <si>
    <t xml:space="preserve">                Додаток № 4</t>
  </si>
  <si>
    <t>Дотації загального фонду</t>
  </si>
  <si>
    <t>Субвенції  загального фонду</t>
  </si>
  <si>
    <t>Департаменту патрульної поліції Національної поліції України для Управління патрульної поліції в Сумській області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</si>
</sst>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0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25"/>
      <color theme="1"/>
      <name val="Times New Roman"/>
      <family val="1"/>
      <charset val="204"/>
    </font>
    <font>
      <sz val="30"/>
      <color theme="1"/>
      <name val="Times New Roman"/>
      <family val="1"/>
      <charset val="204"/>
    </font>
    <font>
      <b/>
      <sz val="30"/>
      <color theme="1"/>
      <name val="Times New Roman"/>
      <family val="1"/>
      <charset val="204"/>
    </font>
    <font>
      <sz val="30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sz val="30"/>
      <color rgb="FF000000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i/>
      <sz val="20"/>
      <color rgb="FF000000"/>
      <name val="Times New Roman"/>
      <family val="1"/>
      <charset val="204"/>
    </font>
    <font>
      <b/>
      <i/>
      <sz val="20"/>
      <color rgb="FF000000"/>
      <name val="Times New Roman"/>
      <family val="1"/>
      <charset val="204"/>
    </font>
    <font>
      <i/>
      <sz val="20"/>
      <color theme="1"/>
      <name val="Times New Roman"/>
      <family val="1"/>
      <charset val="204"/>
    </font>
    <font>
      <i/>
      <sz val="2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23"/>
      <color theme="1"/>
      <name val="Times New Roman"/>
      <family val="1"/>
      <charset val="204"/>
    </font>
    <font>
      <sz val="23"/>
      <color theme="1"/>
      <name val="Times New Roman"/>
      <family val="1"/>
      <charset val="204"/>
    </font>
    <font>
      <sz val="23"/>
      <color rgb="FF000000"/>
      <name val="Times New Roman"/>
      <family val="1"/>
      <charset val="204"/>
    </font>
    <font>
      <b/>
      <sz val="45"/>
      <color rgb="FF000000"/>
      <name val="Times New Roman"/>
      <family val="1"/>
      <charset val="204"/>
    </font>
    <font>
      <sz val="45"/>
      <color theme="1"/>
      <name val="Times New Roman"/>
      <family val="1"/>
      <charset val="204"/>
    </font>
    <font>
      <sz val="50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3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/>
    <xf numFmtId="0" fontId="2" fillId="0" borderId="0" xfId="0" applyFont="1" applyFill="1"/>
    <xf numFmtId="0" fontId="4" fillId="0" borderId="0" xfId="0" applyFont="1" applyFill="1"/>
    <xf numFmtId="0" fontId="4" fillId="0" borderId="0" xfId="0" applyFont="1"/>
    <xf numFmtId="0" fontId="2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Fill="1"/>
    <xf numFmtId="0" fontId="7" fillId="0" borderId="0" xfId="0" applyFont="1" applyFill="1"/>
    <xf numFmtId="0" fontId="7" fillId="0" borderId="0" xfId="0" applyFont="1"/>
    <xf numFmtId="0" fontId="8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/>
    <xf numFmtId="4" fontId="3" fillId="0" borderId="0" xfId="0" applyNumberFormat="1" applyFont="1" applyFill="1"/>
    <xf numFmtId="0" fontId="7" fillId="0" borderId="0" xfId="0" applyFont="1" applyAlignme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/>
    <xf numFmtId="0" fontId="6" fillId="0" borderId="0" xfId="0" applyFont="1" applyFill="1" applyAlignment="1">
      <alignment textRotation="180"/>
    </xf>
    <xf numFmtId="0" fontId="2" fillId="0" borderId="0" xfId="0" applyFont="1" applyFill="1" applyBorder="1"/>
    <xf numFmtId="0" fontId="2" fillId="0" borderId="8" xfId="0" applyFont="1" applyFill="1" applyBorder="1"/>
    <xf numFmtId="0" fontId="2" fillId="0" borderId="0" xfId="0" applyFont="1" applyBorder="1"/>
    <xf numFmtId="0" fontId="2" fillId="0" borderId="8" xfId="0" applyFont="1" applyBorder="1"/>
    <xf numFmtId="0" fontId="6" fillId="0" borderId="0" xfId="0" applyFont="1" applyFill="1" applyBorder="1"/>
    <xf numFmtId="0" fontId="4" fillId="0" borderId="8" xfId="0" applyFont="1" applyFill="1" applyBorder="1"/>
    <xf numFmtId="0" fontId="9" fillId="0" borderId="0" xfId="0" applyFont="1"/>
    <xf numFmtId="49" fontId="14" fillId="0" borderId="3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/>
    <xf numFmtId="0" fontId="10" fillId="0" borderId="1" xfId="0" applyFont="1" applyBorder="1" applyAlignment="1">
      <alignment horizontal="left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4" fontId="16" fillId="0" borderId="1" xfId="0" applyNumberFormat="1" applyFont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4" fontId="17" fillId="0" borderId="1" xfId="0" applyNumberFormat="1" applyFont="1" applyBorder="1" applyAlignment="1">
      <alignment horizontal="center" vertical="center" wrapText="1"/>
    </xf>
    <xf numFmtId="0" fontId="18" fillId="0" borderId="0" xfId="0" applyFont="1"/>
    <xf numFmtId="0" fontId="19" fillId="0" borderId="0" xfId="0" applyFont="1"/>
    <xf numFmtId="4" fontId="17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20" fillId="0" borderId="0" xfId="0" applyFont="1"/>
    <xf numFmtId="0" fontId="22" fillId="0" borderId="0" xfId="0" applyFont="1"/>
    <xf numFmtId="0" fontId="24" fillId="0" borderId="0" xfId="0" applyFont="1" applyAlignment="1">
      <alignment vertical="center"/>
    </xf>
    <xf numFmtId="0" fontId="25" fillId="0" borderId="0" xfId="0" applyFont="1"/>
    <xf numFmtId="0" fontId="11" fillId="0" borderId="1" xfId="0" applyFont="1" applyFill="1" applyBorder="1" applyAlignment="1">
      <alignment vertical="center" textRotation="180" wrapText="1"/>
    </xf>
    <xf numFmtId="0" fontId="24" fillId="0" borderId="0" xfId="0" applyFont="1" applyFill="1" applyAlignment="1">
      <alignment vertical="center"/>
    </xf>
    <xf numFmtId="4" fontId="16" fillId="0" borderId="4" xfId="0" applyNumberFormat="1" applyFont="1" applyFill="1" applyBorder="1" applyAlignment="1">
      <alignment horizontal="center" vertical="center" wrapText="1"/>
    </xf>
    <xf numFmtId="4" fontId="13" fillId="0" borderId="4" xfId="0" applyNumberFormat="1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center" vertical="center" wrapText="1"/>
    </xf>
    <xf numFmtId="4" fontId="16" fillId="0" borderId="11" xfId="0" applyNumberFormat="1" applyFont="1" applyBorder="1" applyAlignment="1">
      <alignment horizontal="center" vertical="center" wrapText="1"/>
    </xf>
    <xf numFmtId="4" fontId="16" fillId="0" borderId="11" xfId="0" applyNumberFormat="1" applyFont="1" applyFill="1" applyBorder="1" applyAlignment="1">
      <alignment horizontal="center" vertical="center" wrapText="1"/>
    </xf>
    <xf numFmtId="4" fontId="13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Border="1"/>
    <xf numFmtId="0" fontId="27" fillId="0" borderId="0" xfId="0" applyFont="1" applyBorder="1" applyAlignment="1"/>
    <xf numFmtId="0" fontId="27" fillId="0" borderId="0" xfId="0" applyFont="1" applyFill="1" applyBorder="1"/>
    <xf numFmtId="0" fontId="2" fillId="0" borderId="8" xfId="0" applyFont="1" applyBorder="1" applyAlignment="1"/>
    <xf numFmtId="0" fontId="4" fillId="0" borderId="8" xfId="0" applyFont="1" applyBorder="1"/>
    <xf numFmtId="49" fontId="14" fillId="0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0" fontId="24" fillId="2" borderId="0" xfId="0" applyFont="1" applyFill="1" applyAlignment="1">
      <alignment vertical="center"/>
    </xf>
    <xf numFmtId="49" fontId="14" fillId="2" borderId="1" xfId="0" applyNumberFormat="1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4" fontId="17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2" fillId="2" borderId="8" xfId="0" applyFont="1" applyFill="1" applyBorder="1"/>
    <xf numFmtId="0" fontId="2" fillId="2" borderId="0" xfId="0" applyFont="1" applyFill="1" applyBorder="1"/>
    <xf numFmtId="49" fontId="14" fillId="0" borderId="1" xfId="0" applyNumberFormat="1" applyFont="1" applyFill="1" applyBorder="1" applyAlignment="1">
      <alignment vertical="center" wrapText="1"/>
    </xf>
    <xf numFmtId="0" fontId="21" fillId="0" borderId="5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textRotation="180"/>
    </xf>
    <xf numFmtId="0" fontId="6" fillId="0" borderId="0" xfId="0" applyFont="1" applyFill="1" applyAlignment="1">
      <alignment horizontal="right"/>
    </xf>
    <xf numFmtId="0" fontId="10" fillId="0" borderId="1" xfId="0" applyFont="1" applyFill="1" applyBorder="1" applyAlignment="1">
      <alignment horizontal="left" vertical="center" wrapText="1"/>
    </xf>
    <xf numFmtId="0" fontId="9" fillId="0" borderId="0" xfId="0" applyFont="1" applyFill="1"/>
    <xf numFmtId="0" fontId="15" fillId="0" borderId="0" xfId="0" applyFont="1" applyFill="1"/>
    <xf numFmtId="0" fontId="2" fillId="0" borderId="12" xfId="0" applyFont="1" applyBorder="1" applyAlignment="1"/>
    <xf numFmtId="0" fontId="2" fillId="0" borderId="0" xfId="0" applyFont="1" applyBorder="1" applyAlignment="1"/>
    <xf numFmtId="0" fontId="10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21" fillId="0" borderId="4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8" fillId="0" borderId="0" xfId="0" applyFont="1" applyFill="1" applyAlignment="1">
      <alignment horizontal="left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/>
    </xf>
    <xf numFmtId="0" fontId="6" fillId="0" borderId="0" xfId="0" applyFont="1" applyAlignment="1">
      <alignment horizontal="center" vertical="center" textRotation="180"/>
    </xf>
    <xf numFmtId="0" fontId="13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right"/>
    </xf>
    <xf numFmtId="0" fontId="10" fillId="0" borderId="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35"/>
  <sheetViews>
    <sheetView tabSelected="1" view="pageBreakPreview" topLeftCell="E1" zoomScale="40" zoomScaleNormal="55" zoomScaleSheetLayoutView="40" zoomScalePageLayoutView="44" workbookViewId="0">
      <selection activeCell="G5" sqref="G5"/>
    </sheetView>
  </sheetViews>
  <sheetFormatPr defaultRowHeight="18.75" x14ac:dyDescent="0.3"/>
  <cols>
    <col min="1" max="1" width="27.140625" style="2" customWidth="1"/>
    <col min="2" max="2" width="56.42578125" style="2" customWidth="1"/>
    <col min="3" max="3" width="49" style="2" customWidth="1"/>
    <col min="4" max="4" width="44.140625" style="2" customWidth="1"/>
    <col min="5" max="5" width="83" style="3" customWidth="1"/>
    <col min="6" max="6" width="48.28515625" style="3" customWidth="1"/>
    <col min="7" max="7" width="84.5703125" style="3" customWidth="1"/>
    <col min="8" max="8" width="68.7109375" style="3" customWidth="1"/>
    <col min="9" max="9" width="48.7109375" style="3" customWidth="1"/>
    <col min="10" max="10" width="44" style="3" customWidth="1"/>
    <col min="11" max="11" width="38.28515625" style="3" customWidth="1"/>
    <col min="12" max="12" width="36" style="3" customWidth="1"/>
    <col min="13" max="13" width="30.85546875" style="3" customWidth="1"/>
    <col min="14" max="14" width="33.28515625" style="3" customWidth="1"/>
    <col min="15" max="15" width="38.42578125" style="3" customWidth="1"/>
    <col min="16" max="16" width="33.42578125" style="3" customWidth="1"/>
    <col min="17" max="17" width="35.42578125" style="3" customWidth="1"/>
    <col min="18" max="18" width="32.85546875" style="3" customWidth="1"/>
    <col min="19" max="19" width="32.140625" style="3" customWidth="1"/>
    <col min="20" max="20" width="57.7109375" style="3" customWidth="1"/>
    <col min="21" max="21" width="38.85546875" style="3" customWidth="1"/>
    <col min="22" max="22" width="38.42578125" style="3" customWidth="1"/>
    <col min="23" max="24" width="33.28515625" style="63" customWidth="1"/>
    <col min="25" max="25" width="68.7109375" style="3" customWidth="1"/>
    <col min="26" max="26" width="46.5703125" style="3" customWidth="1"/>
    <col min="27" max="27" width="66.7109375" style="3" customWidth="1"/>
    <col min="28" max="28" width="42.28515625" style="3" customWidth="1"/>
    <col min="29" max="29" width="43" style="3" customWidth="1"/>
    <col min="30" max="30" width="38.42578125" style="3" customWidth="1"/>
    <col min="31" max="31" width="43.28515625" style="3" customWidth="1"/>
    <col min="32" max="32" width="48.42578125" style="3" customWidth="1"/>
    <col min="33" max="34" width="47.85546875" style="3" customWidth="1"/>
    <col min="35" max="35" width="41.28515625" style="3" customWidth="1"/>
    <col min="36" max="36" width="37.7109375" style="3" customWidth="1"/>
    <col min="37" max="37" width="37.42578125" style="3" customWidth="1"/>
    <col min="38" max="38" width="33.28515625" style="3" customWidth="1"/>
    <col min="39" max="39" width="36.85546875" style="3" customWidth="1"/>
    <col min="40" max="40" width="35.7109375" style="3" customWidth="1"/>
    <col min="41" max="41" width="37.140625" style="3" customWidth="1"/>
    <col min="42" max="42" width="35.28515625" style="3" customWidth="1"/>
    <col min="43" max="43" width="35.85546875" style="3" customWidth="1"/>
    <col min="44" max="44" width="37.140625" style="3" customWidth="1"/>
    <col min="45" max="45" width="34" style="3" customWidth="1"/>
    <col min="46" max="46" width="31.28515625" style="4" customWidth="1"/>
    <col min="47" max="47" width="10.42578125" style="19" hidden="1" customWidth="1"/>
    <col min="48" max="48" width="44.85546875" style="4" customWidth="1"/>
    <col min="49" max="49" width="39.28515625" style="4" customWidth="1"/>
    <col min="50" max="50" width="44.42578125" style="4" customWidth="1"/>
    <col min="51" max="51" width="53.42578125" style="4" customWidth="1"/>
    <col min="52" max="52" width="49.85546875" style="2" customWidth="1"/>
    <col min="53" max="53" width="45.5703125" style="3" customWidth="1"/>
    <col min="54" max="54" width="29.85546875" style="3" customWidth="1"/>
    <col min="55" max="55" width="41.7109375" style="3" customWidth="1"/>
    <col min="56" max="56" width="38.5703125" style="3" customWidth="1"/>
    <col min="57" max="57" width="39.140625" style="3" customWidth="1"/>
    <col min="58" max="58" width="47" style="3" customWidth="1"/>
    <col min="59" max="59" width="49.28515625" style="2" customWidth="1"/>
    <col min="60" max="60" width="58.5703125" style="2" customWidth="1"/>
    <col min="61" max="61" width="51.5703125" style="2" customWidth="1"/>
    <col min="62" max="62" width="39" style="5" customWidth="1"/>
    <col min="63" max="63" width="42.7109375" style="2" customWidth="1"/>
    <col min="64" max="64" width="44.28515625" style="2" customWidth="1"/>
    <col min="65" max="65" width="42" style="2" customWidth="1"/>
    <col min="66" max="66" width="43.85546875" style="2" customWidth="1"/>
    <col min="67" max="67" width="39" style="5" customWidth="1"/>
    <col min="68" max="68" width="31.5703125" style="5" customWidth="1"/>
    <col min="69" max="69" width="30.7109375" style="5" customWidth="1"/>
    <col min="70" max="70" width="20.5703125" style="74" customWidth="1"/>
    <col min="71" max="73" width="9.140625" style="2"/>
  </cols>
  <sheetData>
    <row r="1" spans="1:70" ht="39" customHeight="1" x14ac:dyDescent="0.55000000000000004">
      <c r="H1" s="106" t="s">
        <v>109</v>
      </c>
      <c r="I1" s="106"/>
      <c r="J1" s="106"/>
      <c r="L1" s="13"/>
      <c r="M1" s="13"/>
      <c r="N1" s="13"/>
      <c r="O1" s="13"/>
      <c r="AU1" s="48">
        <v>33</v>
      </c>
      <c r="BK1" s="13"/>
      <c r="BL1" s="13"/>
      <c r="BM1" s="13"/>
      <c r="BN1" s="13"/>
      <c r="BO1" s="15"/>
      <c r="BP1" s="13"/>
      <c r="BQ1" s="13"/>
      <c r="BR1" s="129">
        <v>34</v>
      </c>
    </row>
    <row r="2" spans="1:70" ht="39" customHeight="1" x14ac:dyDescent="0.55000000000000004">
      <c r="H2" s="106" t="s">
        <v>106</v>
      </c>
      <c r="I2" s="106"/>
      <c r="J2" s="106"/>
      <c r="L2" s="13"/>
      <c r="M2" s="13"/>
      <c r="N2" s="13"/>
      <c r="O2" s="13"/>
      <c r="AU2" s="48"/>
      <c r="BK2" s="13"/>
      <c r="BL2" s="13"/>
      <c r="BM2" s="13"/>
      <c r="BN2" s="13"/>
      <c r="BO2" s="15"/>
      <c r="BP2" s="13"/>
      <c r="BQ2" s="13"/>
      <c r="BR2" s="129"/>
    </row>
    <row r="3" spans="1:70" ht="39" customHeight="1" x14ac:dyDescent="0.55000000000000004">
      <c r="H3" s="106" t="s">
        <v>107</v>
      </c>
      <c r="I3" s="106"/>
      <c r="J3" s="106"/>
      <c r="L3" s="84"/>
      <c r="M3" s="84"/>
      <c r="N3" s="13"/>
      <c r="O3" s="13"/>
      <c r="AU3" s="48"/>
      <c r="BK3" s="13"/>
      <c r="BL3" s="13"/>
      <c r="BM3" s="13"/>
      <c r="BN3" s="13"/>
      <c r="BO3" s="15"/>
      <c r="BP3" s="13"/>
      <c r="BQ3" s="13"/>
      <c r="BR3" s="129"/>
    </row>
    <row r="4" spans="1:70" ht="39" customHeight="1" x14ac:dyDescent="0.55000000000000004">
      <c r="H4" s="106" t="s">
        <v>103</v>
      </c>
      <c r="I4" s="106"/>
      <c r="J4" s="106"/>
      <c r="L4" s="84"/>
      <c r="M4" s="84"/>
      <c r="N4" s="13"/>
      <c r="O4" s="13"/>
      <c r="AU4" s="48"/>
      <c r="BK4" s="13"/>
      <c r="BL4" s="13"/>
      <c r="BM4" s="13"/>
      <c r="BN4" s="13"/>
      <c r="BO4" s="15"/>
      <c r="BP4" s="13"/>
      <c r="BQ4" s="13"/>
      <c r="BR4" s="129"/>
    </row>
    <row r="5" spans="1:70" ht="39" customHeight="1" x14ac:dyDescent="0.55000000000000004">
      <c r="H5" s="106" t="s">
        <v>108</v>
      </c>
      <c r="I5" s="106"/>
      <c r="J5" s="106"/>
      <c r="L5" s="84"/>
      <c r="M5" s="84"/>
      <c r="N5" s="13"/>
      <c r="O5" s="13"/>
      <c r="AU5" s="48"/>
      <c r="BK5" s="13"/>
      <c r="BL5" s="13"/>
      <c r="BM5" s="13"/>
      <c r="BN5" s="13"/>
      <c r="BO5" s="15"/>
      <c r="BP5" s="13"/>
      <c r="BQ5" s="13"/>
      <c r="BR5" s="129"/>
    </row>
    <row r="6" spans="1:70" s="2" customFormat="1" ht="33.75" customHeight="1" x14ac:dyDescent="0.3"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63"/>
      <c r="X6" s="6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4"/>
      <c r="AU6" s="48"/>
      <c r="AV6" s="4"/>
      <c r="AW6" s="4"/>
      <c r="AX6" s="4"/>
      <c r="AY6" s="4"/>
      <c r="BA6" s="3"/>
      <c r="BB6" s="3"/>
      <c r="BC6" s="3"/>
      <c r="BD6" s="3"/>
      <c r="BE6" s="3"/>
      <c r="BF6" s="3"/>
      <c r="BJ6" s="5"/>
      <c r="BL6" s="6"/>
      <c r="BM6" s="6"/>
      <c r="BN6" s="6"/>
      <c r="BO6" s="16"/>
      <c r="BP6" s="6"/>
      <c r="BQ6" s="6"/>
      <c r="BR6" s="129"/>
    </row>
    <row r="7" spans="1:70" s="47" customFormat="1" ht="67.5" customHeight="1" x14ac:dyDescent="0.8">
      <c r="A7" s="105" t="s">
        <v>7</v>
      </c>
      <c r="B7" s="105"/>
      <c r="C7" s="105"/>
      <c r="D7" s="105"/>
      <c r="E7" s="105"/>
      <c r="F7" s="105"/>
      <c r="G7" s="105"/>
      <c r="H7" s="105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64"/>
      <c r="X7" s="64"/>
      <c r="Y7" s="46"/>
      <c r="Z7" s="46"/>
      <c r="AA7" s="46"/>
      <c r="AB7" s="46"/>
      <c r="AC7" s="46"/>
      <c r="AD7" s="46"/>
      <c r="AE7" s="46"/>
      <c r="AF7" s="46"/>
      <c r="AG7" s="49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9"/>
      <c r="AS7" s="49"/>
      <c r="AT7" s="46"/>
      <c r="AU7" s="48"/>
      <c r="AV7" s="49"/>
      <c r="AW7" s="49"/>
      <c r="AX7" s="49"/>
      <c r="AY7" s="46"/>
      <c r="AZ7" s="46"/>
      <c r="BA7" s="49"/>
      <c r="BB7" s="49"/>
      <c r="BC7" s="49"/>
      <c r="BD7" s="49"/>
      <c r="BE7" s="49"/>
      <c r="BF7" s="49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129"/>
    </row>
    <row r="8" spans="1:70" s="2" customFormat="1" ht="27.75" customHeight="1" x14ac:dyDescent="0.55000000000000004">
      <c r="A8" s="1"/>
      <c r="E8" s="3"/>
      <c r="F8" s="3"/>
      <c r="G8" s="3"/>
      <c r="J8" s="75" t="s">
        <v>8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63"/>
      <c r="X8" s="6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4"/>
      <c r="AU8" s="48"/>
      <c r="AV8" s="4"/>
      <c r="AW8" s="4"/>
      <c r="AX8" s="4"/>
      <c r="AY8" s="4"/>
      <c r="BA8" s="3"/>
      <c r="BB8" s="3"/>
      <c r="BC8" s="3"/>
      <c r="BD8" s="3"/>
      <c r="BE8" s="3"/>
      <c r="BF8" s="3"/>
      <c r="BJ8" s="5"/>
      <c r="BO8" s="5"/>
      <c r="BP8" s="5"/>
      <c r="BQ8" s="12"/>
      <c r="BR8" s="129"/>
    </row>
    <row r="9" spans="1:70" s="45" customFormat="1" ht="51" customHeight="1" x14ac:dyDescent="0.4">
      <c r="A9" s="102" t="s">
        <v>19</v>
      </c>
      <c r="B9" s="102" t="s">
        <v>0</v>
      </c>
      <c r="C9" s="107" t="s">
        <v>1</v>
      </c>
      <c r="D9" s="108"/>
      <c r="E9" s="108"/>
      <c r="F9" s="108"/>
      <c r="G9" s="108"/>
      <c r="H9" s="108"/>
      <c r="I9" s="108"/>
      <c r="J9" s="108"/>
      <c r="K9" s="108" t="s">
        <v>1</v>
      </c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9"/>
      <c r="X9" s="138" t="s">
        <v>1</v>
      </c>
      <c r="Y9" s="138"/>
      <c r="Z9" s="138"/>
      <c r="AA9" s="138"/>
      <c r="AB9" s="138"/>
      <c r="AC9" s="138"/>
      <c r="AD9" s="138"/>
      <c r="AE9" s="138"/>
      <c r="AF9" s="138"/>
      <c r="AG9" s="138"/>
      <c r="AH9" s="138" t="s">
        <v>1</v>
      </c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72"/>
      <c r="AV9" s="108" t="s">
        <v>1</v>
      </c>
      <c r="AW9" s="108"/>
      <c r="AX9" s="109"/>
      <c r="AY9" s="130" t="s">
        <v>39</v>
      </c>
      <c r="AZ9" s="85" t="s">
        <v>17</v>
      </c>
      <c r="BA9" s="86"/>
      <c r="BB9" s="86"/>
      <c r="BC9" s="86"/>
      <c r="BD9" s="86"/>
      <c r="BE9" s="86"/>
      <c r="BF9" s="86"/>
      <c r="BG9" s="86" t="s">
        <v>17</v>
      </c>
      <c r="BH9" s="86"/>
      <c r="BI9" s="86"/>
      <c r="BJ9" s="86"/>
      <c r="BK9" s="86"/>
      <c r="BL9" s="86"/>
      <c r="BM9" s="86"/>
      <c r="BN9" s="86"/>
      <c r="BO9" s="86"/>
      <c r="BP9" s="86"/>
      <c r="BQ9" s="87"/>
      <c r="BR9" s="129"/>
    </row>
    <row r="10" spans="1:70" s="45" customFormat="1" ht="60.75" customHeight="1" x14ac:dyDescent="0.4">
      <c r="A10" s="103"/>
      <c r="B10" s="103"/>
      <c r="C10" s="88" t="s">
        <v>110</v>
      </c>
      <c r="D10" s="88"/>
      <c r="E10" s="89" t="s">
        <v>111</v>
      </c>
      <c r="F10" s="90"/>
      <c r="G10" s="90"/>
      <c r="H10" s="90"/>
      <c r="I10" s="90"/>
      <c r="J10" s="90"/>
      <c r="K10" s="90" t="s">
        <v>11</v>
      </c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1"/>
      <c r="X10" s="89" t="s">
        <v>11</v>
      </c>
      <c r="Y10" s="90"/>
      <c r="Z10" s="90"/>
      <c r="AA10" s="90"/>
      <c r="AB10" s="90"/>
      <c r="AC10" s="90"/>
      <c r="AD10" s="90"/>
      <c r="AE10" s="90"/>
      <c r="AF10" s="90"/>
      <c r="AG10" s="90"/>
      <c r="AH10" s="90" t="s">
        <v>11</v>
      </c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130" t="s">
        <v>58</v>
      </c>
      <c r="AU10" s="48"/>
      <c r="AV10" s="131" t="s">
        <v>14</v>
      </c>
      <c r="AW10" s="131"/>
      <c r="AX10" s="132" t="s">
        <v>65</v>
      </c>
      <c r="AY10" s="130"/>
      <c r="AZ10" s="135" t="s">
        <v>6</v>
      </c>
      <c r="BA10" s="92" t="s">
        <v>11</v>
      </c>
      <c r="BB10" s="93"/>
      <c r="BC10" s="93"/>
      <c r="BD10" s="93"/>
      <c r="BE10" s="93"/>
      <c r="BF10" s="94"/>
      <c r="BG10" s="92" t="s">
        <v>11</v>
      </c>
      <c r="BH10" s="93"/>
      <c r="BI10" s="93"/>
      <c r="BJ10" s="94"/>
      <c r="BK10" s="92" t="s">
        <v>14</v>
      </c>
      <c r="BL10" s="93"/>
      <c r="BM10" s="93"/>
      <c r="BN10" s="93"/>
      <c r="BO10" s="93"/>
      <c r="BP10" s="101" t="s">
        <v>38</v>
      </c>
      <c r="BQ10" s="139" t="s">
        <v>39</v>
      </c>
      <c r="BR10" s="129"/>
    </row>
    <row r="11" spans="1:70" s="45" customFormat="1" ht="45.75" customHeight="1" x14ac:dyDescent="0.4">
      <c r="A11" s="103"/>
      <c r="B11" s="103"/>
      <c r="C11" s="92" t="s">
        <v>30</v>
      </c>
      <c r="D11" s="94"/>
      <c r="E11" s="145" t="s">
        <v>18</v>
      </c>
      <c r="F11" s="146"/>
      <c r="G11" s="146"/>
      <c r="H11" s="147"/>
      <c r="I11" s="151" t="s">
        <v>18</v>
      </c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3"/>
      <c r="X11" s="157" t="s">
        <v>27</v>
      </c>
      <c r="Y11" s="158"/>
      <c r="Z11" s="158"/>
      <c r="AA11" s="158"/>
      <c r="AB11" s="158"/>
      <c r="AC11" s="158"/>
      <c r="AD11" s="158"/>
      <c r="AE11" s="158"/>
      <c r="AF11" s="158"/>
      <c r="AG11" s="158"/>
      <c r="AH11" s="158" t="s">
        <v>87</v>
      </c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9"/>
      <c r="AT11" s="130"/>
      <c r="AU11" s="48"/>
      <c r="AV11" s="142" t="s">
        <v>18</v>
      </c>
      <c r="AW11" s="142"/>
      <c r="AX11" s="133"/>
      <c r="AY11" s="130"/>
      <c r="AZ11" s="136"/>
      <c r="BA11" s="95"/>
      <c r="BB11" s="96"/>
      <c r="BC11" s="96"/>
      <c r="BD11" s="96"/>
      <c r="BE11" s="96"/>
      <c r="BF11" s="97"/>
      <c r="BG11" s="95"/>
      <c r="BH11" s="96"/>
      <c r="BI11" s="96"/>
      <c r="BJ11" s="97"/>
      <c r="BK11" s="95"/>
      <c r="BL11" s="96"/>
      <c r="BM11" s="96"/>
      <c r="BN11" s="96"/>
      <c r="BO11" s="96"/>
      <c r="BP11" s="101"/>
      <c r="BQ11" s="140"/>
      <c r="BR11" s="129"/>
    </row>
    <row r="12" spans="1:70" s="45" customFormat="1" ht="50.25" customHeight="1" x14ac:dyDescent="0.4">
      <c r="A12" s="103"/>
      <c r="B12" s="103"/>
      <c r="C12" s="98"/>
      <c r="D12" s="100"/>
      <c r="E12" s="148"/>
      <c r="F12" s="149"/>
      <c r="G12" s="149"/>
      <c r="H12" s="150"/>
      <c r="I12" s="154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6"/>
      <c r="X12" s="157" t="s">
        <v>28</v>
      </c>
      <c r="Y12" s="158"/>
      <c r="Z12" s="158"/>
      <c r="AA12" s="158"/>
      <c r="AB12" s="158"/>
      <c r="AC12" s="158"/>
      <c r="AD12" s="158"/>
      <c r="AE12" s="158"/>
      <c r="AF12" s="158"/>
      <c r="AG12" s="159"/>
      <c r="AH12" s="157" t="s">
        <v>41</v>
      </c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9"/>
      <c r="AT12" s="130"/>
      <c r="AU12" s="48"/>
      <c r="AV12" s="142"/>
      <c r="AW12" s="142"/>
      <c r="AX12" s="133"/>
      <c r="AY12" s="130"/>
      <c r="AZ12" s="137"/>
      <c r="BA12" s="98"/>
      <c r="BB12" s="99"/>
      <c r="BC12" s="99"/>
      <c r="BD12" s="99"/>
      <c r="BE12" s="99"/>
      <c r="BF12" s="100"/>
      <c r="BG12" s="98"/>
      <c r="BH12" s="99"/>
      <c r="BI12" s="99"/>
      <c r="BJ12" s="100"/>
      <c r="BK12" s="98"/>
      <c r="BL12" s="99"/>
      <c r="BM12" s="99"/>
      <c r="BN12" s="99"/>
      <c r="BO12" s="99"/>
      <c r="BP12" s="101"/>
      <c r="BQ12" s="140"/>
      <c r="BR12" s="129"/>
    </row>
    <row r="13" spans="1:70" s="26" customFormat="1" ht="42.75" customHeight="1" x14ac:dyDescent="0.4">
      <c r="A13" s="103"/>
      <c r="B13" s="103"/>
      <c r="C13" s="139" t="s">
        <v>76</v>
      </c>
      <c r="D13" s="124" t="s">
        <v>12</v>
      </c>
      <c r="E13" s="115" t="s">
        <v>77</v>
      </c>
      <c r="F13" s="115" t="s">
        <v>78</v>
      </c>
      <c r="G13" s="115" t="s">
        <v>79</v>
      </c>
      <c r="H13" s="115" t="s">
        <v>80</v>
      </c>
      <c r="I13" s="115" t="s">
        <v>81</v>
      </c>
      <c r="J13" s="124" t="s">
        <v>12</v>
      </c>
      <c r="K13" s="115" t="s">
        <v>82</v>
      </c>
      <c r="L13" s="126" t="s">
        <v>12</v>
      </c>
      <c r="M13" s="127"/>
      <c r="N13" s="115" t="s">
        <v>83</v>
      </c>
      <c r="O13" s="118" t="s">
        <v>12</v>
      </c>
      <c r="P13" s="120"/>
      <c r="Q13" s="115" t="s">
        <v>84</v>
      </c>
      <c r="R13" s="118" t="s">
        <v>12</v>
      </c>
      <c r="S13" s="119"/>
      <c r="T13" s="119"/>
      <c r="U13" s="120"/>
      <c r="V13" s="115" t="s">
        <v>85</v>
      </c>
      <c r="W13" s="112" t="s">
        <v>13</v>
      </c>
      <c r="X13" s="130" t="s">
        <v>13</v>
      </c>
      <c r="Y13" s="160" t="s">
        <v>12</v>
      </c>
      <c r="Z13" s="161"/>
      <c r="AA13" s="161"/>
      <c r="AB13" s="161"/>
      <c r="AC13" s="161"/>
      <c r="AD13" s="161"/>
      <c r="AE13" s="161"/>
      <c r="AF13" s="161"/>
      <c r="AG13" s="161"/>
      <c r="AH13" s="130" t="s">
        <v>86</v>
      </c>
      <c r="AI13" s="126" t="s">
        <v>12</v>
      </c>
      <c r="AJ13" s="144"/>
      <c r="AK13" s="144"/>
      <c r="AL13" s="144"/>
      <c r="AM13" s="144"/>
      <c r="AN13" s="144"/>
      <c r="AO13" s="144"/>
      <c r="AP13" s="144"/>
      <c r="AQ13" s="144"/>
      <c r="AR13" s="144"/>
      <c r="AS13" s="127"/>
      <c r="AT13" s="130"/>
      <c r="AU13" s="48"/>
      <c r="AV13" s="130" t="s">
        <v>82</v>
      </c>
      <c r="AW13" s="142" t="s">
        <v>12</v>
      </c>
      <c r="AX13" s="133"/>
      <c r="AY13" s="130"/>
      <c r="AZ13" s="139" t="s">
        <v>9</v>
      </c>
      <c r="BA13" s="115" t="s">
        <v>88</v>
      </c>
      <c r="BB13" s="126" t="s">
        <v>12</v>
      </c>
      <c r="BC13" s="144"/>
      <c r="BD13" s="127"/>
      <c r="BE13" s="115" t="s">
        <v>89</v>
      </c>
      <c r="BF13" s="115" t="s">
        <v>90</v>
      </c>
      <c r="BG13" s="139" t="s">
        <v>10</v>
      </c>
      <c r="BH13" s="163" t="s">
        <v>12</v>
      </c>
      <c r="BI13" s="164"/>
      <c r="BJ13" s="139" t="s">
        <v>13</v>
      </c>
      <c r="BK13" s="139" t="s">
        <v>10</v>
      </c>
      <c r="BL13" s="163" t="s">
        <v>12</v>
      </c>
      <c r="BM13" s="165"/>
      <c r="BN13" s="164"/>
      <c r="BO13" s="143" t="s">
        <v>13</v>
      </c>
      <c r="BP13" s="101"/>
      <c r="BQ13" s="140"/>
      <c r="BR13" s="129"/>
    </row>
    <row r="14" spans="1:70" s="26" customFormat="1" ht="19.5" customHeight="1" x14ac:dyDescent="0.4">
      <c r="A14" s="103"/>
      <c r="B14" s="103"/>
      <c r="C14" s="140"/>
      <c r="D14" s="125"/>
      <c r="E14" s="116"/>
      <c r="F14" s="116"/>
      <c r="G14" s="116"/>
      <c r="H14" s="116"/>
      <c r="I14" s="116"/>
      <c r="J14" s="125"/>
      <c r="K14" s="116"/>
      <c r="L14" s="124" t="s">
        <v>62</v>
      </c>
      <c r="M14" s="124" t="s">
        <v>63</v>
      </c>
      <c r="N14" s="116"/>
      <c r="O14" s="121"/>
      <c r="P14" s="123"/>
      <c r="Q14" s="116"/>
      <c r="R14" s="121"/>
      <c r="S14" s="122"/>
      <c r="T14" s="122"/>
      <c r="U14" s="123"/>
      <c r="V14" s="116"/>
      <c r="W14" s="113"/>
      <c r="X14" s="130"/>
      <c r="Y14" s="124" t="s">
        <v>31</v>
      </c>
      <c r="Z14" s="124" t="s">
        <v>32</v>
      </c>
      <c r="AA14" s="124" t="s">
        <v>33</v>
      </c>
      <c r="AB14" s="142" t="s">
        <v>34</v>
      </c>
      <c r="AC14" s="124" t="s">
        <v>35</v>
      </c>
      <c r="AD14" s="124" t="s">
        <v>36</v>
      </c>
      <c r="AE14" s="124" t="s">
        <v>29</v>
      </c>
      <c r="AF14" s="124" t="s">
        <v>37</v>
      </c>
      <c r="AG14" s="124" t="s">
        <v>64</v>
      </c>
      <c r="AH14" s="130"/>
      <c r="AI14" s="142" t="s">
        <v>92</v>
      </c>
      <c r="AJ14" s="142" t="s">
        <v>102</v>
      </c>
      <c r="AK14" s="142" t="s">
        <v>93</v>
      </c>
      <c r="AL14" s="142" t="s">
        <v>94</v>
      </c>
      <c r="AM14" s="142" t="s">
        <v>95</v>
      </c>
      <c r="AN14" s="142" t="s">
        <v>91</v>
      </c>
      <c r="AO14" s="142" t="s">
        <v>96</v>
      </c>
      <c r="AP14" s="142" t="s">
        <v>97</v>
      </c>
      <c r="AQ14" s="142" t="s">
        <v>98</v>
      </c>
      <c r="AR14" s="124" t="s">
        <v>99</v>
      </c>
      <c r="AS14" s="124" t="s">
        <v>100</v>
      </c>
      <c r="AT14" s="130"/>
      <c r="AU14" s="48"/>
      <c r="AV14" s="130"/>
      <c r="AW14" s="142"/>
      <c r="AX14" s="133"/>
      <c r="AY14" s="130"/>
      <c r="AZ14" s="140"/>
      <c r="BA14" s="116"/>
      <c r="BB14" s="124" t="s">
        <v>72</v>
      </c>
      <c r="BC14" s="124" t="s">
        <v>74</v>
      </c>
      <c r="BD14" s="124" t="s">
        <v>104</v>
      </c>
      <c r="BE14" s="116"/>
      <c r="BF14" s="116"/>
      <c r="BG14" s="140"/>
      <c r="BH14" s="102" t="s">
        <v>57</v>
      </c>
      <c r="BI14" s="102" t="s">
        <v>112</v>
      </c>
      <c r="BJ14" s="140"/>
      <c r="BK14" s="140"/>
      <c r="BL14" s="102" t="s">
        <v>15</v>
      </c>
      <c r="BM14" s="102" t="s">
        <v>66</v>
      </c>
      <c r="BN14" s="102" t="s">
        <v>112</v>
      </c>
      <c r="BO14" s="143"/>
      <c r="BP14" s="101"/>
      <c r="BQ14" s="140"/>
      <c r="BR14" s="129"/>
    </row>
    <row r="15" spans="1:70" s="26" customFormat="1" ht="409.6" customHeight="1" x14ac:dyDescent="0.4">
      <c r="A15" s="104"/>
      <c r="B15" s="104"/>
      <c r="C15" s="141"/>
      <c r="D15" s="83" t="s">
        <v>101</v>
      </c>
      <c r="E15" s="117"/>
      <c r="F15" s="117"/>
      <c r="G15" s="117"/>
      <c r="H15" s="117"/>
      <c r="I15" s="117"/>
      <c r="J15" s="81" t="s">
        <v>22</v>
      </c>
      <c r="K15" s="117"/>
      <c r="L15" s="125"/>
      <c r="M15" s="125"/>
      <c r="N15" s="117"/>
      <c r="O15" s="81" t="s">
        <v>23</v>
      </c>
      <c r="P15" s="81" t="s">
        <v>24</v>
      </c>
      <c r="Q15" s="117"/>
      <c r="R15" s="81" t="s">
        <v>25</v>
      </c>
      <c r="S15" s="81" t="s">
        <v>26</v>
      </c>
      <c r="T15" s="81" t="s">
        <v>73</v>
      </c>
      <c r="U15" s="81" t="s">
        <v>56</v>
      </c>
      <c r="V15" s="117"/>
      <c r="W15" s="114"/>
      <c r="X15" s="130"/>
      <c r="Y15" s="125"/>
      <c r="Z15" s="125"/>
      <c r="AA15" s="125"/>
      <c r="AB15" s="142"/>
      <c r="AC15" s="125"/>
      <c r="AD15" s="125"/>
      <c r="AE15" s="125"/>
      <c r="AF15" s="125"/>
      <c r="AG15" s="125"/>
      <c r="AH15" s="130"/>
      <c r="AI15" s="142"/>
      <c r="AJ15" s="142"/>
      <c r="AK15" s="142"/>
      <c r="AL15" s="142"/>
      <c r="AM15" s="142"/>
      <c r="AN15" s="142"/>
      <c r="AO15" s="142"/>
      <c r="AP15" s="142"/>
      <c r="AQ15" s="142"/>
      <c r="AR15" s="125"/>
      <c r="AS15" s="125"/>
      <c r="AT15" s="130"/>
      <c r="AU15" s="48"/>
      <c r="AV15" s="130"/>
      <c r="AW15" s="73" t="s">
        <v>63</v>
      </c>
      <c r="AX15" s="134"/>
      <c r="AY15" s="130"/>
      <c r="AZ15" s="141"/>
      <c r="BA15" s="117"/>
      <c r="BB15" s="125"/>
      <c r="BC15" s="125"/>
      <c r="BD15" s="125"/>
      <c r="BE15" s="117"/>
      <c r="BF15" s="117"/>
      <c r="BG15" s="141"/>
      <c r="BH15" s="104"/>
      <c r="BI15" s="104"/>
      <c r="BJ15" s="141"/>
      <c r="BK15" s="141"/>
      <c r="BL15" s="104"/>
      <c r="BM15" s="104"/>
      <c r="BN15" s="104"/>
      <c r="BO15" s="143"/>
      <c r="BP15" s="101"/>
      <c r="BQ15" s="141"/>
      <c r="BR15" s="129"/>
    </row>
    <row r="16" spans="1:70" s="28" customFormat="1" ht="39" customHeight="1" x14ac:dyDescent="0.35">
      <c r="A16" s="27"/>
      <c r="B16" s="27"/>
      <c r="C16" s="62" t="s">
        <v>45</v>
      </c>
      <c r="D16" s="62"/>
      <c r="E16" s="62" t="s">
        <v>46</v>
      </c>
      <c r="F16" s="62" t="s">
        <v>47</v>
      </c>
      <c r="G16" s="62" t="s">
        <v>48</v>
      </c>
      <c r="H16" s="62" t="s">
        <v>49</v>
      </c>
      <c r="I16" s="62" t="s">
        <v>55</v>
      </c>
      <c r="J16" s="62"/>
      <c r="K16" s="62" t="s">
        <v>75</v>
      </c>
      <c r="L16" s="62"/>
      <c r="M16" s="62"/>
      <c r="N16" s="62" t="s">
        <v>50</v>
      </c>
      <c r="O16" s="62"/>
      <c r="P16" s="62"/>
      <c r="Q16" s="62" t="s">
        <v>51</v>
      </c>
      <c r="R16" s="62"/>
      <c r="S16" s="62"/>
      <c r="T16" s="62"/>
      <c r="U16" s="62"/>
      <c r="V16" s="62" t="s">
        <v>52</v>
      </c>
      <c r="W16" s="65"/>
      <c r="X16" s="62" t="s">
        <v>53</v>
      </c>
      <c r="Y16" s="71"/>
      <c r="Z16" s="71"/>
      <c r="AA16" s="71"/>
      <c r="AB16" s="71"/>
      <c r="AC16" s="71"/>
      <c r="AD16" s="71"/>
      <c r="AE16" s="71"/>
      <c r="AF16" s="71"/>
      <c r="AG16" s="65"/>
      <c r="AH16" s="62" t="s">
        <v>54</v>
      </c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48"/>
      <c r="AV16" s="65" t="s">
        <v>75</v>
      </c>
      <c r="AW16" s="62"/>
      <c r="AX16" s="62"/>
      <c r="AY16" s="62"/>
      <c r="AZ16" s="62" t="s">
        <v>43</v>
      </c>
      <c r="BA16" s="62" t="s">
        <v>61</v>
      </c>
      <c r="BB16" s="62"/>
      <c r="BC16" s="62"/>
      <c r="BD16" s="62"/>
      <c r="BE16" s="62" t="s">
        <v>60</v>
      </c>
      <c r="BF16" s="62" t="s">
        <v>59</v>
      </c>
      <c r="BG16" s="62" t="s">
        <v>44</v>
      </c>
      <c r="BH16" s="62"/>
      <c r="BI16" s="62"/>
      <c r="BJ16" s="62"/>
      <c r="BK16" s="62" t="s">
        <v>44</v>
      </c>
      <c r="BL16" s="62"/>
      <c r="BM16" s="62"/>
      <c r="BN16" s="62"/>
      <c r="BO16" s="62"/>
      <c r="BP16" s="62"/>
      <c r="BQ16" s="62"/>
      <c r="BR16" s="129"/>
    </row>
    <row r="17" spans="1:73" s="26" customFormat="1" ht="63.75" customHeight="1" x14ac:dyDescent="0.4">
      <c r="A17" s="83">
        <v>18201100000</v>
      </c>
      <c r="B17" s="29" t="s">
        <v>16</v>
      </c>
      <c r="C17" s="30">
        <f>3474230+D17</f>
        <v>3581630</v>
      </c>
      <c r="D17" s="30">
        <v>107400</v>
      </c>
      <c r="E17" s="31">
        <v>283223940</v>
      </c>
      <c r="F17" s="31">
        <v>352400</v>
      </c>
      <c r="G17" s="31">
        <v>339093600</v>
      </c>
      <c r="H17" s="31">
        <v>3600900</v>
      </c>
      <c r="I17" s="31">
        <v>1178720</v>
      </c>
      <c r="J17" s="31">
        <v>1178720</v>
      </c>
      <c r="K17" s="31">
        <f>L17+M17</f>
        <v>774663</v>
      </c>
      <c r="L17" s="31">
        <v>152663</v>
      </c>
      <c r="M17" s="31">
        <v>622000</v>
      </c>
      <c r="N17" s="31">
        <v>1167849</v>
      </c>
      <c r="O17" s="31">
        <v>1033063</v>
      </c>
      <c r="P17" s="31">
        <v>134786</v>
      </c>
      <c r="Q17" s="31">
        <f>R17+S17+T17+U17</f>
        <v>16261030</v>
      </c>
      <c r="R17" s="31">
        <v>10489630</v>
      </c>
      <c r="S17" s="31">
        <v>4580500</v>
      </c>
      <c r="T17" s="31">
        <v>400000</v>
      </c>
      <c r="U17" s="31">
        <v>790900</v>
      </c>
      <c r="V17" s="31">
        <f>1465420-9120</f>
        <v>1456300</v>
      </c>
      <c r="W17" s="66">
        <f>E17+F17+G17+H17+I17+N17+Q17+V17+K17</f>
        <v>647109402</v>
      </c>
      <c r="X17" s="32">
        <f>AF17+AE17+AD17+AC17+AB17+AA17+Z17+Y17+AG17</f>
        <v>5464220.6699999999</v>
      </c>
      <c r="Y17" s="31">
        <f>61200+1000000</f>
        <v>1061200</v>
      </c>
      <c r="Z17" s="31">
        <f>19700+200000+144346.67</f>
        <v>364046.67000000004</v>
      </c>
      <c r="AA17" s="31">
        <v>317300</v>
      </c>
      <c r="AB17" s="31">
        <v>680</v>
      </c>
      <c r="AC17" s="52">
        <v>686000</v>
      </c>
      <c r="AD17" s="31">
        <v>215500</v>
      </c>
      <c r="AE17" s="31">
        <v>205040</v>
      </c>
      <c r="AF17" s="31">
        <v>25600</v>
      </c>
      <c r="AG17" s="31">
        <v>2588854</v>
      </c>
      <c r="AH17" s="31">
        <f>AI17+AJ17+AK17+AM17+AN17+AL17+AO17+AP17+AQ17+AR17+AS17</f>
        <v>310960</v>
      </c>
      <c r="AI17" s="31">
        <v>16880</v>
      </c>
      <c r="AJ17" s="31">
        <v>20630</v>
      </c>
      <c r="AK17" s="31">
        <v>5000</v>
      </c>
      <c r="AL17" s="31">
        <v>25000</v>
      </c>
      <c r="AM17" s="31">
        <v>21100</v>
      </c>
      <c r="AN17" s="31">
        <v>20000</v>
      </c>
      <c r="AO17" s="31">
        <v>27660</v>
      </c>
      <c r="AP17" s="31">
        <v>60000</v>
      </c>
      <c r="AQ17" s="31">
        <v>34690</v>
      </c>
      <c r="AR17" s="31">
        <v>75000</v>
      </c>
      <c r="AS17" s="31">
        <v>5000</v>
      </c>
      <c r="AT17" s="32">
        <f>X17+C17+W17+AH17</f>
        <v>656466212.66999996</v>
      </c>
      <c r="AU17" s="48"/>
      <c r="AV17" s="31">
        <f>AW17</f>
        <v>3528000</v>
      </c>
      <c r="AW17" s="31">
        <v>3528000</v>
      </c>
      <c r="AX17" s="32">
        <f>AV17</f>
        <v>3528000</v>
      </c>
      <c r="AY17" s="32">
        <f>AT17+AX17</f>
        <v>659994212.66999996</v>
      </c>
      <c r="AZ17" s="30"/>
      <c r="BA17" s="31">
        <f>BB17+BC17</f>
        <v>0</v>
      </c>
      <c r="BB17" s="31"/>
      <c r="BC17" s="31"/>
      <c r="BD17" s="31"/>
      <c r="BE17" s="31"/>
      <c r="BF17" s="31"/>
      <c r="BG17" s="30">
        <f t="shared" ref="BG17:BG18" si="0">BH17</f>
        <v>0</v>
      </c>
      <c r="BH17" s="30"/>
      <c r="BI17" s="30"/>
      <c r="BJ17" s="33">
        <f>BG17+BF17+BE17+BA17</f>
        <v>0</v>
      </c>
      <c r="BK17" s="30">
        <f>BL17+BM17</f>
        <v>0</v>
      </c>
      <c r="BL17" s="30"/>
      <c r="BM17" s="30"/>
      <c r="BN17" s="30"/>
      <c r="BO17" s="33">
        <f>BK17</f>
        <v>0</v>
      </c>
      <c r="BP17" s="33">
        <f>BJ17+BO17</f>
        <v>0</v>
      </c>
      <c r="BQ17" s="33">
        <f>BP17+AZ17</f>
        <v>0</v>
      </c>
      <c r="BR17" s="129"/>
    </row>
    <row r="18" spans="1:73" s="77" customFormat="1" ht="50.25" customHeight="1" x14ac:dyDescent="0.4">
      <c r="A18" s="81"/>
      <c r="B18" s="76" t="s">
        <v>4</v>
      </c>
      <c r="C18" s="31"/>
      <c r="D18" s="31"/>
      <c r="E18" s="31"/>
      <c r="F18" s="31"/>
      <c r="G18" s="31"/>
      <c r="H18" s="31"/>
      <c r="I18" s="31"/>
      <c r="J18" s="31"/>
      <c r="K18" s="31">
        <f t="shared" ref="K18:K23" si="1">L18+M18</f>
        <v>0</v>
      </c>
      <c r="L18" s="31"/>
      <c r="M18" s="31"/>
      <c r="N18" s="31"/>
      <c r="O18" s="31"/>
      <c r="P18" s="31"/>
      <c r="Q18" s="31">
        <f t="shared" ref="Q18:Q23" si="2">R18+S18+T18+U18</f>
        <v>0</v>
      </c>
      <c r="R18" s="31"/>
      <c r="S18" s="31"/>
      <c r="T18" s="31"/>
      <c r="U18" s="31"/>
      <c r="V18" s="31"/>
      <c r="W18" s="32">
        <f>E18+F18+G18+H18+I18+N18+Q18+V18+K18</f>
        <v>0</v>
      </c>
      <c r="X18" s="32">
        <f>AF18+AE18+AD18+AC18+AB18+AA18+Z18+Y18+AG18</f>
        <v>0</v>
      </c>
      <c r="Y18" s="31"/>
      <c r="Z18" s="31"/>
      <c r="AA18" s="31"/>
      <c r="AB18" s="31"/>
      <c r="AC18" s="52"/>
      <c r="AD18" s="31"/>
      <c r="AE18" s="31"/>
      <c r="AF18" s="31"/>
      <c r="AG18" s="31"/>
      <c r="AH18" s="31">
        <f t="shared" ref="AH18:AH29" si="3">AI18+AJ18+AK18+AM18+AN18+AL18+AO18+AP18+AQ18+AR18+AS18</f>
        <v>0</v>
      </c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2">
        <f>X18+C18+W18+AH18</f>
        <v>0</v>
      </c>
      <c r="AU18" s="48"/>
      <c r="AV18" s="31">
        <f t="shared" ref="AV18:AV23" si="4">AW18</f>
        <v>0</v>
      </c>
      <c r="AW18" s="31"/>
      <c r="AX18" s="32">
        <f>AV18</f>
        <v>0</v>
      </c>
      <c r="AY18" s="32">
        <f>AT18+AX18</f>
        <v>0</v>
      </c>
      <c r="AZ18" s="31">
        <v>111090200</v>
      </c>
      <c r="BA18" s="31">
        <f>BB18+BC18+BD18</f>
        <v>556192</v>
      </c>
      <c r="BB18" s="31">
        <v>271850</v>
      </c>
      <c r="BC18" s="31">
        <v>46152</v>
      </c>
      <c r="BD18" s="31">
        <v>238190</v>
      </c>
      <c r="BE18" s="31"/>
      <c r="BF18" s="31"/>
      <c r="BG18" s="31">
        <f t="shared" si="0"/>
        <v>0</v>
      </c>
      <c r="BH18" s="31"/>
      <c r="BI18" s="31"/>
      <c r="BJ18" s="32">
        <f t="shared" ref="BJ18:BJ25" si="5">BG18+BF18+BE18+BA18</f>
        <v>556192</v>
      </c>
      <c r="BK18" s="31">
        <f t="shared" ref="BK18:BK23" si="6">BL18+BM18</f>
        <v>0</v>
      </c>
      <c r="BL18" s="31"/>
      <c r="BM18" s="31"/>
      <c r="BN18" s="31"/>
      <c r="BO18" s="32">
        <f>BK18</f>
        <v>0</v>
      </c>
      <c r="BP18" s="32">
        <f t="shared" ref="BP18:BP25" si="7">BJ18+BO18</f>
        <v>556192</v>
      </c>
      <c r="BQ18" s="32">
        <f t="shared" ref="BQ18:BQ25" si="8">BP18+AZ18</f>
        <v>111646392</v>
      </c>
      <c r="BR18" s="129"/>
    </row>
    <row r="19" spans="1:73" s="78" customFormat="1" ht="86.25" customHeight="1" x14ac:dyDescent="0.4">
      <c r="A19" s="81">
        <v>18100000000</v>
      </c>
      <c r="B19" s="76" t="s">
        <v>5</v>
      </c>
      <c r="C19" s="31"/>
      <c r="D19" s="31"/>
      <c r="E19" s="31"/>
      <c r="F19" s="31"/>
      <c r="G19" s="31"/>
      <c r="H19" s="31"/>
      <c r="I19" s="31"/>
      <c r="J19" s="31"/>
      <c r="K19" s="31">
        <f t="shared" si="1"/>
        <v>0</v>
      </c>
      <c r="L19" s="31"/>
      <c r="M19" s="31"/>
      <c r="N19" s="31"/>
      <c r="O19" s="31"/>
      <c r="P19" s="31"/>
      <c r="Q19" s="31">
        <f t="shared" si="2"/>
        <v>0</v>
      </c>
      <c r="R19" s="31"/>
      <c r="S19" s="31"/>
      <c r="T19" s="31"/>
      <c r="U19" s="31"/>
      <c r="V19" s="31"/>
      <c r="W19" s="32">
        <f>E19+F19+G19+H19+I19+N19+Q19+V19+K19</f>
        <v>0</v>
      </c>
      <c r="X19" s="32">
        <f>AF19+AE19+AD19+AC19+AB19+AA19+Z19+Y19+AG19</f>
        <v>0</v>
      </c>
      <c r="Y19" s="31"/>
      <c r="Z19" s="31"/>
      <c r="AA19" s="31"/>
      <c r="AB19" s="31"/>
      <c r="AC19" s="52"/>
      <c r="AD19" s="31"/>
      <c r="AE19" s="31"/>
      <c r="AF19" s="31"/>
      <c r="AG19" s="31"/>
      <c r="AH19" s="31">
        <f t="shared" si="3"/>
        <v>0</v>
      </c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2">
        <f>X19+C19+W19+AH19</f>
        <v>0</v>
      </c>
      <c r="AU19" s="48"/>
      <c r="AV19" s="31">
        <f t="shared" si="4"/>
        <v>0</v>
      </c>
      <c r="AW19" s="31"/>
      <c r="AX19" s="32">
        <f>AV19</f>
        <v>0</v>
      </c>
      <c r="AY19" s="32">
        <f>AT19+AX19</f>
        <v>0</v>
      </c>
      <c r="AZ19" s="31"/>
      <c r="BA19" s="31">
        <f t="shared" ref="BA19:BA25" si="9">BB19+BC19</f>
        <v>0</v>
      </c>
      <c r="BB19" s="31"/>
      <c r="BC19" s="31"/>
      <c r="BD19" s="31"/>
      <c r="BE19" s="31"/>
      <c r="BF19" s="31"/>
      <c r="BG19" s="31">
        <f>BH19+BI19</f>
        <v>905000</v>
      </c>
      <c r="BH19" s="31">
        <v>664000</v>
      </c>
      <c r="BI19" s="31">
        <v>241000</v>
      </c>
      <c r="BJ19" s="32">
        <f t="shared" si="5"/>
        <v>905000</v>
      </c>
      <c r="BK19" s="31">
        <f>BL19+BM19+BN19</f>
        <v>159000</v>
      </c>
      <c r="BL19" s="31"/>
      <c r="BM19" s="31"/>
      <c r="BN19" s="31">
        <v>159000</v>
      </c>
      <c r="BO19" s="32">
        <f>BK19</f>
        <v>159000</v>
      </c>
      <c r="BP19" s="32">
        <f t="shared" si="7"/>
        <v>1064000</v>
      </c>
      <c r="BQ19" s="32">
        <f t="shared" si="8"/>
        <v>1064000</v>
      </c>
      <c r="BR19" s="129"/>
      <c r="BS19" s="77"/>
      <c r="BT19" s="77"/>
      <c r="BU19" s="77"/>
    </row>
    <row r="20" spans="1:73" s="34" customFormat="1" ht="60.75" customHeight="1" x14ac:dyDescent="0.4">
      <c r="A20" s="83"/>
      <c r="B20" s="29" t="s">
        <v>40</v>
      </c>
      <c r="C20" s="30">
        <f t="shared" ref="C20:H20" si="10">C22+C23+C24+C25+C21</f>
        <v>0</v>
      </c>
      <c r="D20" s="30">
        <f t="shared" si="10"/>
        <v>0</v>
      </c>
      <c r="E20" s="30">
        <f t="shared" si="10"/>
        <v>0</v>
      </c>
      <c r="F20" s="30">
        <f t="shared" si="10"/>
        <v>0</v>
      </c>
      <c r="G20" s="30">
        <f t="shared" si="10"/>
        <v>0</v>
      </c>
      <c r="H20" s="30">
        <f t="shared" si="10"/>
        <v>0</v>
      </c>
      <c r="I20" s="30">
        <f t="shared" ref="I20:AB20" si="11">I22+I23+I24+I25+I21</f>
        <v>0</v>
      </c>
      <c r="J20" s="30">
        <f t="shared" si="11"/>
        <v>0</v>
      </c>
      <c r="K20" s="31">
        <f t="shared" si="11"/>
        <v>0</v>
      </c>
      <c r="L20" s="31">
        <f t="shared" si="11"/>
        <v>0</v>
      </c>
      <c r="M20" s="31">
        <f t="shared" si="11"/>
        <v>0</v>
      </c>
      <c r="N20" s="30">
        <f t="shared" si="11"/>
        <v>0</v>
      </c>
      <c r="O20" s="30">
        <f t="shared" si="11"/>
        <v>0</v>
      </c>
      <c r="P20" s="30">
        <f t="shared" si="11"/>
        <v>0</v>
      </c>
      <c r="Q20" s="30">
        <f t="shared" si="11"/>
        <v>0</v>
      </c>
      <c r="R20" s="30">
        <f t="shared" si="11"/>
        <v>0</v>
      </c>
      <c r="S20" s="30">
        <f t="shared" si="11"/>
        <v>0</v>
      </c>
      <c r="T20" s="30">
        <f t="shared" si="11"/>
        <v>0</v>
      </c>
      <c r="U20" s="30">
        <f t="shared" si="11"/>
        <v>0</v>
      </c>
      <c r="V20" s="30">
        <f t="shared" si="11"/>
        <v>0</v>
      </c>
      <c r="W20" s="66">
        <f t="shared" si="11"/>
        <v>0</v>
      </c>
      <c r="X20" s="32">
        <f>X22+X23+X24+X25+X21</f>
        <v>0</v>
      </c>
      <c r="Y20" s="30">
        <f t="shared" si="11"/>
        <v>0</v>
      </c>
      <c r="Z20" s="30">
        <f t="shared" si="11"/>
        <v>0</v>
      </c>
      <c r="AA20" s="30">
        <f t="shared" si="11"/>
        <v>0</v>
      </c>
      <c r="AB20" s="30">
        <f t="shared" si="11"/>
        <v>0</v>
      </c>
      <c r="AC20" s="53">
        <f>AC22+AC23+AC24+AC25+AC21</f>
        <v>0</v>
      </c>
      <c r="AD20" s="30">
        <f t="shared" ref="AD20:AS20" si="12">AD22+AD23+AD24+AD25+AD21</f>
        <v>0</v>
      </c>
      <c r="AE20" s="30">
        <f t="shared" si="12"/>
        <v>0</v>
      </c>
      <c r="AF20" s="30">
        <f t="shared" si="12"/>
        <v>0</v>
      </c>
      <c r="AG20" s="31">
        <f t="shared" si="12"/>
        <v>0</v>
      </c>
      <c r="AH20" s="31">
        <f t="shared" si="3"/>
        <v>0</v>
      </c>
      <c r="AI20" s="30">
        <f t="shared" si="12"/>
        <v>0</v>
      </c>
      <c r="AJ20" s="30">
        <f t="shared" si="12"/>
        <v>0</v>
      </c>
      <c r="AK20" s="30">
        <f t="shared" si="12"/>
        <v>0</v>
      </c>
      <c r="AL20" s="30">
        <f t="shared" si="12"/>
        <v>0</v>
      </c>
      <c r="AM20" s="30">
        <f t="shared" si="12"/>
        <v>0</v>
      </c>
      <c r="AN20" s="30">
        <f t="shared" si="12"/>
        <v>0</v>
      </c>
      <c r="AO20" s="30">
        <f t="shared" si="12"/>
        <v>0</v>
      </c>
      <c r="AP20" s="30">
        <f t="shared" si="12"/>
        <v>0</v>
      </c>
      <c r="AQ20" s="30">
        <f t="shared" si="12"/>
        <v>0</v>
      </c>
      <c r="AR20" s="31">
        <f t="shared" si="12"/>
        <v>0</v>
      </c>
      <c r="AS20" s="31">
        <f t="shared" si="12"/>
        <v>0</v>
      </c>
      <c r="AT20" s="32">
        <f>X20+C20+W20</f>
        <v>0</v>
      </c>
      <c r="AU20" s="48"/>
      <c r="AV20" s="31">
        <f t="shared" ref="AV20:BO20" si="13">AV22+AV23+AV24+AV25+AV21</f>
        <v>0</v>
      </c>
      <c r="AW20" s="31">
        <f t="shared" si="13"/>
        <v>0</v>
      </c>
      <c r="AX20" s="31">
        <f t="shared" si="13"/>
        <v>0</v>
      </c>
      <c r="AY20" s="32">
        <f>AT20</f>
        <v>0</v>
      </c>
      <c r="AZ20" s="30">
        <f t="shared" si="13"/>
        <v>0</v>
      </c>
      <c r="BA20" s="31">
        <f t="shared" si="9"/>
        <v>0</v>
      </c>
      <c r="BB20" s="31">
        <f t="shared" si="13"/>
        <v>0</v>
      </c>
      <c r="BC20" s="31">
        <f>BC22+BC23+BC24+BC25+BC21</f>
        <v>0</v>
      </c>
      <c r="BD20" s="31">
        <f>BD22+BD23+BD24+BD25+BD21</f>
        <v>0</v>
      </c>
      <c r="BE20" s="31">
        <f t="shared" si="13"/>
        <v>169000</v>
      </c>
      <c r="BF20" s="31">
        <f t="shared" si="13"/>
        <v>61000</v>
      </c>
      <c r="BG20" s="30">
        <f t="shared" si="13"/>
        <v>0</v>
      </c>
      <c r="BH20" s="30">
        <f t="shared" si="13"/>
        <v>0</v>
      </c>
      <c r="BI20" s="30">
        <f t="shared" si="13"/>
        <v>0</v>
      </c>
      <c r="BJ20" s="33">
        <f t="shared" si="5"/>
        <v>230000</v>
      </c>
      <c r="BK20" s="30">
        <f t="shared" si="13"/>
        <v>8492500</v>
      </c>
      <c r="BL20" s="30">
        <f t="shared" si="13"/>
        <v>7992500</v>
      </c>
      <c r="BM20" s="30">
        <f t="shared" si="13"/>
        <v>500000</v>
      </c>
      <c r="BN20" s="30">
        <f t="shared" si="13"/>
        <v>0</v>
      </c>
      <c r="BO20" s="32">
        <f t="shared" si="13"/>
        <v>8492500</v>
      </c>
      <c r="BP20" s="33">
        <f t="shared" si="7"/>
        <v>8722500</v>
      </c>
      <c r="BQ20" s="33">
        <f t="shared" si="8"/>
        <v>8722500</v>
      </c>
      <c r="BR20" s="129"/>
      <c r="BS20" s="26"/>
      <c r="BT20" s="26"/>
      <c r="BU20" s="26"/>
    </row>
    <row r="21" spans="1:73" s="41" customFormat="1" ht="72.75" customHeight="1" x14ac:dyDescent="0.4">
      <c r="A21" s="35">
        <v>18315200000</v>
      </c>
      <c r="B21" s="36" t="s">
        <v>69</v>
      </c>
      <c r="C21" s="37"/>
      <c r="D21" s="37"/>
      <c r="E21" s="37"/>
      <c r="F21" s="37"/>
      <c r="G21" s="37"/>
      <c r="H21" s="37"/>
      <c r="I21" s="37"/>
      <c r="J21" s="37"/>
      <c r="K21" s="38">
        <f t="shared" si="1"/>
        <v>0</v>
      </c>
      <c r="L21" s="38"/>
      <c r="M21" s="38"/>
      <c r="N21" s="37"/>
      <c r="O21" s="37"/>
      <c r="P21" s="37"/>
      <c r="Q21" s="38"/>
      <c r="R21" s="37"/>
      <c r="S21" s="37"/>
      <c r="T21" s="37"/>
      <c r="U21" s="37"/>
      <c r="V21" s="37"/>
      <c r="W21" s="67">
        <f>E21+F21+G21+H21+I21+N21+Q21+V21+K21</f>
        <v>0</v>
      </c>
      <c r="X21" s="42">
        <f>AF21+AE21+AD21+AC21+AB21+AA21+Z21+Y21+AG21</f>
        <v>0</v>
      </c>
      <c r="Y21" s="37"/>
      <c r="Z21" s="37"/>
      <c r="AA21" s="37"/>
      <c r="AB21" s="37"/>
      <c r="AC21" s="54"/>
      <c r="AD21" s="37"/>
      <c r="AE21" s="37"/>
      <c r="AF21" s="37"/>
      <c r="AG21" s="38"/>
      <c r="AH21" s="31">
        <f t="shared" si="3"/>
        <v>0</v>
      </c>
      <c r="AI21" s="37"/>
      <c r="AJ21" s="37"/>
      <c r="AK21" s="37"/>
      <c r="AL21" s="37"/>
      <c r="AM21" s="37"/>
      <c r="AN21" s="37"/>
      <c r="AO21" s="37"/>
      <c r="AP21" s="37"/>
      <c r="AQ21" s="37"/>
      <c r="AR21" s="38"/>
      <c r="AS21" s="38"/>
      <c r="AT21" s="42">
        <f>X21+C21+W21+AH21</f>
        <v>0</v>
      </c>
      <c r="AU21" s="48"/>
      <c r="AV21" s="38">
        <f t="shared" si="4"/>
        <v>0</v>
      </c>
      <c r="AW21" s="42"/>
      <c r="AX21" s="42">
        <f>AV21</f>
        <v>0</v>
      </c>
      <c r="AY21" s="42">
        <f>AT21+AX21</f>
        <v>0</v>
      </c>
      <c r="AZ21" s="37"/>
      <c r="BA21" s="38">
        <f t="shared" si="9"/>
        <v>0</v>
      </c>
      <c r="BB21" s="38"/>
      <c r="BC21" s="38"/>
      <c r="BD21" s="38"/>
      <c r="BE21" s="38">
        <v>169000</v>
      </c>
      <c r="BF21" s="38">
        <v>61000</v>
      </c>
      <c r="BG21" s="37">
        <f t="shared" ref="BG21:BG23" si="14">BH21</f>
        <v>0</v>
      </c>
      <c r="BH21" s="37"/>
      <c r="BI21" s="37"/>
      <c r="BJ21" s="33">
        <f t="shared" si="5"/>
        <v>230000</v>
      </c>
      <c r="BK21" s="37">
        <f t="shared" si="6"/>
        <v>0</v>
      </c>
      <c r="BL21" s="37"/>
      <c r="BM21" s="37"/>
      <c r="BN21" s="37"/>
      <c r="BO21" s="39">
        <f>BK21</f>
        <v>0</v>
      </c>
      <c r="BP21" s="39">
        <f t="shared" si="7"/>
        <v>230000</v>
      </c>
      <c r="BQ21" s="39">
        <f t="shared" si="8"/>
        <v>230000</v>
      </c>
      <c r="BR21" s="129"/>
      <c r="BS21" s="40"/>
      <c r="BT21" s="40"/>
      <c r="BU21" s="40"/>
    </row>
    <row r="22" spans="1:73" s="41" customFormat="1" ht="69" customHeight="1" x14ac:dyDescent="0.4">
      <c r="A22" s="35">
        <v>18527000000</v>
      </c>
      <c r="B22" s="36" t="s">
        <v>70</v>
      </c>
      <c r="C22" s="37"/>
      <c r="D22" s="37"/>
      <c r="E22" s="38"/>
      <c r="F22" s="38"/>
      <c r="G22" s="38"/>
      <c r="H22" s="38"/>
      <c r="I22" s="38"/>
      <c r="J22" s="38"/>
      <c r="K22" s="38">
        <f t="shared" si="1"/>
        <v>0</v>
      </c>
      <c r="L22" s="38"/>
      <c r="M22" s="38"/>
      <c r="N22" s="38"/>
      <c r="O22" s="38"/>
      <c r="P22" s="38"/>
      <c r="Q22" s="38">
        <f t="shared" si="2"/>
        <v>0</v>
      </c>
      <c r="R22" s="38"/>
      <c r="S22" s="38"/>
      <c r="T22" s="38"/>
      <c r="U22" s="38"/>
      <c r="V22" s="38"/>
      <c r="W22" s="67">
        <f>E22+F22+G22+H22+I22+N22+Q22+V22+K22</f>
        <v>0</v>
      </c>
      <c r="X22" s="42">
        <f>AF22+AE22+AD22+AC22+AB22+AA22+Z22+Y22+AG22</f>
        <v>0</v>
      </c>
      <c r="Y22" s="38"/>
      <c r="Z22" s="38"/>
      <c r="AA22" s="38"/>
      <c r="AB22" s="38"/>
      <c r="AC22" s="55"/>
      <c r="AD22" s="38"/>
      <c r="AE22" s="38"/>
      <c r="AF22" s="38"/>
      <c r="AG22" s="38"/>
      <c r="AH22" s="31">
        <f t="shared" si="3"/>
        <v>0</v>
      </c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42">
        <f>X22+C22+W22+AH22</f>
        <v>0</v>
      </c>
      <c r="AU22" s="48"/>
      <c r="AV22" s="38">
        <f t="shared" si="4"/>
        <v>0</v>
      </c>
      <c r="AW22" s="38"/>
      <c r="AX22" s="42">
        <f>AV22</f>
        <v>0</v>
      </c>
      <c r="AY22" s="42">
        <f>AT22+AX22</f>
        <v>0</v>
      </c>
      <c r="AZ22" s="37"/>
      <c r="BA22" s="38">
        <f t="shared" si="9"/>
        <v>0</v>
      </c>
      <c r="BB22" s="38"/>
      <c r="BC22" s="38"/>
      <c r="BD22" s="38"/>
      <c r="BE22" s="38"/>
      <c r="BF22" s="38"/>
      <c r="BG22" s="37">
        <f t="shared" si="14"/>
        <v>0</v>
      </c>
      <c r="BH22" s="37"/>
      <c r="BI22" s="37"/>
      <c r="BJ22" s="33">
        <f t="shared" si="5"/>
        <v>0</v>
      </c>
      <c r="BK22" s="37">
        <f t="shared" si="6"/>
        <v>7992500</v>
      </c>
      <c r="BL22" s="37">
        <f>7000000+992500</f>
        <v>7992500</v>
      </c>
      <c r="BM22" s="37"/>
      <c r="BN22" s="37"/>
      <c r="BO22" s="39">
        <f>BK22</f>
        <v>7992500</v>
      </c>
      <c r="BP22" s="39">
        <f t="shared" si="7"/>
        <v>7992500</v>
      </c>
      <c r="BQ22" s="39">
        <f t="shared" si="8"/>
        <v>7992500</v>
      </c>
      <c r="BR22" s="129"/>
      <c r="BS22" s="40"/>
      <c r="BT22" s="40"/>
      <c r="BU22" s="40"/>
    </row>
    <row r="23" spans="1:73" s="41" customFormat="1" ht="71.25" customHeight="1" x14ac:dyDescent="0.4">
      <c r="A23" s="35">
        <v>18201501000</v>
      </c>
      <c r="B23" s="36" t="s">
        <v>71</v>
      </c>
      <c r="C23" s="37"/>
      <c r="D23" s="37"/>
      <c r="E23" s="38"/>
      <c r="F23" s="38"/>
      <c r="G23" s="38"/>
      <c r="H23" s="38"/>
      <c r="I23" s="38"/>
      <c r="J23" s="38"/>
      <c r="K23" s="38">
        <f t="shared" si="1"/>
        <v>0</v>
      </c>
      <c r="L23" s="38"/>
      <c r="M23" s="38"/>
      <c r="N23" s="38"/>
      <c r="O23" s="38"/>
      <c r="P23" s="38"/>
      <c r="Q23" s="38">
        <f t="shared" si="2"/>
        <v>0</v>
      </c>
      <c r="R23" s="38"/>
      <c r="S23" s="38"/>
      <c r="T23" s="38"/>
      <c r="U23" s="38"/>
      <c r="V23" s="38"/>
      <c r="W23" s="67">
        <f>E23+F23+G23+H23+I23+N23+Q23+V23+K23</f>
        <v>0</v>
      </c>
      <c r="X23" s="42">
        <f>AF23+AE23+AD23+AC23+AB23+AA23+Z23+Y23+AG23</f>
        <v>0</v>
      </c>
      <c r="Y23" s="38"/>
      <c r="Z23" s="38"/>
      <c r="AA23" s="38"/>
      <c r="AB23" s="38"/>
      <c r="AC23" s="55"/>
      <c r="AD23" s="38"/>
      <c r="AE23" s="38"/>
      <c r="AF23" s="38"/>
      <c r="AG23" s="38"/>
      <c r="AH23" s="31">
        <f t="shared" si="3"/>
        <v>0</v>
      </c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42">
        <f>X23+C23+W23+AH23</f>
        <v>0</v>
      </c>
      <c r="AU23" s="48"/>
      <c r="AV23" s="38">
        <f t="shared" si="4"/>
        <v>0</v>
      </c>
      <c r="AW23" s="38"/>
      <c r="AX23" s="42">
        <f>AV23</f>
        <v>0</v>
      </c>
      <c r="AY23" s="42">
        <f>AT23+AX23</f>
        <v>0</v>
      </c>
      <c r="AZ23" s="37"/>
      <c r="BA23" s="38">
        <f t="shared" si="9"/>
        <v>0</v>
      </c>
      <c r="BB23" s="38"/>
      <c r="BC23" s="38"/>
      <c r="BD23" s="38"/>
      <c r="BE23" s="38"/>
      <c r="BF23" s="38"/>
      <c r="BG23" s="37">
        <f t="shared" si="14"/>
        <v>0</v>
      </c>
      <c r="BH23" s="37"/>
      <c r="BI23" s="37"/>
      <c r="BJ23" s="33">
        <f t="shared" si="5"/>
        <v>0</v>
      </c>
      <c r="BK23" s="37">
        <f t="shared" si="6"/>
        <v>500000</v>
      </c>
      <c r="BL23" s="37"/>
      <c r="BM23" s="37">
        <v>500000</v>
      </c>
      <c r="BN23" s="37"/>
      <c r="BO23" s="39">
        <f>BK23</f>
        <v>500000</v>
      </c>
      <c r="BP23" s="39">
        <f t="shared" si="7"/>
        <v>500000</v>
      </c>
      <c r="BQ23" s="39">
        <f t="shared" si="8"/>
        <v>500000</v>
      </c>
      <c r="BR23" s="129"/>
      <c r="BS23" s="40"/>
      <c r="BT23" s="40"/>
      <c r="BU23" s="40"/>
    </row>
    <row r="24" spans="1:73" s="41" customFormat="1" ht="32.25" hidden="1" customHeight="1" x14ac:dyDescent="0.4">
      <c r="A24" s="35"/>
      <c r="B24" s="35"/>
      <c r="C24" s="37"/>
      <c r="D24" s="37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67"/>
      <c r="X24" s="42"/>
      <c r="Y24" s="38"/>
      <c r="Z24" s="38"/>
      <c r="AA24" s="38"/>
      <c r="AB24" s="50"/>
      <c r="AC24" s="55"/>
      <c r="AD24" s="38"/>
      <c r="AE24" s="38"/>
      <c r="AF24" s="38"/>
      <c r="AG24" s="38"/>
      <c r="AH24" s="31">
        <f t="shared" si="3"/>
        <v>0</v>
      </c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2" t="e">
        <f>#REF!+X24+#REF!+C24+#REF!+W24+#REF!</f>
        <v>#REF!</v>
      </c>
      <c r="AU24" s="48"/>
      <c r="AV24" s="32"/>
      <c r="AW24" s="32"/>
      <c r="AX24" s="32"/>
      <c r="AY24" s="32"/>
      <c r="AZ24" s="37"/>
      <c r="BA24" s="31">
        <f t="shared" si="9"/>
        <v>0</v>
      </c>
      <c r="BB24" s="38"/>
      <c r="BC24" s="38"/>
      <c r="BD24" s="38"/>
      <c r="BE24" s="38"/>
      <c r="BF24" s="38"/>
      <c r="BG24" s="37"/>
      <c r="BH24" s="37"/>
      <c r="BI24" s="37"/>
      <c r="BJ24" s="33">
        <f t="shared" si="5"/>
        <v>0</v>
      </c>
      <c r="BK24" s="37"/>
      <c r="BL24" s="37"/>
      <c r="BM24" s="37"/>
      <c r="BN24" s="37"/>
      <c r="BO24" s="39"/>
      <c r="BP24" s="33">
        <f t="shared" si="7"/>
        <v>0</v>
      </c>
      <c r="BQ24" s="33">
        <f t="shared" si="8"/>
        <v>0</v>
      </c>
      <c r="BR24" s="129"/>
      <c r="BS24" s="40"/>
      <c r="BT24" s="40"/>
      <c r="BU24" s="40"/>
    </row>
    <row r="25" spans="1:73" s="41" customFormat="1" ht="13.5" hidden="1" customHeight="1" x14ac:dyDescent="0.4">
      <c r="A25" s="35"/>
      <c r="B25" s="35"/>
      <c r="C25" s="37"/>
      <c r="D25" s="37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67"/>
      <c r="X25" s="42"/>
      <c r="Y25" s="38"/>
      <c r="Z25" s="38"/>
      <c r="AA25" s="38"/>
      <c r="AB25" s="50"/>
      <c r="AC25" s="55"/>
      <c r="AD25" s="38"/>
      <c r="AE25" s="38"/>
      <c r="AF25" s="38"/>
      <c r="AG25" s="38"/>
      <c r="AH25" s="31">
        <f t="shared" si="3"/>
        <v>0</v>
      </c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2" t="e">
        <f>#REF!+X25+#REF!+C25+#REF!+W25+#REF!</f>
        <v>#REF!</v>
      </c>
      <c r="AU25" s="48"/>
      <c r="AV25" s="32"/>
      <c r="AW25" s="32"/>
      <c r="AX25" s="32"/>
      <c r="AY25" s="32"/>
      <c r="AZ25" s="37"/>
      <c r="BA25" s="31">
        <f t="shared" si="9"/>
        <v>0</v>
      </c>
      <c r="BB25" s="38"/>
      <c r="BC25" s="38"/>
      <c r="BD25" s="38"/>
      <c r="BE25" s="38"/>
      <c r="BF25" s="38"/>
      <c r="BG25" s="37"/>
      <c r="BH25" s="37"/>
      <c r="BI25" s="37"/>
      <c r="BJ25" s="33">
        <f t="shared" si="5"/>
        <v>0</v>
      </c>
      <c r="BK25" s="37"/>
      <c r="BL25" s="37"/>
      <c r="BM25" s="37"/>
      <c r="BN25" s="37"/>
      <c r="BO25" s="39"/>
      <c r="BP25" s="33">
        <f t="shared" si="7"/>
        <v>0</v>
      </c>
      <c r="BQ25" s="33">
        <f t="shared" si="8"/>
        <v>0</v>
      </c>
      <c r="BR25" s="129"/>
      <c r="BS25" s="40"/>
      <c r="BT25" s="40"/>
      <c r="BU25" s="40"/>
    </row>
    <row r="26" spans="1:73" s="44" customFormat="1" ht="51" customHeight="1" x14ac:dyDescent="0.4">
      <c r="A26" s="82" t="s">
        <v>2</v>
      </c>
      <c r="B26" s="82" t="s">
        <v>3</v>
      </c>
      <c r="C26" s="32">
        <f>C17+C18+C19+C20</f>
        <v>3581630</v>
      </c>
      <c r="D26" s="32">
        <f>D17+D18+D19+D20</f>
        <v>107400</v>
      </c>
      <c r="E26" s="32">
        <f t="shared" ref="E26:BQ26" si="15">E17+E18+E19+E20</f>
        <v>283223940</v>
      </c>
      <c r="F26" s="32">
        <f t="shared" si="15"/>
        <v>352400</v>
      </c>
      <c r="G26" s="32">
        <f t="shared" si="15"/>
        <v>339093600</v>
      </c>
      <c r="H26" s="32">
        <f t="shared" si="15"/>
        <v>3600900</v>
      </c>
      <c r="I26" s="32">
        <f t="shared" si="15"/>
        <v>1178720</v>
      </c>
      <c r="J26" s="32">
        <f t="shared" si="15"/>
        <v>1178720</v>
      </c>
      <c r="K26" s="32">
        <f>K17+K18+K19+K20</f>
        <v>774663</v>
      </c>
      <c r="L26" s="32">
        <f>L17+L18+L19+L20</f>
        <v>152663</v>
      </c>
      <c r="M26" s="32">
        <f>M17+M18+M19+M20</f>
        <v>622000</v>
      </c>
      <c r="N26" s="32">
        <f t="shared" si="15"/>
        <v>1167849</v>
      </c>
      <c r="O26" s="32">
        <f t="shared" si="15"/>
        <v>1033063</v>
      </c>
      <c r="P26" s="32">
        <f t="shared" si="15"/>
        <v>134786</v>
      </c>
      <c r="Q26" s="32">
        <f t="shared" si="15"/>
        <v>16261030</v>
      </c>
      <c r="R26" s="32">
        <f t="shared" si="15"/>
        <v>10489630</v>
      </c>
      <c r="S26" s="32">
        <f t="shared" si="15"/>
        <v>4580500</v>
      </c>
      <c r="T26" s="32">
        <f t="shared" si="15"/>
        <v>400000</v>
      </c>
      <c r="U26" s="32">
        <f t="shared" si="15"/>
        <v>790900</v>
      </c>
      <c r="V26" s="32">
        <f t="shared" si="15"/>
        <v>1456300</v>
      </c>
      <c r="W26" s="66">
        <f t="shared" si="15"/>
        <v>647109402</v>
      </c>
      <c r="X26" s="32">
        <f>X17+X18+X19+X20</f>
        <v>5464220.6699999999</v>
      </c>
      <c r="Y26" s="32">
        <f t="shared" si="15"/>
        <v>1061200</v>
      </c>
      <c r="Z26" s="32">
        <f t="shared" si="15"/>
        <v>364046.67000000004</v>
      </c>
      <c r="AA26" s="32">
        <f t="shared" si="15"/>
        <v>317300</v>
      </c>
      <c r="AB26" s="51">
        <f t="shared" si="15"/>
        <v>680</v>
      </c>
      <c r="AC26" s="56">
        <f t="shared" si="15"/>
        <v>686000</v>
      </c>
      <c r="AD26" s="32">
        <f t="shared" si="15"/>
        <v>215500</v>
      </c>
      <c r="AE26" s="32">
        <f t="shared" si="15"/>
        <v>205040</v>
      </c>
      <c r="AF26" s="32">
        <f t="shared" si="15"/>
        <v>25600</v>
      </c>
      <c r="AG26" s="32">
        <f t="shared" si="15"/>
        <v>2588854</v>
      </c>
      <c r="AH26" s="32">
        <f t="shared" si="15"/>
        <v>310960</v>
      </c>
      <c r="AI26" s="32">
        <f t="shared" si="15"/>
        <v>16880</v>
      </c>
      <c r="AJ26" s="32">
        <f t="shared" si="15"/>
        <v>20630</v>
      </c>
      <c r="AK26" s="32">
        <f t="shared" si="15"/>
        <v>5000</v>
      </c>
      <c r="AL26" s="32">
        <f t="shared" si="15"/>
        <v>25000</v>
      </c>
      <c r="AM26" s="32">
        <f t="shared" si="15"/>
        <v>21100</v>
      </c>
      <c r="AN26" s="32">
        <f t="shared" si="15"/>
        <v>20000</v>
      </c>
      <c r="AO26" s="32">
        <f t="shared" si="15"/>
        <v>27660</v>
      </c>
      <c r="AP26" s="32">
        <f t="shared" si="15"/>
        <v>60000</v>
      </c>
      <c r="AQ26" s="32">
        <f t="shared" si="15"/>
        <v>34690</v>
      </c>
      <c r="AR26" s="32">
        <f t="shared" si="15"/>
        <v>75000</v>
      </c>
      <c r="AS26" s="32">
        <f t="shared" si="15"/>
        <v>5000</v>
      </c>
      <c r="AT26" s="32">
        <f t="shared" si="15"/>
        <v>656466212.66999996</v>
      </c>
      <c r="AU26" s="48"/>
      <c r="AV26" s="32">
        <f t="shared" si="15"/>
        <v>3528000</v>
      </c>
      <c r="AW26" s="32">
        <f t="shared" si="15"/>
        <v>3528000</v>
      </c>
      <c r="AX26" s="32">
        <f t="shared" si="15"/>
        <v>3528000</v>
      </c>
      <c r="AY26" s="32">
        <f t="shared" si="15"/>
        <v>659994212.66999996</v>
      </c>
      <c r="AZ26" s="32">
        <f t="shared" si="15"/>
        <v>111090200</v>
      </c>
      <c r="BA26" s="32">
        <f t="shared" si="15"/>
        <v>556192</v>
      </c>
      <c r="BB26" s="32">
        <f t="shared" si="15"/>
        <v>271850</v>
      </c>
      <c r="BC26" s="32">
        <f t="shared" si="15"/>
        <v>46152</v>
      </c>
      <c r="BD26" s="32">
        <f>BD17+BD18+BD19+BD20</f>
        <v>238190</v>
      </c>
      <c r="BE26" s="32">
        <f t="shared" si="15"/>
        <v>169000</v>
      </c>
      <c r="BF26" s="32">
        <f t="shared" si="15"/>
        <v>61000</v>
      </c>
      <c r="BG26" s="32">
        <f t="shared" si="15"/>
        <v>905000</v>
      </c>
      <c r="BH26" s="32">
        <f t="shared" si="15"/>
        <v>664000</v>
      </c>
      <c r="BI26" s="32">
        <f>BI17+BI18+BI19+BI20</f>
        <v>241000</v>
      </c>
      <c r="BJ26" s="32">
        <f t="shared" si="15"/>
        <v>1691192</v>
      </c>
      <c r="BK26" s="32">
        <f t="shared" si="15"/>
        <v>8651500</v>
      </c>
      <c r="BL26" s="32">
        <f t="shared" si="15"/>
        <v>7992500</v>
      </c>
      <c r="BM26" s="32">
        <f>BM17+BM18+BM19+BM20</f>
        <v>500000</v>
      </c>
      <c r="BN26" s="32">
        <f>BN17+BN18+BN19+BN20</f>
        <v>159000</v>
      </c>
      <c r="BO26" s="32">
        <f t="shared" si="15"/>
        <v>8651500</v>
      </c>
      <c r="BP26" s="32">
        <f t="shared" si="15"/>
        <v>10342692</v>
      </c>
      <c r="BQ26" s="32">
        <f t="shared" si="15"/>
        <v>121432892</v>
      </c>
      <c r="BR26" s="129"/>
      <c r="BS26" s="43"/>
      <c r="BT26" s="43"/>
      <c r="BU26" s="43"/>
    </row>
    <row r="27" spans="1:73" ht="18.75" hidden="1" customHeight="1" x14ac:dyDescent="0.3">
      <c r="AH27" s="31">
        <f t="shared" si="3"/>
        <v>0</v>
      </c>
      <c r="AU27" s="48"/>
      <c r="BR27" s="129"/>
    </row>
    <row r="28" spans="1:73" s="11" customFormat="1" ht="39" hidden="1" customHeight="1" x14ac:dyDescent="0.6">
      <c r="A28" s="7" t="s">
        <v>20</v>
      </c>
      <c r="B28" s="7"/>
      <c r="C28" s="7"/>
      <c r="D28" s="7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68"/>
      <c r="X28" s="68"/>
      <c r="Y28" s="8"/>
      <c r="Z28" s="8"/>
      <c r="AA28" s="8"/>
      <c r="AB28" s="8"/>
      <c r="AC28" s="8"/>
      <c r="AD28" s="8"/>
      <c r="AE28" s="8"/>
      <c r="AF28" s="8"/>
      <c r="AG28" s="8"/>
      <c r="AH28" s="31">
        <f t="shared" si="3"/>
        <v>0</v>
      </c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14"/>
      <c r="AU28" s="48"/>
      <c r="AV28" s="14"/>
      <c r="AW28" s="14"/>
      <c r="AX28" s="14"/>
      <c r="AY28" s="14"/>
      <c r="AZ28" s="7"/>
      <c r="BA28" s="8"/>
      <c r="BB28" s="8"/>
      <c r="BC28" s="8"/>
      <c r="BD28" s="8"/>
      <c r="BE28" s="8"/>
      <c r="BF28" s="8"/>
      <c r="BG28" s="7"/>
      <c r="BH28" s="7"/>
      <c r="BI28" s="7"/>
      <c r="BJ28" s="10"/>
      <c r="BK28" s="7"/>
      <c r="BL28" s="7"/>
      <c r="BM28" s="13"/>
      <c r="BN28" s="13"/>
      <c r="BO28" s="15"/>
      <c r="BP28" s="17"/>
      <c r="BQ28" s="10"/>
      <c r="BR28" s="129"/>
      <c r="BS28" s="7"/>
      <c r="BT28" s="7"/>
      <c r="BU28" s="7"/>
    </row>
    <row r="29" spans="1:73" s="11" customFormat="1" ht="11.25" hidden="1" customHeight="1" x14ac:dyDescent="0.6">
      <c r="A29" s="7" t="s">
        <v>21</v>
      </c>
      <c r="B29" s="7"/>
      <c r="C29" s="7"/>
      <c r="D29" s="7"/>
      <c r="E29" s="8"/>
      <c r="F29" s="8"/>
      <c r="G29" s="8"/>
      <c r="H29" s="8"/>
      <c r="I29" s="110" t="s">
        <v>42</v>
      </c>
      <c r="J29" s="110"/>
      <c r="K29" s="110"/>
      <c r="L29" s="110"/>
      <c r="M29" s="110"/>
      <c r="N29" s="110"/>
      <c r="O29" s="8"/>
      <c r="P29" s="8"/>
      <c r="Q29" s="8"/>
      <c r="R29" s="8"/>
      <c r="S29" s="8"/>
      <c r="T29" s="8"/>
      <c r="U29" s="8"/>
      <c r="V29" s="8"/>
      <c r="W29" s="68"/>
      <c r="X29" s="68"/>
      <c r="Y29" s="8"/>
      <c r="Z29" s="8"/>
      <c r="AA29" s="8"/>
      <c r="AB29" s="8"/>
      <c r="AC29" s="8"/>
      <c r="AD29" s="8"/>
      <c r="AE29" s="8"/>
      <c r="AF29" s="8"/>
      <c r="AG29" s="8"/>
      <c r="AH29" s="31">
        <f t="shared" si="3"/>
        <v>0</v>
      </c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9"/>
      <c r="AU29" s="48"/>
      <c r="AV29" s="9"/>
      <c r="AW29" s="9"/>
      <c r="AX29" s="9"/>
      <c r="AY29" s="9"/>
      <c r="AZ29" s="7"/>
      <c r="BA29" s="8"/>
      <c r="BB29" s="8"/>
      <c r="BC29" s="8"/>
      <c r="BD29" s="8"/>
      <c r="BE29" s="8"/>
      <c r="BF29" s="8"/>
      <c r="BG29" s="7"/>
      <c r="BH29" s="7"/>
      <c r="BI29" s="7"/>
      <c r="BJ29" s="10"/>
      <c r="BK29" s="7"/>
      <c r="BL29" s="7"/>
      <c r="BM29" s="7"/>
      <c r="BN29" s="7"/>
      <c r="BO29" s="10"/>
      <c r="BP29" s="10"/>
      <c r="BQ29" s="10"/>
      <c r="BR29" s="129"/>
      <c r="BS29" s="7"/>
      <c r="BT29" s="7"/>
      <c r="BU29" s="7"/>
    </row>
    <row r="30" spans="1:73" ht="50.25" customHeight="1" x14ac:dyDescent="0.3">
      <c r="A30" s="23"/>
      <c r="B30" s="23"/>
      <c r="C30" s="23"/>
      <c r="D30" s="23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69"/>
      <c r="X30" s="69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5"/>
      <c r="AU30" s="48"/>
      <c r="AZ30" s="60"/>
      <c r="BA30" s="21"/>
      <c r="BB30" s="21"/>
      <c r="BC30" s="21"/>
      <c r="BD30" s="21"/>
      <c r="BE30" s="21"/>
      <c r="BF30" s="21"/>
      <c r="BG30" s="23"/>
      <c r="BH30" s="23"/>
      <c r="BI30" s="23"/>
      <c r="BJ30" s="61"/>
      <c r="BK30" s="23"/>
      <c r="BL30" s="23"/>
      <c r="BM30" s="23"/>
      <c r="BN30" s="23"/>
      <c r="BO30" s="61"/>
      <c r="BP30" s="61"/>
      <c r="BQ30" s="61"/>
      <c r="BR30" s="129"/>
    </row>
    <row r="31" spans="1:73" ht="38.25" hidden="1" customHeight="1" x14ac:dyDescent="0.55000000000000004">
      <c r="A31" s="22"/>
      <c r="B31" s="22"/>
      <c r="C31" s="22"/>
      <c r="D31" s="22"/>
      <c r="E31" s="20"/>
      <c r="F31" s="20"/>
      <c r="G31" s="20"/>
      <c r="H31" s="20"/>
      <c r="I31" s="111"/>
      <c r="J31" s="111"/>
      <c r="K31" s="111"/>
      <c r="L31" s="111"/>
      <c r="M31" s="111"/>
      <c r="N31" s="111"/>
      <c r="O31" s="20"/>
      <c r="P31" s="20"/>
      <c r="Q31" s="20"/>
      <c r="R31" s="20"/>
      <c r="S31" s="20"/>
      <c r="T31" s="20"/>
      <c r="U31" s="20"/>
      <c r="V31" s="20"/>
      <c r="W31" s="70"/>
      <c r="X31" s="70"/>
      <c r="Y31" s="20"/>
      <c r="Z31" s="20"/>
      <c r="AA31" s="20"/>
      <c r="AB31" s="20"/>
      <c r="AC31" s="20"/>
      <c r="AD31" s="20"/>
      <c r="AE31" s="20"/>
      <c r="AF31" s="20"/>
      <c r="AG31" s="20"/>
      <c r="AH31" s="18"/>
      <c r="AI31" s="18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48"/>
      <c r="AV31" s="8"/>
      <c r="AW31" s="8"/>
      <c r="AX31" s="8"/>
      <c r="AY31" s="8"/>
      <c r="AZ31" s="58"/>
      <c r="BA31" s="59"/>
      <c r="BB31" s="20"/>
      <c r="BC31" s="20"/>
      <c r="BD31" s="20"/>
      <c r="BE31" s="20"/>
      <c r="BF31" s="20"/>
      <c r="BG31" s="22"/>
      <c r="BH31" s="22"/>
      <c r="BI31" s="22"/>
      <c r="BJ31" s="57"/>
      <c r="BK31" s="22"/>
      <c r="BL31" s="22"/>
      <c r="BM31" s="22"/>
      <c r="BN31" s="22"/>
      <c r="BO31" s="57"/>
      <c r="BP31" s="57"/>
      <c r="BQ31" s="57"/>
      <c r="BR31" s="129"/>
    </row>
    <row r="32" spans="1:73" ht="64.5" x14ac:dyDescent="0.9">
      <c r="I32" s="75"/>
      <c r="J32" s="75"/>
      <c r="K32" s="75"/>
      <c r="L32" s="75"/>
      <c r="M32" s="75"/>
      <c r="N32" s="75"/>
      <c r="AH32" s="7"/>
      <c r="AI32" s="7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V32" s="8"/>
      <c r="AW32" s="8"/>
      <c r="AX32" s="8"/>
      <c r="AY32" s="8"/>
      <c r="AZ32" s="22"/>
      <c r="BA32" s="20"/>
      <c r="BB32" s="20"/>
      <c r="BC32" s="20"/>
      <c r="BD32" s="20"/>
      <c r="BE32" s="20"/>
      <c r="BF32" s="20"/>
      <c r="BG32" s="128" t="s">
        <v>67</v>
      </c>
      <c r="BH32" s="128"/>
      <c r="BI32" s="128"/>
      <c r="BJ32" s="128"/>
      <c r="BK32" s="128"/>
      <c r="BL32" s="22"/>
      <c r="BM32" s="162" t="s">
        <v>68</v>
      </c>
      <c r="BN32" s="162"/>
      <c r="BO32" s="162"/>
      <c r="BP32" s="162"/>
      <c r="BQ32" s="162"/>
    </row>
    <row r="33" spans="9:69" ht="55.5" customHeight="1" x14ac:dyDescent="0.55000000000000004">
      <c r="I33" s="75"/>
      <c r="J33" s="75"/>
      <c r="K33" s="75"/>
      <c r="L33" s="75"/>
      <c r="M33" s="75"/>
      <c r="N33" s="75"/>
      <c r="AH33" s="18"/>
      <c r="AI33" s="7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V33" s="8"/>
      <c r="AW33" s="8"/>
      <c r="AX33" s="8"/>
      <c r="AY33" s="8"/>
      <c r="AZ33" s="58"/>
      <c r="BA33" s="59"/>
      <c r="BB33" s="20"/>
      <c r="BC33" s="20"/>
      <c r="BD33" s="20"/>
      <c r="BE33" s="20"/>
      <c r="BF33" s="20"/>
      <c r="BG33" s="18" t="s">
        <v>105</v>
      </c>
      <c r="BH33" s="22"/>
      <c r="BI33" s="22"/>
      <c r="BJ33" s="57"/>
      <c r="BK33" s="22"/>
      <c r="BL33" s="22"/>
      <c r="BM33" s="22"/>
      <c r="BN33" s="22"/>
      <c r="BO33" s="57"/>
      <c r="BP33" s="57"/>
      <c r="BQ33" s="57"/>
    </row>
    <row r="34" spans="9:69" ht="38.25" customHeight="1" x14ac:dyDescent="0.3">
      <c r="AH34" s="2"/>
      <c r="AI34" s="2"/>
      <c r="AT34" s="3"/>
      <c r="AV34" s="3"/>
      <c r="AW34" s="3"/>
      <c r="AX34" s="3"/>
      <c r="AY34" s="3"/>
      <c r="BB34" s="20"/>
      <c r="BC34" s="20"/>
      <c r="BD34" s="20"/>
      <c r="BE34" s="20"/>
      <c r="BF34" s="20"/>
      <c r="BG34" s="79"/>
      <c r="BH34" s="80"/>
      <c r="BI34" s="22"/>
      <c r="BJ34" s="57"/>
      <c r="BK34" s="22"/>
      <c r="BL34" s="22"/>
      <c r="BM34" s="22"/>
      <c r="BN34" s="22"/>
      <c r="BO34" s="57"/>
      <c r="BP34" s="57"/>
      <c r="BQ34" s="57"/>
    </row>
    <row r="35" spans="9:69" ht="18.75" hidden="1" customHeight="1" x14ac:dyDescent="0.3">
      <c r="AZ35" s="22"/>
      <c r="BA35" s="20"/>
      <c r="BB35" s="20"/>
      <c r="BC35" s="20"/>
      <c r="BD35" s="20"/>
      <c r="BE35" s="20"/>
      <c r="BF35" s="20"/>
      <c r="BG35" s="22"/>
      <c r="BH35" s="22"/>
      <c r="BI35" s="22"/>
      <c r="BJ35" s="57"/>
      <c r="BK35" s="22"/>
      <c r="BL35" s="22"/>
      <c r="BM35" s="22"/>
      <c r="BN35" s="22"/>
      <c r="BO35" s="57"/>
      <c r="BP35" s="57"/>
      <c r="BQ35" s="57"/>
    </row>
  </sheetData>
  <mergeCells count="106">
    <mergeCell ref="AK14:AK15"/>
    <mergeCell ref="AL14:AL15"/>
    <mergeCell ref="AM14:AM15"/>
    <mergeCell ref="BD14:BD15"/>
    <mergeCell ref="BH13:BI13"/>
    <mergeCell ref="BI14:BI15"/>
    <mergeCell ref="BL13:BN13"/>
    <mergeCell ref="BN14:BN15"/>
    <mergeCell ref="BJ13:BJ15"/>
    <mergeCell ref="BM32:BQ32"/>
    <mergeCell ref="BB14:BB15"/>
    <mergeCell ref="BC14:BC15"/>
    <mergeCell ref="BH14:BH15"/>
    <mergeCell ref="BL14:BL15"/>
    <mergeCell ref="BM14:BM15"/>
    <mergeCell ref="AN14:AN15"/>
    <mergeCell ref="AO14:AO15"/>
    <mergeCell ref="AP14:AP15"/>
    <mergeCell ref="AQ14:AQ15"/>
    <mergeCell ref="AR14:AR15"/>
    <mergeCell ref="AS14:AS15"/>
    <mergeCell ref="BQ10:BQ15"/>
    <mergeCell ref="BB13:BD13"/>
    <mergeCell ref="BE13:BE15"/>
    <mergeCell ref="BF13:BF15"/>
    <mergeCell ref="BG13:BG15"/>
    <mergeCell ref="BG32:BK32"/>
    <mergeCell ref="BR1:BR31"/>
    <mergeCell ref="X10:AG10"/>
    <mergeCell ref="AH10:AS10"/>
    <mergeCell ref="AT10:AT15"/>
    <mergeCell ref="AV10:AW10"/>
    <mergeCell ref="AX10:AX15"/>
    <mergeCell ref="AZ10:AZ12"/>
    <mergeCell ref="X9:AG9"/>
    <mergeCell ref="AH9:AT9"/>
    <mergeCell ref="AV9:AX9"/>
    <mergeCell ref="AY9:AY15"/>
    <mergeCell ref="Y14:Y15"/>
    <mergeCell ref="Z14:Z15"/>
    <mergeCell ref="AA14:AA15"/>
    <mergeCell ref="AB14:AB15"/>
    <mergeCell ref="BK13:BK15"/>
    <mergeCell ref="BO13:BO15"/>
    <mergeCell ref="AI13:AS13"/>
    <mergeCell ref="AV13:AV15"/>
    <mergeCell ref="AW13:AW14"/>
    <mergeCell ref="AZ13:AZ15"/>
    <mergeCell ref="BA13:BA15"/>
    <mergeCell ref="AJ14:AJ15"/>
    <mergeCell ref="I29:N29"/>
    <mergeCell ref="I31:N31"/>
    <mergeCell ref="W13:W15"/>
    <mergeCell ref="V13:V15"/>
    <mergeCell ref="R13:U14"/>
    <mergeCell ref="M14:M15"/>
    <mergeCell ref="L14:L15"/>
    <mergeCell ref="Q13:Q15"/>
    <mergeCell ref="O13:P14"/>
    <mergeCell ref="N13:N15"/>
    <mergeCell ref="L13:M13"/>
    <mergeCell ref="K13:K15"/>
    <mergeCell ref="J13:J14"/>
    <mergeCell ref="I13:I15"/>
    <mergeCell ref="B9:B15"/>
    <mergeCell ref="A9:A15"/>
    <mergeCell ref="A7:H7"/>
    <mergeCell ref="H1:J1"/>
    <mergeCell ref="H2:J2"/>
    <mergeCell ref="H3:J3"/>
    <mergeCell ref="H4:J4"/>
    <mergeCell ref="H5:J5"/>
    <mergeCell ref="C9:J9"/>
    <mergeCell ref="F13:F15"/>
    <mergeCell ref="G13:G15"/>
    <mergeCell ref="H13:H15"/>
    <mergeCell ref="C13:C15"/>
    <mergeCell ref="D13:D14"/>
    <mergeCell ref="E13:E15"/>
    <mergeCell ref="C11:D12"/>
    <mergeCell ref="E11:H12"/>
    <mergeCell ref="I11:W12"/>
    <mergeCell ref="AZ9:BF9"/>
    <mergeCell ref="BG9:BQ9"/>
    <mergeCell ref="C10:D10"/>
    <mergeCell ref="E10:J10"/>
    <mergeCell ref="K10:W10"/>
    <mergeCell ref="BA10:BF12"/>
    <mergeCell ref="BG10:BJ12"/>
    <mergeCell ref="BK10:BO12"/>
    <mergeCell ref="BP10:BP15"/>
    <mergeCell ref="K9:W9"/>
    <mergeCell ref="X11:AG11"/>
    <mergeCell ref="AH11:AS11"/>
    <mergeCell ref="AV11:AW12"/>
    <mergeCell ref="X12:AG12"/>
    <mergeCell ref="AH12:AS12"/>
    <mergeCell ref="X13:X15"/>
    <mergeCell ref="Y13:AG13"/>
    <mergeCell ref="AH13:AH15"/>
    <mergeCell ref="AC14:AC15"/>
    <mergeCell ref="AD14:AD15"/>
    <mergeCell ref="AE14:AE15"/>
    <mergeCell ref="AF14:AF15"/>
    <mergeCell ref="AG14:AG15"/>
    <mergeCell ref="AI14:AI15"/>
  </mergeCells>
  <pageMargins left="0.78740157480314965" right="0.55118110236220474" top="0.78740157480314965" bottom="0.47244094488188981" header="0" footer="0"/>
  <pageSetup paperSize="9" scale="26" fitToWidth="6" orientation="landscape" useFirstPageNumber="1" horizontalDpi="300" verticalDpi="300" r:id="rId1"/>
  <headerFooter>
    <oddFooter>&amp;R&amp;"Times New Roman,обычный"&amp;35Сторінка &amp;P</oddFooter>
  </headerFooter>
  <colBreaks count="4" manualBreakCount="4">
    <brk id="10" max="35" man="1"/>
    <brk id="23" max="35" man="1"/>
    <brk id="33" max="35" man="1"/>
    <brk id="46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4 (с)</vt:lpstr>
      <vt:lpstr>'дод 4 (с)'!Заголовки_для_печати</vt:lpstr>
      <vt:lpstr>'дод 4 (с)'!Область_печати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Кравченко Марина Анатоліївна</dc:creator>
  <cp:lastModifiedBy>Майковська Юлія Миколаївна</cp:lastModifiedBy>
  <cp:lastPrinted>2019-03-28T13:19:52Z</cp:lastPrinted>
  <dcterms:created xsi:type="dcterms:W3CDTF">2018-11-15T08:41:33Z</dcterms:created>
  <dcterms:modified xsi:type="dcterms:W3CDTF">2019-03-28T13:20:24Z</dcterms:modified>
</cp:coreProperties>
</file>