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19\РІШЕННЯ\Внесення змін та доповнень\Лютий\СМР\Доопрацьовано\"/>
    </mc:Choice>
  </mc:AlternateContent>
  <bookViews>
    <workbookView xWindow="0" yWindow="0" windowWidth="28800" windowHeight="13635"/>
  </bookViews>
  <sheets>
    <sheet name="дод 5" sheetId="4" r:id="rId1"/>
  </sheets>
  <definedNames>
    <definedName name="_xlnm.Print_Titles" localSheetId="0">'дод 5'!$A:$B</definedName>
    <definedName name="_xlnm.Print_Area" localSheetId="0">'дод 5'!$A$1:$BS$36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26" i="4" s="1"/>
  <c r="BO22" i="4" l="1"/>
  <c r="BA23" i="4" l="1"/>
  <c r="BC23" i="4" s="1"/>
  <c r="BA22" i="4"/>
  <c r="BC22" i="4" s="1"/>
  <c r="BA21" i="4"/>
  <c r="BC21" i="4" s="1"/>
  <c r="BA18" i="4"/>
  <c r="BC18" i="4" s="1"/>
  <c r="BA19" i="4"/>
  <c r="BC19" i="4" s="1"/>
  <c r="BA17" i="4"/>
  <c r="BC17" i="4" s="1"/>
  <c r="BB20" i="4"/>
  <c r="BB26" i="4" s="1"/>
  <c r="AB23" i="4"/>
  <c r="AB22" i="4"/>
  <c r="AB21" i="4"/>
  <c r="AB18" i="4"/>
  <c r="AB19" i="4"/>
  <c r="AK20" i="4"/>
  <c r="AK26" i="4" s="1"/>
  <c r="AD17" i="4"/>
  <c r="AC17" i="4"/>
  <c r="O23" i="4"/>
  <c r="O22" i="4"/>
  <c r="O21" i="4"/>
  <c r="AA21" i="4" s="1"/>
  <c r="O18" i="4"/>
  <c r="O19" i="4"/>
  <c r="O17" i="4"/>
  <c r="P20" i="4"/>
  <c r="P26" i="4" s="1"/>
  <c r="Q20" i="4"/>
  <c r="Q26" i="4" s="1"/>
  <c r="AL18" i="4"/>
  <c r="AL19" i="4"/>
  <c r="AL21" i="4"/>
  <c r="AL22" i="4"/>
  <c r="AL23" i="4"/>
  <c r="AL24" i="4"/>
  <c r="AL25" i="4"/>
  <c r="AL27" i="4"/>
  <c r="AL28" i="4"/>
  <c r="AL29" i="4"/>
  <c r="AL17" i="4"/>
  <c r="BG20" i="4"/>
  <c r="BH20" i="4"/>
  <c r="BH26" i="4" s="1"/>
  <c r="BF18" i="4"/>
  <c r="BF19" i="4"/>
  <c r="BF21" i="4"/>
  <c r="BF22" i="4"/>
  <c r="BF23" i="4"/>
  <c r="BF24" i="4"/>
  <c r="BM24" i="4" s="1"/>
  <c r="BF25" i="4"/>
  <c r="BM25" i="4" s="1"/>
  <c r="BF17" i="4"/>
  <c r="BI20" i="4"/>
  <c r="BI26" i="4" s="1"/>
  <c r="AX21" i="4" l="1"/>
  <c r="AB17" i="4"/>
  <c r="BC20" i="4"/>
  <c r="BC26" i="4" s="1"/>
  <c r="O20" i="4"/>
  <c r="O26" i="4" s="1"/>
  <c r="BA20" i="4"/>
  <c r="BA26" i="4" s="1"/>
  <c r="BF20" i="4"/>
  <c r="BF26" i="4" s="1"/>
  <c r="BG26" i="4"/>
  <c r="BN21" i="4"/>
  <c r="BQ21" i="4" s="1"/>
  <c r="BK21" i="4"/>
  <c r="BM21" i="4" s="1"/>
  <c r="BP20" i="4"/>
  <c r="BO20" i="4"/>
  <c r="BL20" i="4"/>
  <c r="BJ20" i="4"/>
  <c r="BJ26" i="4" s="1"/>
  <c r="BE20" i="4"/>
  <c r="AZ20" i="4"/>
  <c r="AP20" i="4"/>
  <c r="AQ20" i="4"/>
  <c r="AR20" i="4"/>
  <c r="AS20" i="4"/>
  <c r="AT20" i="4"/>
  <c r="AU20" i="4"/>
  <c r="AV20" i="4"/>
  <c r="AV26" i="4" s="1"/>
  <c r="AW20" i="4"/>
  <c r="AW26" i="4" s="1"/>
  <c r="AO20" i="4"/>
  <c r="AN20" i="4"/>
  <c r="AM20" i="4"/>
  <c r="AH20" i="4"/>
  <c r="AI20" i="4"/>
  <c r="AJ20" i="4"/>
  <c r="AG20" i="4"/>
  <c r="AF20" i="4"/>
  <c r="AE20" i="4"/>
  <c r="AD20" i="4"/>
  <c r="AC20" i="4"/>
  <c r="Z20" i="4"/>
  <c r="Y20" i="4"/>
  <c r="X20" i="4"/>
  <c r="W20" i="4"/>
  <c r="V20" i="4"/>
  <c r="T20" i="4"/>
  <c r="S20" i="4"/>
  <c r="R20" i="4"/>
  <c r="N20" i="4"/>
  <c r="M20" i="4"/>
  <c r="K20" i="4"/>
  <c r="J20" i="4"/>
  <c r="I20" i="4"/>
  <c r="H20" i="4"/>
  <c r="F20" i="4"/>
  <c r="E20" i="4"/>
  <c r="D20" i="4"/>
  <c r="C20" i="4"/>
  <c r="BD21" i="4" l="1"/>
  <c r="AL20" i="4"/>
  <c r="AL26" i="4" s="1"/>
  <c r="BR21" i="4"/>
  <c r="BS21" i="4" s="1"/>
  <c r="F17" i="4"/>
  <c r="Z17" i="4"/>
  <c r="AS26" i="4" l="1"/>
  <c r="AT26" i="4"/>
  <c r="U18" i="4" l="1"/>
  <c r="AA18" i="4" s="1"/>
  <c r="AX18" i="4" s="1"/>
  <c r="U19" i="4"/>
  <c r="AA19" i="4" s="1"/>
  <c r="AX19" i="4" s="1"/>
  <c r="U22" i="4"/>
  <c r="AA22" i="4" s="1"/>
  <c r="AX22" i="4" s="1"/>
  <c r="U23" i="4"/>
  <c r="AA23" i="4" s="1"/>
  <c r="AX23" i="4" s="1"/>
  <c r="U17" i="4"/>
  <c r="AA17" i="4" s="1"/>
  <c r="X26" i="4"/>
  <c r="U20" i="4" l="1"/>
  <c r="AU26" i="4"/>
  <c r="AP26" i="4" l="1"/>
  <c r="Y26" i="4" l="1"/>
  <c r="D26" i="4"/>
  <c r="C17" i="4"/>
  <c r="AX17" i="4" s="1"/>
  <c r="BR25" i="4" l="1"/>
  <c r="BS25" i="4" s="1"/>
  <c r="AX25" i="4"/>
  <c r="BR24" i="4"/>
  <c r="BS24" i="4" s="1"/>
  <c r="AX24" i="4"/>
  <c r="BN23" i="4"/>
  <c r="BQ23" i="4" s="1"/>
  <c r="BK23" i="4"/>
  <c r="BM23" i="4" s="1"/>
  <c r="BN22" i="4"/>
  <c r="BK22" i="4"/>
  <c r="BM22" i="4" s="1"/>
  <c r="BP26" i="4"/>
  <c r="BO26" i="4"/>
  <c r="BL26" i="4"/>
  <c r="BE26" i="4"/>
  <c r="AR26" i="4"/>
  <c r="AQ26" i="4"/>
  <c r="AO26" i="4"/>
  <c r="AN26" i="4"/>
  <c r="AJ26" i="4"/>
  <c r="AI26" i="4"/>
  <c r="AH26" i="4"/>
  <c r="AG26" i="4"/>
  <c r="AF26" i="4"/>
  <c r="AE26" i="4"/>
  <c r="AD26" i="4"/>
  <c r="AC26" i="4"/>
  <c r="Z26" i="4"/>
  <c r="W26" i="4"/>
  <c r="T26" i="4"/>
  <c r="S26" i="4"/>
  <c r="R26" i="4"/>
  <c r="N26" i="4"/>
  <c r="M26" i="4"/>
  <c r="K26" i="4"/>
  <c r="J26" i="4"/>
  <c r="I26" i="4"/>
  <c r="H26" i="4"/>
  <c r="F26" i="4"/>
  <c r="E26" i="4"/>
  <c r="C26" i="4"/>
  <c r="BN19" i="4"/>
  <c r="BQ19" i="4" s="1"/>
  <c r="BK19" i="4"/>
  <c r="BM19" i="4" s="1"/>
  <c r="BN18" i="4"/>
  <c r="BQ18" i="4" s="1"/>
  <c r="BK18" i="4"/>
  <c r="BM18" i="4" s="1"/>
  <c r="BN17" i="4"/>
  <c r="BQ17" i="4" s="1"/>
  <c r="BK17" i="4"/>
  <c r="BM17" i="4" s="1"/>
  <c r="BD22" i="4" l="1"/>
  <c r="BD23" i="4"/>
  <c r="BD17" i="4"/>
  <c r="BD18" i="4"/>
  <c r="BD19" i="4"/>
  <c r="AA20" i="4"/>
  <c r="AA26" i="4" s="1"/>
  <c r="BK20" i="4"/>
  <c r="BM20" i="4" s="1"/>
  <c r="BM26" i="4" s="1"/>
  <c r="BQ22" i="4"/>
  <c r="BQ20" i="4" s="1"/>
  <c r="BQ26" i="4" s="1"/>
  <c r="BN20" i="4"/>
  <c r="BN26" i="4" s="1"/>
  <c r="AB20" i="4"/>
  <c r="BR23" i="4"/>
  <c r="BS23" i="4" s="1"/>
  <c r="BR19" i="4"/>
  <c r="BS19" i="4" s="1"/>
  <c r="BR18" i="4"/>
  <c r="BS18" i="4" s="1"/>
  <c r="U26" i="4"/>
  <c r="AM26" i="4"/>
  <c r="V26" i="4"/>
  <c r="AB26" i="4" l="1"/>
  <c r="AX20" i="4"/>
  <c r="BD20" i="4" s="1"/>
  <c r="BK26" i="4"/>
  <c r="BR22" i="4"/>
  <c r="BS22" i="4" s="1"/>
  <c r="BR20" i="4"/>
  <c r="BS20" i="4" s="1"/>
  <c r="BR17" i="4"/>
  <c r="AX26" i="4" l="1"/>
  <c r="BS17" i="4"/>
  <c r="BS26" i="4" s="1"/>
  <c r="BR26" i="4"/>
  <c r="BD26" i="4" l="1"/>
  <c r="AZ26" i="4"/>
</calcChain>
</file>

<file path=xl/sharedStrings.xml><?xml version="1.0" encoding="utf-8"?>
<sst xmlns="http://schemas.openxmlformats.org/spreadsheetml/2006/main" count="149" uniqueCount="120">
  <si>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</si>
  <si>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</si>
  <si>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</si>
  <si>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</si>
  <si>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</si>
  <si>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</si>
  <si>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</si>
  <si>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</si>
  <si>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</si>
  <si>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</si>
  <si>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</si>
  <si>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</si>
  <si>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</si>
  <si>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</si>
  <si>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</si>
  <si>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</si>
  <si>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</si>
  <si>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</si>
  <si>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</si>
  <si>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</si>
  <si>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</si>
  <si>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</si>
  <si>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Директор департаменту фінансів,</t>
  </si>
  <si>
    <t>економіки та інвестицій</t>
  </si>
  <si>
    <t>на оплату праці з нарахуваннями педагогічних працівників інклюзивно-ресурсних центрів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</si>
  <si>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</si>
  <si>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</si>
  <si>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</si>
  <si>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</si>
  <si>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</si>
  <si>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</si>
  <si>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</si>
  <si>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Субвенції та дотації загального фонду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</si>
  <si>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</si>
  <si>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</si>
  <si>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</si>
  <si>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</si>
  <si>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</si>
  <si>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</si>
  <si>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</si>
  <si>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</si>
  <si>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</si>
  <si>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</si>
  <si>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 xml:space="preserve">Субвенції </t>
  </si>
  <si>
    <t>Інші бюджети</t>
  </si>
  <si>
    <t>Кошти, отримані з інших бюджетів:</t>
  </si>
  <si>
    <t>С.А. Липова</t>
  </si>
  <si>
    <t>9110</t>
  </si>
  <si>
    <t>9770</t>
  </si>
  <si>
    <t>41040200</t>
  </si>
  <si>
    <t>41033900</t>
  </si>
  <si>
    <t>41034200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</si>
  <si>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</si>
  <si>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</si>
  <si>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</si>
  <si>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</si>
  <si>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</si>
  <si>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</si>
  <si>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</si>
  <si>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</si>
  <si>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</si>
  <si>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</si>
  <si>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</si>
  <si>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</si>
  <si>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</si>
  <si>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</t>
  </si>
  <si>
    <t>Разом трансфертів загального фонду</t>
  </si>
  <si>
    <t>9570</t>
  </si>
  <si>
    <t>9510</t>
  </si>
  <si>
    <t>9800</t>
  </si>
  <si>
    <t>на закупівлю україномовних дидактичних матеріалів для закладів загальної середньої освіти з навчанням мовами національних меншин (видатки споживання)</t>
  </si>
  <si>
    <t>на утримання професійно-технічних навчальних закладів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</si>
  <si>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</si>
  <si>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Разом трансфертів спеціального фонду</t>
  </si>
  <si>
    <t>на капітальний ремонт під'їзної дороги до с. Піщане</t>
  </si>
  <si>
    <t>Сумський міський голова</t>
  </si>
  <si>
    <t>О.М. Лисенко</t>
  </si>
  <si>
    <t>Виконавець: Липова С.А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</si>
  <si>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</si>
  <si>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</si>
  <si>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</si>
  <si>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</si>
  <si>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</si>
  <si>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дошкільному навчальному закладу (ясла-садок) Національної поліції України на оплату харчування дітей, батьки яких брали участь в антитерористичній операції</t>
  </si>
  <si>
    <t>41034500</t>
  </si>
  <si>
    <t>до     рішення    Сумської    міської    ради</t>
  </si>
  <si>
    <t>від  27  лютого   2019  року  №  4643  - МР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</si>
  <si>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</si>
  <si>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</si>
  <si>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здійснення заходів щодо соціально-економічного розвитку окремих територій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</si>
  <si>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</si>
  <si>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</si>
  <si>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</si>
  <si>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</si>
  <si>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</si>
  <si>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</si>
  <si>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</si>
  <si>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</si>
  <si>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</si>
  <si>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</si>
  <si>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Інші субвенції з місцевих бюджетів, у тому числі:</t>
  </si>
  <si>
    <t>42020000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</si>
  <si>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</si>
  <si>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</si>
  <si>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</si>
  <si>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міського бюджету м. Лебедин</t>
  </si>
  <si>
    <t>з сільського бюджету с. Бездрик</t>
  </si>
  <si>
    <t>з сільського бюджету с. Верхня Сироватка</t>
  </si>
  <si>
    <t>з селищного бюджету смт. Краснопілля</t>
  </si>
  <si>
    <t>з сільського бюджету с. Миропілля</t>
  </si>
  <si>
    <t>з районного бюджету Краснопільського району</t>
  </si>
  <si>
    <t>з районного бюджету Лебединського району</t>
  </si>
  <si>
    <t>з селищного бюджету смт. Степанівка</t>
  </si>
  <si>
    <t>з районного бюджету Сумського району</t>
  </si>
  <si>
    <t>з районного бюджету Недригайлівського району</t>
  </si>
  <si>
    <t>з сільського бюджету с. Нижня Сироватка</t>
  </si>
  <si>
    <t>з сільського бюджету с. Миколаївка Сумського району</t>
  </si>
  <si>
    <t xml:space="preserve">                         Додаток № 6</t>
  </si>
  <si>
    <t>«Про     внесення     змін     та     доповнень</t>
  </si>
  <si>
    <t xml:space="preserve"> до міського бюджету м. Суми на 2019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</si>
</sst>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Fill="1" applyAlignment="1">
      <alignment horizontal="right"/>
    </xf>
    <xf numFmtId="4" fontId="3" fillId="0" borderId="0" xfId="0" applyNumberFormat="1" applyFont="1" applyFill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0" applyFont="1" applyBorder="1"/>
    <xf numFmtId="0" fontId="6" fillId="0" borderId="0" xfId="0" applyFont="1" applyFill="1" applyAlignment="1">
      <alignment textRotation="180"/>
    </xf>
    <xf numFmtId="0" fontId="6" fillId="0" borderId="0" xfId="0" applyFont="1" applyAlignment="1">
      <alignment horizontal="center" vertical="center" textRotation="180"/>
    </xf>
    <xf numFmtId="0" fontId="2" fillId="0" borderId="0" xfId="0" applyFont="1" applyFill="1" applyBorder="1"/>
    <xf numFmtId="0" fontId="9" fillId="0" borderId="0" xfId="0" applyFont="1" applyFill="1" applyBorder="1"/>
    <xf numFmtId="0" fontId="2" fillId="0" borderId="8" xfId="0" applyFont="1" applyFill="1" applyBorder="1"/>
    <xf numFmtId="0" fontId="2" fillId="0" borderId="0" xfId="0" applyFont="1" applyBorder="1"/>
    <xf numFmtId="0" fontId="10" fillId="0" borderId="0" xfId="0" applyFont="1" applyBorder="1"/>
    <xf numFmtId="0" fontId="2" fillId="0" borderId="8" xfId="0" applyFont="1" applyBorder="1"/>
    <xf numFmtId="0" fontId="9" fillId="0" borderId="0" xfId="0" applyFont="1" applyBorder="1"/>
    <xf numFmtId="0" fontId="6" fillId="0" borderId="0" xfId="0" applyFont="1" applyFill="1" applyBorder="1"/>
    <xf numFmtId="0" fontId="4" fillId="0" borderId="8" xfId="0" applyFont="1" applyFill="1" applyBorder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/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textRotation="180" wrapText="1"/>
    </xf>
    <xf numFmtId="0" fontId="9" fillId="0" borderId="0" xfId="0" applyFont="1" applyAlignment="1"/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9" fillId="0" borderId="0" xfId="0" applyFont="1" applyFill="1" applyAlignment="1"/>
    <xf numFmtId="4" fontId="18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8" fillId="0" borderId="0" xfId="0" applyFont="1" applyBorder="1" applyAlignment="1"/>
    <xf numFmtId="0" fontId="29" fillId="0" borderId="0" xfId="0" applyFont="1" applyBorder="1" applyAlignment="1"/>
    <xf numFmtId="0" fontId="29" fillId="0" borderId="0" xfId="0" applyFont="1" applyFill="1" applyBorder="1"/>
    <xf numFmtId="0" fontId="2" fillId="0" borderId="8" xfId="0" applyFont="1" applyBorder="1" applyAlignment="1"/>
    <xf numFmtId="0" fontId="4" fillId="0" borderId="8" xfId="0" applyFont="1" applyBorder="1"/>
    <xf numFmtId="49" fontId="1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2" borderId="0" xfId="0" applyFont="1" applyFill="1"/>
    <xf numFmtId="0" fontId="26" fillId="2" borderId="0" xfId="0" applyFont="1" applyFill="1" applyAlignme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8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49" fontId="16" fillId="0" borderId="1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18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6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abSelected="1" view="pageBreakPreview" zoomScale="25" zoomScaleNormal="55" zoomScaleSheetLayoutView="25" zoomScalePageLayoutView="44" workbookViewId="0">
      <selection activeCell="J5" sqref="J5:K5"/>
    </sheetView>
  </sheetViews>
  <sheetFormatPr defaultRowHeight="18.75" x14ac:dyDescent="0.3"/>
  <cols>
    <col min="1" max="1" width="27.140625" style="2" customWidth="1"/>
    <col min="2" max="2" width="43.85546875" style="2" customWidth="1"/>
    <col min="3" max="3" width="44" style="2" customWidth="1"/>
    <col min="4" max="4" width="38.7109375" style="2" customWidth="1"/>
    <col min="5" max="5" width="33.5703125" style="3" customWidth="1"/>
    <col min="6" max="7" width="33" style="3" customWidth="1"/>
    <col min="8" max="8" width="73.5703125" style="3" customWidth="1"/>
    <col min="9" max="9" width="34" style="3" customWidth="1"/>
    <col min="10" max="10" width="68.85546875" style="3" customWidth="1"/>
    <col min="11" max="11" width="72.7109375" style="3" customWidth="1"/>
    <col min="12" max="12" width="11.5703125" style="3" hidden="1" customWidth="1"/>
    <col min="13" max="13" width="24.140625" style="3" customWidth="1"/>
    <col min="14" max="17" width="26.85546875" style="3" customWidth="1"/>
    <col min="18" max="18" width="25.140625" style="3" customWidth="1"/>
    <col min="19" max="19" width="28.42578125" style="3" customWidth="1"/>
    <col min="20" max="20" width="23" style="3" customWidth="1"/>
    <col min="21" max="21" width="28.42578125" style="3" customWidth="1"/>
    <col min="22" max="22" width="26.5703125" style="3" customWidth="1"/>
    <col min="23" max="23" width="27" style="3" customWidth="1"/>
    <col min="24" max="24" width="52.140625" style="3" customWidth="1"/>
    <col min="25" max="25" width="29.42578125" style="3" customWidth="1"/>
    <col min="26" max="26" width="25.140625" style="3" customWidth="1"/>
    <col min="27" max="28" width="31" style="83" customWidth="1"/>
    <col min="29" max="29" width="59.7109375" style="3" customWidth="1"/>
    <col min="30" max="30" width="32.28515625" style="3" customWidth="1"/>
    <col min="31" max="31" width="62.7109375" style="3" customWidth="1"/>
    <col min="32" max="32" width="34.85546875" style="3" customWidth="1"/>
    <col min="33" max="33" width="43" style="3" customWidth="1"/>
    <col min="34" max="34" width="33.28515625" style="3" customWidth="1"/>
    <col min="35" max="35" width="40" style="3" customWidth="1"/>
    <col min="36" max="36" width="38.5703125" style="3" customWidth="1"/>
    <col min="37" max="37" width="39.7109375" style="3" customWidth="1"/>
    <col min="38" max="38" width="47.85546875" style="3" customWidth="1"/>
    <col min="39" max="39" width="26.28515625" style="3" customWidth="1"/>
    <col min="40" max="41" width="32.5703125" style="3" customWidth="1"/>
    <col min="42" max="42" width="33.28515625" style="3" customWidth="1"/>
    <col min="43" max="43" width="36.85546875" style="3" customWidth="1"/>
    <col min="44" max="44" width="30.7109375" style="3" customWidth="1"/>
    <col min="45" max="45" width="31.140625" style="3" customWidth="1"/>
    <col min="46" max="46" width="36.42578125" style="3" customWidth="1"/>
    <col min="47" max="47" width="31" style="3" customWidth="1"/>
    <col min="48" max="48" width="29" style="3" customWidth="1"/>
    <col min="49" max="49" width="34" style="3" customWidth="1"/>
    <col min="50" max="50" width="31.28515625" style="4" customWidth="1"/>
    <col min="51" max="51" width="10.42578125" style="23" hidden="1" customWidth="1"/>
    <col min="52" max="52" width="101.28515625" style="4" customWidth="1"/>
    <col min="53" max="53" width="94" style="4" customWidth="1"/>
    <col min="54" max="54" width="74.140625" style="4" customWidth="1"/>
    <col min="55" max="55" width="48.7109375" style="4" customWidth="1"/>
    <col min="56" max="56" width="72.28515625" style="4" customWidth="1"/>
    <col min="57" max="57" width="31.5703125" style="2" customWidth="1"/>
    <col min="58" max="58" width="31.5703125" style="3" customWidth="1"/>
    <col min="59" max="59" width="27.28515625" style="3" customWidth="1"/>
    <col min="60" max="60" width="31.5703125" style="3" customWidth="1"/>
    <col min="61" max="61" width="28.140625" style="3" customWidth="1"/>
    <col min="62" max="62" width="35.5703125" style="3" customWidth="1"/>
    <col min="63" max="63" width="27.7109375" style="2" customWidth="1"/>
    <col min="64" max="64" width="41.42578125" style="2" customWidth="1"/>
    <col min="65" max="65" width="27.5703125" style="5" customWidth="1"/>
    <col min="66" max="66" width="27" style="2" customWidth="1"/>
    <col min="67" max="67" width="29.140625" style="2" customWidth="1"/>
    <col min="68" max="68" width="21.85546875" style="2" customWidth="1"/>
    <col min="69" max="69" width="26" style="5" customWidth="1"/>
    <col min="70" max="70" width="26.42578125" style="5" customWidth="1"/>
    <col min="71" max="71" width="30.7109375" style="5" customWidth="1"/>
    <col min="72" max="72" width="20.5703125" style="24" customWidth="1"/>
    <col min="73" max="75" width="9.140625" style="2"/>
  </cols>
  <sheetData>
    <row r="1" spans="1:72" ht="39" customHeight="1" x14ac:dyDescent="0.55000000000000004">
      <c r="J1" s="131" t="s">
        <v>117</v>
      </c>
      <c r="K1" s="131"/>
      <c r="L1" s="142">
        <v>31</v>
      </c>
      <c r="M1" s="13"/>
      <c r="N1" s="13"/>
      <c r="O1" s="13"/>
      <c r="P1" s="13"/>
      <c r="Q1" s="13"/>
      <c r="R1" s="13"/>
      <c r="S1" s="13"/>
      <c r="AY1" s="62">
        <v>33</v>
      </c>
      <c r="BN1" s="13"/>
      <c r="BO1" s="13"/>
      <c r="BP1" s="13"/>
      <c r="BQ1" s="16"/>
      <c r="BR1" s="13"/>
      <c r="BS1" s="13"/>
      <c r="BT1" s="117">
        <v>34</v>
      </c>
    </row>
    <row r="2" spans="1:72" ht="39" customHeight="1" x14ac:dyDescent="0.55000000000000004">
      <c r="J2" s="129" t="s">
        <v>85</v>
      </c>
      <c r="K2" s="129"/>
      <c r="L2" s="142"/>
      <c r="M2" s="13"/>
      <c r="N2" s="13"/>
      <c r="O2" s="13"/>
      <c r="P2" s="13"/>
      <c r="Q2" s="13"/>
      <c r="R2" s="13"/>
      <c r="S2" s="13"/>
      <c r="AY2" s="62"/>
      <c r="BN2" s="13"/>
      <c r="BO2" s="13"/>
      <c r="BP2" s="13"/>
      <c r="BQ2" s="16"/>
      <c r="BR2" s="13"/>
      <c r="BS2" s="13"/>
      <c r="BT2" s="117"/>
    </row>
    <row r="3" spans="1:72" ht="39" customHeight="1" x14ac:dyDescent="0.55000000000000004">
      <c r="J3" s="130" t="s">
        <v>118</v>
      </c>
      <c r="K3" s="130"/>
      <c r="L3" s="142"/>
      <c r="M3" s="13"/>
      <c r="N3" s="13"/>
      <c r="O3" s="13"/>
      <c r="P3" s="13"/>
      <c r="Q3" s="13"/>
      <c r="R3" s="13"/>
      <c r="S3" s="13"/>
      <c r="AY3" s="62"/>
      <c r="BN3" s="13"/>
      <c r="BO3" s="13"/>
      <c r="BP3" s="13"/>
      <c r="BQ3" s="16"/>
      <c r="BR3" s="13"/>
      <c r="BS3" s="13"/>
      <c r="BT3" s="117"/>
    </row>
    <row r="4" spans="1:72" ht="39" customHeight="1" x14ac:dyDescent="0.55000000000000004">
      <c r="J4" s="130" t="s">
        <v>119</v>
      </c>
      <c r="K4" s="130"/>
      <c r="L4" s="142"/>
      <c r="M4" s="13"/>
      <c r="N4" s="13"/>
      <c r="O4" s="13"/>
      <c r="P4" s="13"/>
      <c r="Q4" s="13"/>
      <c r="R4" s="13"/>
      <c r="S4" s="13"/>
      <c r="AY4" s="62"/>
      <c r="BN4" s="13"/>
      <c r="BO4" s="13"/>
      <c r="BP4" s="13"/>
      <c r="BQ4" s="16"/>
      <c r="BR4" s="13"/>
      <c r="BS4" s="13"/>
      <c r="BT4" s="117"/>
    </row>
    <row r="5" spans="1:72" ht="39" customHeight="1" x14ac:dyDescent="0.55000000000000004">
      <c r="J5" s="131" t="s">
        <v>86</v>
      </c>
      <c r="K5" s="131"/>
      <c r="L5" s="142"/>
      <c r="M5" s="13"/>
      <c r="N5" s="13"/>
      <c r="O5" s="13"/>
      <c r="P5" s="13"/>
      <c r="Q5" s="13"/>
      <c r="R5" s="13"/>
      <c r="S5" s="13"/>
      <c r="AY5" s="62"/>
      <c r="BN5" s="13"/>
      <c r="BO5" s="13"/>
      <c r="BP5" s="13"/>
      <c r="BQ5" s="16"/>
      <c r="BR5" s="13"/>
      <c r="BS5" s="13"/>
      <c r="BT5" s="117"/>
    </row>
    <row r="6" spans="1:72" s="2" customFormat="1" ht="33.75" customHeight="1" x14ac:dyDescent="0.3">
      <c r="E6" s="3"/>
      <c r="F6" s="3"/>
      <c r="G6" s="3"/>
      <c r="H6" s="3"/>
      <c r="I6" s="3"/>
      <c r="J6" s="3"/>
      <c r="K6" s="3"/>
      <c r="L6" s="14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83"/>
      <c r="AB6" s="8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4"/>
      <c r="AY6" s="62"/>
      <c r="AZ6" s="4"/>
      <c r="BA6" s="4"/>
      <c r="BB6" s="4"/>
      <c r="BC6" s="4"/>
      <c r="BD6" s="4"/>
      <c r="BF6" s="3"/>
      <c r="BG6" s="3"/>
      <c r="BH6" s="3"/>
      <c r="BI6" s="3"/>
      <c r="BJ6" s="3"/>
      <c r="BM6" s="5"/>
      <c r="BO6" s="6"/>
      <c r="BP6" s="6"/>
      <c r="BQ6" s="17"/>
      <c r="BR6" s="6"/>
      <c r="BS6" s="6"/>
      <c r="BT6" s="117"/>
    </row>
    <row r="7" spans="1:72" s="59" customFormat="1" ht="67.5" customHeight="1" x14ac:dyDescent="0.8">
      <c r="A7" s="145" t="s">
        <v>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2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84"/>
      <c r="AB7" s="84"/>
      <c r="AC7" s="58"/>
      <c r="AD7" s="58"/>
      <c r="AE7" s="58"/>
      <c r="AF7" s="58"/>
      <c r="AG7" s="58"/>
      <c r="AH7" s="58"/>
      <c r="AI7" s="58"/>
      <c r="AJ7" s="58"/>
      <c r="AK7" s="66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66"/>
      <c r="AW7" s="66"/>
      <c r="AX7" s="58"/>
      <c r="AY7" s="62"/>
      <c r="AZ7" s="58"/>
      <c r="BA7" s="66"/>
      <c r="BB7" s="66"/>
      <c r="BC7" s="66"/>
      <c r="BD7" s="58"/>
      <c r="BE7" s="58"/>
      <c r="BF7" s="66"/>
      <c r="BG7" s="66"/>
      <c r="BH7" s="66"/>
      <c r="BI7" s="66"/>
      <c r="BJ7" s="66"/>
      <c r="BK7" s="58"/>
      <c r="BL7" s="58"/>
      <c r="BM7" s="58"/>
      <c r="BN7" s="58"/>
      <c r="BO7" s="58"/>
      <c r="BP7" s="58"/>
      <c r="BQ7" s="58"/>
      <c r="BR7" s="58"/>
      <c r="BS7" s="58"/>
      <c r="BT7" s="117"/>
    </row>
    <row r="8" spans="1:72" s="2" customFormat="1" ht="27.75" customHeight="1" x14ac:dyDescent="0.45">
      <c r="A8" s="1"/>
      <c r="E8" s="3"/>
      <c r="F8" s="3"/>
      <c r="G8" s="3"/>
      <c r="H8" s="3"/>
      <c r="I8" s="3"/>
      <c r="J8" s="3"/>
      <c r="K8" s="14" t="s">
        <v>8</v>
      </c>
      <c r="L8" s="142"/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3"/>
      <c r="AB8" s="8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4"/>
      <c r="AY8" s="62"/>
      <c r="AZ8" s="4"/>
      <c r="BA8" s="4"/>
      <c r="BB8" s="4"/>
      <c r="BC8" s="4"/>
      <c r="BD8" s="4"/>
      <c r="BF8" s="3"/>
      <c r="BG8" s="3"/>
      <c r="BH8" s="3"/>
      <c r="BI8" s="3"/>
      <c r="BJ8" s="3"/>
      <c r="BM8" s="5"/>
      <c r="BQ8" s="5"/>
      <c r="BR8" s="5"/>
      <c r="BS8" s="12"/>
      <c r="BT8" s="117"/>
    </row>
    <row r="9" spans="1:72" s="57" customFormat="1" ht="51" customHeight="1" x14ac:dyDescent="0.4">
      <c r="A9" s="124" t="s">
        <v>21</v>
      </c>
      <c r="B9" s="124" t="s">
        <v>0</v>
      </c>
      <c r="C9" s="146" t="s">
        <v>1</v>
      </c>
      <c r="D9" s="146"/>
      <c r="E9" s="146"/>
      <c r="F9" s="146"/>
      <c r="G9" s="146"/>
      <c r="H9" s="146"/>
      <c r="I9" s="146"/>
      <c r="J9" s="146"/>
      <c r="K9" s="146"/>
      <c r="L9" s="142"/>
      <c r="M9" s="147" t="s">
        <v>1</v>
      </c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  <c r="AB9" s="146" t="s">
        <v>1</v>
      </c>
      <c r="AC9" s="146"/>
      <c r="AD9" s="146"/>
      <c r="AE9" s="146"/>
      <c r="AF9" s="146"/>
      <c r="AG9" s="146"/>
      <c r="AH9" s="146"/>
      <c r="AI9" s="146"/>
      <c r="AJ9" s="146"/>
      <c r="AK9" s="146"/>
      <c r="AL9" s="146" t="s">
        <v>1</v>
      </c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93"/>
      <c r="AZ9" s="148" t="s">
        <v>1</v>
      </c>
      <c r="BA9" s="148"/>
      <c r="BB9" s="148"/>
      <c r="BC9" s="149"/>
      <c r="BD9" s="98" t="s">
        <v>42</v>
      </c>
      <c r="BE9" s="127" t="s">
        <v>17</v>
      </c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17"/>
    </row>
    <row r="10" spans="1:72" s="57" customFormat="1" ht="60.75" customHeight="1" x14ac:dyDescent="0.4">
      <c r="A10" s="125"/>
      <c r="B10" s="125"/>
      <c r="C10" s="139" t="s">
        <v>32</v>
      </c>
      <c r="D10" s="140"/>
      <c r="E10" s="140"/>
      <c r="F10" s="140"/>
      <c r="G10" s="140"/>
      <c r="H10" s="140"/>
      <c r="I10" s="140"/>
      <c r="J10" s="140"/>
      <c r="K10" s="141"/>
      <c r="L10" s="142"/>
      <c r="M10" s="139" t="s">
        <v>11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1"/>
      <c r="AB10" s="139" t="s">
        <v>11</v>
      </c>
      <c r="AC10" s="140"/>
      <c r="AD10" s="140"/>
      <c r="AE10" s="140"/>
      <c r="AF10" s="140"/>
      <c r="AG10" s="140"/>
      <c r="AH10" s="140"/>
      <c r="AI10" s="140"/>
      <c r="AJ10" s="140"/>
      <c r="AK10" s="140"/>
      <c r="AL10" s="140" t="s">
        <v>11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98" t="s">
        <v>66</v>
      </c>
      <c r="AY10" s="62"/>
      <c r="AZ10" s="96" t="s">
        <v>14</v>
      </c>
      <c r="BA10" s="96"/>
      <c r="BB10" s="96"/>
      <c r="BC10" s="120" t="s">
        <v>73</v>
      </c>
      <c r="BD10" s="98"/>
      <c r="BE10" s="128" t="s">
        <v>6</v>
      </c>
      <c r="BF10" s="102" t="s">
        <v>43</v>
      </c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4"/>
      <c r="BS10" s="119" t="s">
        <v>42</v>
      </c>
      <c r="BT10" s="117"/>
    </row>
    <row r="11" spans="1:72" s="57" customFormat="1" ht="45.75" customHeight="1" x14ac:dyDescent="0.4">
      <c r="A11" s="125"/>
      <c r="B11" s="125"/>
      <c r="C11" s="102" t="s">
        <v>33</v>
      </c>
      <c r="D11" s="104"/>
      <c r="E11" s="132" t="s">
        <v>18</v>
      </c>
      <c r="F11" s="133"/>
      <c r="G11" s="133"/>
      <c r="H11" s="133"/>
      <c r="I11" s="133"/>
      <c r="J11" s="133"/>
      <c r="K11" s="134"/>
      <c r="L11" s="142"/>
      <c r="M11" s="96" t="s">
        <v>18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151" t="s">
        <v>29</v>
      </c>
      <c r="AC11" s="152"/>
      <c r="AD11" s="152"/>
      <c r="AE11" s="152"/>
      <c r="AF11" s="152"/>
      <c r="AG11" s="152"/>
      <c r="AH11" s="152"/>
      <c r="AI11" s="152"/>
      <c r="AJ11" s="152"/>
      <c r="AK11" s="152"/>
      <c r="AL11" s="152" t="s">
        <v>100</v>
      </c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3"/>
      <c r="AX11" s="98"/>
      <c r="AY11" s="62"/>
      <c r="AZ11" s="97" t="s">
        <v>64</v>
      </c>
      <c r="BA11" s="97" t="s">
        <v>18</v>
      </c>
      <c r="BB11" s="97"/>
      <c r="BC11" s="121"/>
      <c r="BD11" s="98"/>
      <c r="BE11" s="128"/>
      <c r="BF11" s="105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7"/>
      <c r="BS11" s="119"/>
      <c r="BT11" s="117"/>
    </row>
    <row r="12" spans="1:72" s="57" customFormat="1" ht="50.25" customHeight="1" x14ac:dyDescent="0.4">
      <c r="A12" s="125"/>
      <c r="B12" s="125"/>
      <c r="C12" s="105"/>
      <c r="D12" s="107"/>
      <c r="E12" s="135"/>
      <c r="F12" s="136"/>
      <c r="G12" s="136"/>
      <c r="H12" s="136"/>
      <c r="I12" s="136"/>
      <c r="J12" s="136"/>
      <c r="K12" s="137"/>
      <c r="L12" s="142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151" t="s">
        <v>30</v>
      </c>
      <c r="AC12" s="152"/>
      <c r="AD12" s="152"/>
      <c r="AE12" s="152"/>
      <c r="AF12" s="152"/>
      <c r="AG12" s="152"/>
      <c r="AH12" s="152"/>
      <c r="AI12" s="152"/>
      <c r="AJ12" s="152"/>
      <c r="AK12" s="153"/>
      <c r="AL12" s="151" t="s">
        <v>45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3"/>
      <c r="AX12" s="98"/>
      <c r="AY12" s="62"/>
      <c r="AZ12" s="97"/>
      <c r="BA12" s="97"/>
      <c r="BB12" s="97"/>
      <c r="BC12" s="121"/>
      <c r="BD12" s="98"/>
      <c r="BE12" s="128"/>
      <c r="BF12" s="112" t="s">
        <v>11</v>
      </c>
      <c r="BG12" s="113"/>
      <c r="BH12" s="113"/>
      <c r="BI12" s="113"/>
      <c r="BJ12" s="113"/>
      <c r="BK12" s="113"/>
      <c r="BL12" s="113"/>
      <c r="BM12" s="114" t="s">
        <v>13</v>
      </c>
      <c r="BN12" s="128" t="s">
        <v>14</v>
      </c>
      <c r="BO12" s="128"/>
      <c r="BP12" s="128"/>
      <c r="BQ12" s="128"/>
      <c r="BR12" s="119" t="s">
        <v>41</v>
      </c>
      <c r="BS12" s="119"/>
      <c r="BT12" s="117"/>
    </row>
    <row r="13" spans="1:72" s="34" customFormat="1" ht="42.75" customHeight="1" x14ac:dyDescent="0.4">
      <c r="A13" s="125"/>
      <c r="B13" s="125"/>
      <c r="C13" s="119" t="s">
        <v>88</v>
      </c>
      <c r="D13" s="97" t="s">
        <v>12</v>
      </c>
      <c r="E13" s="98" t="s">
        <v>19</v>
      </c>
      <c r="F13" s="98" t="s">
        <v>20</v>
      </c>
      <c r="G13" s="99" t="s">
        <v>89</v>
      </c>
      <c r="H13" s="98" t="s">
        <v>90</v>
      </c>
      <c r="I13" s="98" t="s">
        <v>91</v>
      </c>
      <c r="J13" s="98" t="s">
        <v>92</v>
      </c>
      <c r="K13" s="98" t="s">
        <v>93</v>
      </c>
      <c r="L13" s="142"/>
      <c r="M13" s="98" t="s">
        <v>94</v>
      </c>
      <c r="N13" s="97" t="s">
        <v>12</v>
      </c>
      <c r="O13" s="99" t="s">
        <v>95</v>
      </c>
      <c r="P13" s="110" t="s">
        <v>12</v>
      </c>
      <c r="Q13" s="138"/>
      <c r="R13" s="98" t="s">
        <v>96</v>
      </c>
      <c r="S13" s="97" t="s">
        <v>12</v>
      </c>
      <c r="T13" s="97"/>
      <c r="U13" s="98" t="s">
        <v>97</v>
      </c>
      <c r="V13" s="97" t="s">
        <v>12</v>
      </c>
      <c r="W13" s="97"/>
      <c r="X13" s="97"/>
      <c r="Y13" s="97"/>
      <c r="Z13" s="98" t="s">
        <v>98</v>
      </c>
      <c r="AA13" s="150" t="s">
        <v>13</v>
      </c>
      <c r="AB13" s="98" t="s">
        <v>13</v>
      </c>
      <c r="AC13" s="154" t="s">
        <v>12</v>
      </c>
      <c r="AD13" s="155"/>
      <c r="AE13" s="155"/>
      <c r="AF13" s="155"/>
      <c r="AG13" s="155"/>
      <c r="AH13" s="155"/>
      <c r="AI13" s="155"/>
      <c r="AJ13" s="155"/>
      <c r="AK13" s="155"/>
      <c r="AL13" s="98" t="s">
        <v>99</v>
      </c>
      <c r="AM13" s="110" t="s">
        <v>12</v>
      </c>
      <c r="AN13" s="138"/>
      <c r="AO13" s="138"/>
      <c r="AP13" s="138"/>
      <c r="AQ13" s="138"/>
      <c r="AR13" s="138"/>
      <c r="AS13" s="138"/>
      <c r="AT13" s="138"/>
      <c r="AU13" s="138"/>
      <c r="AV13" s="138"/>
      <c r="AW13" s="111"/>
      <c r="AX13" s="98"/>
      <c r="AY13" s="62"/>
      <c r="AZ13" s="97"/>
      <c r="BA13" s="98" t="s">
        <v>95</v>
      </c>
      <c r="BB13" s="97" t="s">
        <v>12</v>
      </c>
      <c r="BC13" s="121"/>
      <c r="BD13" s="98"/>
      <c r="BE13" s="119" t="s">
        <v>9</v>
      </c>
      <c r="BF13" s="98" t="s">
        <v>102</v>
      </c>
      <c r="BG13" s="110" t="s">
        <v>12</v>
      </c>
      <c r="BH13" s="111"/>
      <c r="BI13" s="99" t="s">
        <v>103</v>
      </c>
      <c r="BJ13" s="99" t="s">
        <v>104</v>
      </c>
      <c r="BK13" s="119" t="s">
        <v>10</v>
      </c>
      <c r="BL13" s="61" t="s">
        <v>12</v>
      </c>
      <c r="BM13" s="115"/>
      <c r="BN13" s="119" t="s">
        <v>10</v>
      </c>
      <c r="BO13" s="118" t="s">
        <v>12</v>
      </c>
      <c r="BP13" s="118"/>
      <c r="BQ13" s="119" t="s">
        <v>13</v>
      </c>
      <c r="BR13" s="119"/>
      <c r="BS13" s="119"/>
      <c r="BT13" s="117"/>
    </row>
    <row r="14" spans="1:72" s="34" customFormat="1" ht="19.5" customHeight="1" x14ac:dyDescent="0.4">
      <c r="A14" s="125"/>
      <c r="B14" s="125"/>
      <c r="C14" s="119"/>
      <c r="D14" s="97"/>
      <c r="E14" s="98"/>
      <c r="F14" s="98"/>
      <c r="G14" s="100"/>
      <c r="H14" s="98"/>
      <c r="I14" s="98"/>
      <c r="J14" s="98"/>
      <c r="K14" s="98"/>
      <c r="L14" s="142"/>
      <c r="M14" s="98"/>
      <c r="N14" s="97"/>
      <c r="O14" s="100"/>
      <c r="P14" s="108" t="s">
        <v>70</v>
      </c>
      <c r="Q14" s="108" t="s">
        <v>71</v>
      </c>
      <c r="R14" s="98"/>
      <c r="S14" s="97"/>
      <c r="T14" s="97"/>
      <c r="U14" s="98"/>
      <c r="V14" s="97"/>
      <c r="W14" s="97"/>
      <c r="X14" s="97"/>
      <c r="Y14" s="97"/>
      <c r="Z14" s="98"/>
      <c r="AA14" s="150"/>
      <c r="AB14" s="98"/>
      <c r="AC14" s="108" t="s">
        <v>34</v>
      </c>
      <c r="AD14" s="108" t="s">
        <v>35</v>
      </c>
      <c r="AE14" s="108" t="s">
        <v>36</v>
      </c>
      <c r="AF14" s="97" t="s">
        <v>37</v>
      </c>
      <c r="AG14" s="108" t="s">
        <v>38</v>
      </c>
      <c r="AH14" s="108" t="s">
        <v>39</v>
      </c>
      <c r="AI14" s="108" t="s">
        <v>31</v>
      </c>
      <c r="AJ14" s="108" t="s">
        <v>40</v>
      </c>
      <c r="AK14" s="108" t="s">
        <v>72</v>
      </c>
      <c r="AL14" s="98"/>
      <c r="AM14" s="97" t="s">
        <v>106</v>
      </c>
      <c r="AN14" s="97" t="s">
        <v>116</v>
      </c>
      <c r="AO14" s="97" t="s">
        <v>107</v>
      </c>
      <c r="AP14" s="97" t="s">
        <v>108</v>
      </c>
      <c r="AQ14" s="97" t="s">
        <v>109</v>
      </c>
      <c r="AR14" s="97" t="s">
        <v>105</v>
      </c>
      <c r="AS14" s="97" t="s">
        <v>110</v>
      </c>
      <c r="AT14" s="97" t="s">
        <v>111</v>
      </c>
      <c r="AU14" s="97" t="s">
        <v>112</v>
      </c>
      <c r="AV14" s="108" t="s">
        <v>113</v>
      </c>
      <c r="AW14" s="108" t="s">
        <v>114</v>
      </c>
      <c r="AX14" s="98"/>
      <c r="AY14" s="62"/>
      <c r="AZ14" s="98" t="s">
        <v>65</v>
      </c>
      <c r="BA14" s="98"/>
      <c r="BB14" s="97"/>
      <c r="BC14" s="121"/>
      <c r="BD14" s="98"/>
      <c r="BE14" s="119"/>
      <c r="BF14" s="98"/>
      <c r="BG14" s="108" t="s">
        <v>81</v>
      </c>
      <c r="BH14" s="108" t="s">
        <v>83</v>
      </c>
      <c r="BI14" s="100"/>
      <c r="BJ14" s="100"/>
      <c r="BK14" s="119"/>
      <c r="BL14" s="95" t="s">
        <v>63</v>
      </c>
      <c r="BM14" s="115"/>
      <c r="BN14" s="119"/>
      <c r="BO14" s="118" t="s">
        <v>15</v>
      </c>
      <c r="BP14" s="118" t="s">
        <v>74</v>
      </c>
      <c r="BQ14" s="119"/>
      <c r="BR14" s="119"/>
      <c r="BS14" s="119"/>
      <c r="BT14" s="117"/>
    </row>
    <row r="15" spans="1:72" s="34" customFormat="1" ht="408.75" customHeight="1" x14ac:dyDescent="0.4">
      <c r="A15" s="126"/>
      <c r="B15" s="126"/>
      <c r="C15" s="119"/>
      <c r="D15" s="35" t="s">
        <v>115</v>
      </c>
      <c r="E15" s="98"/>
      <c r="F15" s="98"/>
      <c r="G15" s="101"/>
      <c r="H15" s="98"/>
      <c r="I15" s="98"/>
      <c r="J15" s="98"/>
      <c r="K15" s="98"/>
      <c r="L15" s="142"/>
      <c r="M15" s="98"/>
      <c r="N15" s="36" t="s">
        <v>24</v>
      </c>
      <c r="O15" s="101"/>
      <c r="P15" s="109"/>
      <c r="Q15" s="109"/>
      <c r="R15" s="98"/>
      <c r="S15" s="36" t="s">
        <v>25</v>
      </c>
      <c r="T15" s="36" t="s">
        <v>26</v>
      </c>
      <c r="U15" s="98"/>
      <c r="V15" s="36" t="s">
        <v>27</v>
      </c>
      <c r="W15" s="36" t="s">
        <v>28</v>
      </c>
      <c r="X15" s="36" t="s">
        <v>82</v>
      </c>
      <c r="Y15" s="36" t="s">
        <v>62</v>
      </c>
      <c r="Z15" s="98"/>
      <c r="AA15" s="150"/>
      <c r="AB15" s="98"/>
      <c r="AC15" s="109"/>
      <c r="AD15" s="109"/>
      <c r="AE15" s="109"/>
      <c r="AF15" s="97"/>
      <c r="AG15" s="109"/>
      <c r="AH15" s="109"/>
      <c r="AI15" s="109"/>
      <c r="AJ15" s="109"/>
      <c r="AK15" s="109"/>
      <c r="AL15" s="98"/>
      <c r="AM15" s="97"/>
      <c r="AN15" s="97"/>
      <c r="AO15" s="97"/>
      <c r="AP15" s="97"/>
      <c r="AQ15" s="97"/>
      <c r="AR15" s="97"/>
      <c r="AS15" s="97"/>
      <c r="AT15" s="97"/>
      <c r="AU15" s="97"/>
      <c r="AV15" s="109"/>
      <c r="AW15" s="109"/>
      <c r="AX15" s="98"/>
      <c r="AY15" s="62"/>
      <c r="AZ15" s="98"/>
      <c r="BA15" s="98"/>
      <c r="BB15" s="65" t="s">
        <v>71</v>
      </c>
      <c r="BC15" s="122"/>
      <c r="BD15" s="98"/>
      <c r="BE15" s="119"/>
      <c r="BF15" s="98"/>
      <c r="BG15" s="109"/>
      <c r="BH15" s="109"/>
      <c r="BI15" s="101"/>
      <c r="BJ15" s="101"/>
      <c r="BK15" s="119"/>
      <c r="BL15" s="95"/>
      <c r="BM15" s="116"/>
      <c r="BN15" s="119"/>
      <c r="BO15" s="118"/>
      <c r="BP15" s="118"/>
      <c r="BQ15" s="119"/>
      <c r="BR15" s="119"/>
      <c r="BS15" s="119"/>
      <c r="BT15" s="117"/>
    </row>
    <row r="16" spans="1:72" s="39" customFormat="1" ht="39" customHeight="1" x14ac:dyDescent="0.35">
      <c r="A16" s="37"/>
      <c r="B16" s="37"/>
      <c r="C16" s="38" t="s">
        <v>49</v>
      </c>
      <c r="D16" s="38"/>
      <c r="E16" s="38" t="s">
        <v>50</v>
      </c>
      <c r="F16" s="38" t="s">
        <v>51</v>
      </c>
      <c r="G16" s="81" t="s">
        <v>84</v>
      </c>
      <c r="H16" s="38" t="s">
        <v>52</v>
      </c>
      <c r="I16" s="38" t="s">
        <v>53</v>
      </c>
      <c r="J16" s="38" t="s">
        <v>54</v>
      </c>
      <c r="K16" s="38" t="s">
        <v>55</v>
      </c>
      <c r="L16" s="142"/>
      <c r="M16" s="38" t="s">
        <v>61</v>
      </c>
      <c r="N16" s="38"/>
      <c r="O16" s="81" t="s">
        <v>87</v>
      </c>
      <c r="P16" s="81"/>
      <c r="Q16" s="81"/>
      <c r="R16" s="38" t="s">
        <v>56</v>
      </c>
      <c r="S16" s="38"/>
      <c r="T16" s="38"/>
      <c r="U16" s="38" t="s">
        <v>57</v>
      </c>
      <c r="V16" s="38"/>
      <c r="W16" s="38"/>
      <c r="X16" s="38"/>
      <c r="Y16" s="38"/>
      <c r="Z16" s="38" t="s">
        <v>58</v>
      </c>
      <c r="AA16" s="85"/>
      <c r="AB16" s="38" t="s">
        <v>59</v>
      </c>
      <c r="AC16" s="92"/>
      <c r="AD16" s="92"/>
      <c r="AE16" s="92"/>
      <c r="AF16" s="92"/>
      <c r="AG16" s="92"/>
      <c r="AH16" s="92"/>
      <c r="AI16" s="92"/>
      <c r="AJ16" s="92"/>
      <c r="AK16" s="85"/>
      <c r="AL16" s="38" t="s">
        <v>60</v>
      </c>
      <c r="AM16" s="38"/>
      <c r="AN16" s="38"/>
      <c r="AO16" s="38"/>
      <c r="AP16" s="38"/>
      <c r="AQ16" s="38"/>
      <c r="AR16" s="38"/>
      <c r="AS16" s="38"/>
      <c r="AT16" s="38"/>
      <c r="AU16" s="38"/>
      <c r="AV16" s="64"/>
      <c r="AW16" s="64"/>
      <c r="AX16" s="60"/>
      <c r="AY16" s="62"/>
      <c r="AZ16" s="60" t="s">
        <v>101</v>
      </c>
      <c r="BA16" s="85" t="s">
        <v>87</v>
      </c>
      <c r="BB16" s="64"/>
      <c r="BC16" s="64"/>
      <c r="BD16" s="38"/>
      <c r="BE16" s="38" t="s">
        <v>47</v>
      </c>
      <c r="BF16" s="64" t="s">
        <v>69</v>
      </c>
      <c r="BG16" s="64"/>
      <c r="BH16" s="64"/>
      <c r="BI16" s="64" t="s">
        <v>68</v>
      </c>
      <c r="BJ16" s="64" t="s">
        <v>67</v>
      </c>
      <c r="BK16" s="38" t="s">
        <v>48</v>
      </c>
      <c r="BL16" s="38"/>
      <c r="BM16" s="38"/>
      <c r="BN16" s="38" t="s">
        <v>48</v>
      </c>
      <c r="BO16" s="38"/>
      <c r="BP16" s="38"/>
      <c r="BQ16" s="38"/>
      <c r="BR16" s="38"/>
      <c r="BS16" s="38"/>
      <c r="BT16" s="117"/>
    </row>
    <row r="17" spans="1:75" s="34" customFormat="1" ht="49.5" customHeight="1" x14ac:dyDescent="0.4">
      <c r="A17" s="35">
        <v>18201100000</v>
      </c>
      <c r="B17" s="40" t="s">
        <v>16</v>
      </c>
      <c r="C17" s="41">
        <f>3474230+D17</f>
        <v>3581630</v>
      </c>
      <c r="D17" s="41">
        <v>107400</v>
      </c>
      <c r="E17" s="42">
        <v>311100800</v>
      </c>
      <c r="F17" s="42">
        <f>194686700+200</f>
        <v>194686900</v>
      </c>
      <c r="G17" s="42">
        <v>17573300</v>
      </c>
      <c r="H17" s="42">
        <v>283223940</v>
      </c>
      <c r="I17" s="42">
        <v>352400</v>
      </c>
      <c r="J17" s="42">
        <v>339093600</v>
      </c>
      <c r="K17" s="42">
        <v>3600900</v>
      </c>
      <c r="L17" s="142"/>
      <c r="M17" s="42">
        <v>1178720</v>
      </c>
      <c r="N17" s="42">
        <v>1178720</v>
      </c>
      <c r="O17" s="42">
        <f>P17+Q17</f>
        <v>774663</v>
      </c>
      <c r="P17" s="42">
        <v>152663</v>
      </c>
      <c r="Q17" s="42">
        <v>622000</v>
      </c>
      <c r="R17" s="42">
        <v>1167849</v>
      </c>
      <c r="S17" s="42">
        <v>1033063</v>
      </c>
      <c r="T17" s="42">
        <v>134786</v>
      </c>
      <c r="U17" s="42">
        <f>V17+W17+X17+Y17</f>
        <v>16261030</v>
      </c>
      <c r="V17" s="42">
        <v>10489630</v>
      </c>
      <c r="W17" s="42">
        <v>4580500</v>
      </c>
      <c r="X17" s="42">
        <v>400000</v>
      </c>
      <c r="Y17" s="42">
        <v>790900</v>
      </c>
      <c r="Z17" s="42">
        <f>1465420-9120</f>
        <v>1456300</v>
      </c>
      <c r="AA17" s="86">
        <f>H17+I17+J17+K17+M17+R17+U17+Z17+O17</f>
        <v>647109402</v>
      </c>
      <c r="AB17" s="43">
        <f>AJ17+AI17+AH17+AG17+AF17+AE17+AD17+AC17+AK17</f>
        <v>5464220.6699999999</v>
      </c>
      <c r="AC17" s="42">
        <f>61200+1000000</f>
        <v>1061200</v>
      </c>
      <c r="AD17" s="42">
        <f>19700+200000+144346.67</f>
        <v>364046.67000000004</v>
      </c>
      <c r="AE17" s="42">
        <v>317300</v>
      </c>
      <c r="AF17" s="42">
        <v>680</v>
      </c>
      <c r="AG17" s="70">
        <v>686000</v>
      </c>
      <c r="AH17" s="42">
        <v>215500</v>
      </c>
      <c r="AI17" s="42">
        <v>205040</v>
      </c>
      <c r="AJ17" s="42">
        <v>25600</v>
      </c>
      <c r="AK17" s="42">
        <v>2588854</v>
      </c>
      <c r="AL17" s="42">
        <f>AM17+AN17+AO17+AQ17+AR17+AP17+AS17+AT17+AU17+AV17+AW17</f>
        <v>310960</v>
      </c>
      <c r="AM17" s="42">
        <v>16880</v>
      </c>
      <c r="AN17" s="42">
        <v>20630</v>
      </c>
      <c r="AO17" s="42">
        <v>5000</v>
      </c>
      <c r="AP17" s="42">
        <v>25000</v>
      </c>
      <c r="AQ17" s="42">
        <v>21100</v>
      </c>
      <c r="AR17" s="42">
        <v>20000</v>
      </c>
      <c r="AS17" s="42">
        <v>27660</v>
      </c>
      <c r="AT17" s="42">
        <v>60000</v>
      </c>
      <c r="AU17" s="42">
        <v>34690</v>
      </c>
      <c r="AV17" s="42">
        <v>75000</v>
      </c>
      <c r="AW17" s="42">
        <v>5000</v>
      </c>
      <c r="AX17" s="43">
        <f>AB17+F17+C17+E17+AA17+G17+AL17</f>
        <v>1179827212.6700001</v>
      </c>
      <c r="AY17" s="62"/>
      <c r="AZ17" s="42">
        <v>5760000</v>
      </c>
      <c r="BA17" s="42">
        <f>BB17</f>
        <v>3528000</v>
      </c>
      <c r="BB17" s="42">
        <v>3528000</v>
      </c>
      <c r="BC17" s="43">
        <f>AZ17+BA17</f>
        <v>9288000</v>
      </c>
      <c r="BD17" s="43">
        <f>AX17+BC17</f>
        <v>1189115212.6700001</v>
      </c>
      <c r="BE17" s="41"/>
      <c r="BF17" s="42">
        <f>BG17+BH17</f>
        <v>0</v>
      </c>
      <c r="BG17" s="42"/>
      <c r="BH17" s="42"/>
      <c r="BI17" s="42"/>
      <c r="BJ17" s="42"/>
      <c r="BK17" s="41">
        <f t="shared" ref="BK17:BK18" si="0">BL17</f>
        <v>0</v>
      </c>
      <c r="BL17" s="41"/>
      <c r="BM17" s="44">
        <f>BK17+BJ17+BI17+BF17</f>
        <v>0</v>
      </c>
      <c r="BN17" s="41">
        <f>BO17+BP17</f>
        <v>0</v>
      </c>
      <c r="BO17" s="41"/>
      <c r="BP17" s="41"/>
      <c r="BQ17" s="44">
        <f>BN17</f>
        <v>0</v>
      </c>
      <c r="BR17" s="44">
        <f>BM17+BQ17</f>
        <v>0</v>
      </c>
      <c r="BS17" s="44">
        <f t="shared" ref="BS17:BS25" si="1">BR17+BE17</f>
        <v>0</v>
      </c>
      <c r="BT17" s="117"/>
    </row>
    <row r="18" spans="1:75" s="34" customFormat="1" ht="40.5" customHeight="1" x14ac:dyDescent="0.4">
      <c r="A18" s="35"/>
      <c r="B18" s="40" t="s">
        <v>4</v>
      </c>
      <c r="C18" s="41"/>
      <c r="D18" s="41"/>
      <c r="E18" s="42"/>
      <c r="F18" s="42"/>
      <c r="G18" s="42"/>
      <c r="H18" s="42"/>
      <c r="I18" s="42"/>
      <c r="J18" s="42"/>
      <c r="K18" s="42"/>
      <c r="L18" s="142"/>
      <c r="M18" s="42"/>
      <c r="N18" s="42"/>
      <c r="O18" s="42">
        <f t="shared" ref="O18:O23" si="2">P18+Q18</f>
        <v>0</v>
      </c>
      <c r="P18" s="42"/>
      <c r="Q18" s="42"/>
      <c r="R18" s="42"/>
      <c r="S18" s="42"/>
      <c r="T18" s="42"/>
      <c r="U18" s="42">
        <f t="shared" ref="U18:U23" si="3">V18+W18+X18+Y18</f>
        <v>0</v>
      </c>
      <c r="V18" s="42"/>
      <c r="W18" s="42"/>
      <c r="X18" s="42"/>
      <c r="Y18" s="42"/>
      <c r="Z18" s="42"/>
      <c r="AA18" s="86">
        <f t="shared" ref="AA18:AA23" si="4">H18+I18+J18+K18+M18+R18+U18+Z18+O18</f>
        <v>0</v>
      </c>
      <c r="AB18" s="43">
        <f>AJ18+AI18+AH18+AG18+AF18+AE18+AD18+AC18+AK18</f>
        <v>0</v>
      </c>
      <c r="AC18" s="42"/>
      <c r="AD18" s="42"/>
      <c r="AE18" s="42"/>
      <c r="AF18" s="42"/>
      <c r="AG18" s="70"/>
      <c r="AH18" s="42"/>
      <c r="AI18" s="42"/>
      <c r="AJ18" s="42"/>
      <c r="AK18" s="42"/>
      <c r="AL18" s="42">
        <f t="shared" ref="AL18:AL29" si="5">AM18+AN18+AO18+AQ18+AR18+AP18+AS18+AT18+AU18+AV18+AW18</f>
        <v>0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3">
        <f t="shared" ref="AX18:AX19" si="6">AB18+F18+C18+E18+AA18+G18+AL18</f>
        <v>0</v>
      </c>
      <c r="AY18" s="62"/>
      <c r="AZ18" s="42"/>
      <c r="BA18" s="42">
        <f t="shared" ref="BA18:BA23" si="7">BB18</f>
        <v>0</v>
      </c>
      <c r="BB18" s="42"/>
      <c r="BC18" s="43">
        <f>AZ18+BA18</f>
        <v>0</v>
      </c>
      <c r="BD18" s="43">
        <f t="shared" ref="BD18:BD23" si="8">AX18+BC18</f>
        <v>0</v>
      </c>
      <c r="BE18" s="41">
        <v>111090200</v>
      </c>
      <c r="BF18" s="42">
        <f t="shared" ref="BF18:BF25" si="9">BG18+BH18</f>
        <v>318002</v>
      </c>
      <c r="BG18" s="42">
        <v>271850</v>
      </c>
      <c r="BH18" s="42">
        <v>46152</v>
      </c>
      <c r="BI18" s="42"/>
      <c r="BJ18" s="42"/>
      <c r="BK18" s="41">
        <f t="shared" si="0"/>
        <v>0</v>
      </c>
      <c r="BL18" s="41"/>
      <c r="BM18" s="44">
        <f t="shared" ref="BM18:BM25" si="10">BK18+BJ18+BI18+BF18</f>
        <v>318002</v>
      </c>
      <c r="BN18" s="41">
        <f t="shared" ref="BN18:BN23" si="11">BO18+BP18</f>
        <v>0</v>
      </c>
      <c r="BO18" s="41"/>
      <c r="BP18" s="41"/>
      <c r="BQ18" s="44">
        <f t="shared" ref="BQ18:BQ23" si="12">BN18</f>
        <v>0</v>
      </c>
      <c r="BR18" s="44">
        <f t="shared" ref="BR18:BR25" si="13">BM18+BQ18</f>
        <v>318002</v>
      </c>
      <c r="BS18" s="44">
        <f t="shared" si="1"/>
        <v>111408202</v>
      </c>
      <c r="BT18" s="117"/>
    </row>
    <row r="19" spans="1:75" s="45" customFormat="1" ht="52.5" customHeight="1" x14ac:dyDescent="0.4">
      <c r="A19" s="35">
        <v>18100000000</v>
      </c>
      <c r="B19" s="40" t="s">
        <v>5</v>
      </c>
      <c r="C19" s="41"/>
      <c r="D19" s="41"/>
      <c r="E19" s="42"/>
      <c r="F19" s="42"/>
      <c r="G19" s="42"/>
      <c r="H19" s="42"/>
      <c r="I19" s="42"/>
      <c r="J19" s="42"/>
      <c r="K19" s="42"/>
      <c r="L19" s="142"/>
      <c r="M19" s="42"/>
      <c r="N19" s="42"/>
      <c r="O19" s="42">
        <f t="shared" si="2"/>
        <v>0</v>
      </c>
      <c r="P19" s="42"/>
      <c r="Q19" s="42"/>
      <c r="R19" s="42"/>
      <c r="S19" s="42"/>
      <c r="T19" s="42"/>
      <c r="U19" s="42">
        <f t="shared" si="3"/>
        <v>0</v>
      </c>
      <c r="V19" s="42"/>
      <c r="W19" s="42"/>
      <c r="X19" s="42"/>
      <c r="Y19" s="42"/>
      <c r="Z19" s="42"/>
      <c r="AA19" s="86">
        <f t="shared" si="4"/>
        <v>0</v>
      </c>
      <c r="AB19" s="43">
        <f>AJ19+AI19+AH19+AG19+AF19+AE19+AD19+AC19+AK19</f>
        <v>0</v>
      </c>
      <c r="AC19" s="42"/>
      <c r="AD19" s="42"/>
      <c r="AE19" s="42"/>
      <c r="AF19" s="42"/>
      <c r="AG19" s="70"/>
      <c r="AH19" s="42"/>
      <c r="AI19" s="42"/>
      <c r="AJ19" s="42"/>
      <c r="AK19" s="42"/>
      <c r="AL19" s="42">
        <f t="shared" si="5"/>
        <v>0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3">
        <f t="shared" si="6"/>
        <v>0</v>
      </c>
      <c r="AY19" s="62"/>
      <c r="AZ19" s="42"/>
      <c r="BA19" s="42">
        <f t="shared" si="7"/>
        <v>0</v>
      </c>
      <c r="BB19" s="42"/>
      <c r="BC19" s="43">
        <f>AZ19+BA19</f>
        <v>0</v>
      </c>
      <c r="BD19" s="43">
        <f t="shared" si="8"/>
        <v>0</v>
      </c>
      <c r="BE19" s="41"/>
      <c r="BF19" s="42">
        <f t="shared" si="9"/>
        <v>0</v>
      </c>
      <c r="BG19" s="42"/>
      <c r="BH19" s="42"/>
      <c r="BI19" s="42"/>
      <c r="BJ19" s="42"/>
      <c r="BK19" s="41">
        <f>BL19</f>
        <v>664000</v>
      </c>
      <c r="BL19" s="41">
        <v>664000</v>
      </c>
      <c r="BM19" s="44">
        <f t="shared" si="10"/>
        <v>664000</v>
      </c>
      <c r="BN19" s="41">
        <f t="shared" si="11"/>
        <v>0</v>
      </c>
      <c r="BO19" s="41"/>
      <c r="BP19" s="41"/>
      <c r="BQ19" s="44">
        <f t="shared" si="12"/>
        <v>0</v>
      </c>
      <c r="BR19" s="44">
        <f t="shared" si="13"/>
        <v>664000</v>
      </c>
      <c r="BS19" s="44">
        <f t="shared" si="1"/>
        <v>664000</v>
      </c>
      <c r="BT19" s="117"/>
      <c r="BU19" s="34"/>
      <c r="BV19" s="34"/>
      <c r="BW19" s="34"/>
    </row>
    <row r="20" spans="1:75" s="45" customFormat="1" ht="45.75" customHeight="1" x14ac:dyDescent="0.4">
      <c r="A20" s="35"/>
      <c r="B20" s="40" t="s">
        <v>44</v>
      </c>
      <c r="C20" s="41">
        <f t="shared" ref="C20:K20" si="14">C22+C23+C24+C25+C21</f>
        <v>0</v>
      </c>
      <c r="D20" s="41">
        <f t="shared" si="14"/>
        <v>0</v>
      </c>
      <c r="E20" s="41">
        <f t="shared" si="14"/>
        <v>0</v>
      </c>
      <c r="F20" s="41">
        <f t="shared" si="14"/>
        <v>0</v>
      </c>
      <c r="G20" s="41">
        <f t="shared" si="14"/>
        <v>0</v>
      </c>
      <c r="H20" s="41">
        <f t="shared" si="14"/>
        <v>0</v>
      </c>
      <c r="I20" s="41">
        <f t="shared" si="14"/>
        <v>0</v>
      </c>
      <c r="J20" s="41">
        <f t="shared" si="14"/>
        <v>0</v>
      </c>
      <c r="K20" s="41">
        <f t="shared" si="14"/>
        <v>0</v>
      </c>
      <c r="L20" s="142"/>
      <c r="M20" s="41">
        <f t="shared" ref="M20:AF20" si="15">M22+M23+M24+M25+M21</f>
        <v>0</v>
      </c>
      <c r="N20" s="41">
        <f t="shared" si="15"/>
        <v>0</v>
      </c>
      <c r="O20" s="42">
        <f t="shared" ref="O20" si="16">O22+O23+O24+O25+O21</f>
        <v>0</v>
      </c>
      <c r="P20" s="42">
        <f t="shared" ref="P20" si="17">P22+P23+P24+P25+P21</f>
        <v>0</v>
      </c>
      <c r="Q20" s="42">
        <f t="shared" ref="Q20" si="18">Q22+Q23+Q24+Q25+Q21</f>
        <v>0</v>
      </c>
      <c r="R20" s="41">
        <f t="shared" si="15"/>
        <v>0</v>
      </c>
      <c r="S20" s="41">
        <f t="shared" si="15"/>
        <v>0</v>
      </c>
      <c r="T20" s="41">
        <f t="shared" si="15"/>
        <v>0</v>
      </c>
      <c r="U20" s="41">
        <f t="shared" si="15"/>
        <v>0</v>
      </c>
      <c r="V20" s="41">
        <f t="shared" si="15"/>
        <v>0</v>
      </c>
      <c r="W20" s="41">
        <f t="shared" si="15"/>
        <v>0</v>
      </c>
      <c r="X20" s="41">
        <f t="shared" si="15"/>
        <v>0</v>
      </c>
      <c r="Y20" s="41">
        <f t="shared" si="15"/>
        <v>0</v>
      </c>
      <c r="Z20" s="41">
        <f t="shared" si="15"/>
        <v>0</v>
      </c>
      <c r="AA20" s="86">
        <f t="shared" si="15"/>
        <v>0</v>
      </c>
      <c r="AB20" s="43">
        <f>AB22+AB23+AB24+AB25+AB21</f>
        <v>0</v>
      </c>
      <c r="AC20" s="41">
        <f t="shared" si="15"/>
        <v>0</v>
      </c>
      <c r="AD20" s="41">
        <f t="shared" si="15"/>
        <v>0</v>
      </c>
      <c r="AE20" s="41">
        <f t="shared" si="15"/>
        <v>0</v>
      </c>
      <c r="AF20" s="41">
        <f t="shared" si="15"/>
        <v>0</v>
      </c>
      <c r="AG20" s="71">
        <f>AG22+AG23+AG24+AG25+AG21</f>
        <v>0</v>
      </c>
      <c r="AH20" s="41">
        <f t="shared" ref="AH20:AO20" si="19">AH22+AH23+AH24+AH25+AH21</f>
        <v>0</v>
      </c>
      <c r="AI20" s="41">
        <f t="shared" si="19"/>
        <v>0</v>
      </c>
      <c r="AJ20" s="41">
        <f t="shared" si="19"/>
        <v>0</v>
      </c>
      <c r="AK20" s="42">
        <f t="shared" si="19"/>
        <v>0</v>
      </c>
      <c r="AL20" s="42">
        <f t="shared" si="5"/>
        <v>0</v>
      </c>
      <c r="AM20" s="41">
        <f t="shared" si="19"/>
        <v>0</v>
      </c>
      <c r="AN20" s="41">
        <f t="shared" si="19"/>
        <v>0</v>
      </c>
      <c r="AO20" s="41">
        <f t="shared" si="19"/>
        <v>0</v>
      </c>
      <c r="AP20" s="41">
        <f t="shared" ref="AP20" si="20">AP22+AP23+AP24+AP25+AP21</f>
        <v>0</v>
      </c>
      <c r="AQ20" s="41">
        <f t="shared" ref="AQ20" si="21">AQ22+AQ23+AQ24+AQ25+AQ21</f>
        <v>0</v>
      </c>
      <c r="AR20" s="41">
        <f t="shared" ref="AR20" si="22">AR22+AR23+AR24+AR25+AR21</f>
        <v>0</v>
      </c>
      <c r="AS20" s="41">
        <f t="shared" ref="AS20" si="23">AS22+AS23+AS24+AS25+AS21</f>
        <v>0</v>
      </c>
      <c r="AT20" s="41">
        <f t="shared" ref="AT20" si="24">AT22+AT23+AT24+AT25+AT21</f>
        <v>0</v>
      </c>
      <c r="AU20" s="41">
        <f t="shared" ref="AU20" si="25">AU22+AU23+AU24+AU25+AU21</f>
        <v>0</v>
      </c>
      <c r="AV20" s="42">
        <f t="shared" ref="AV20" si="26">AV22+AV23+AV24+AV25+AV21</f>
        <v>0</v>
      </c>
      <c r="AW20" s="42">
        <f t="shared" ref="AW20" si="27">AW22+AW23+AW24+AW25+AW21</f>
        <v>0</v>
      </c>
      <c r="AX20" s="43">
        <f>AB20+F20+C20+E20+AA20</f>
        <v>0</v>
      </c>
      <c r="AY20" s="62"/>
      <c r="AZ20" s="41">
        <f t="shared" ref="AZ20:BQ20" si="28">AZ22+AZ23+AZ24+AZ25+AZ21</f>
        <v>0</v>
      </c>
      <c r="BA20" s="42">
        <f t="shared" si="28"/>
        <v>0</v>
      </c>
      <c r="BB20" s="42">
        <f t="shared" si="28"/>
        <v>0</v>
      </c>
      <c r="BC20" s="42">
        <f t="shared" si="28"/>
        <v>0</v>
      </c>
      <c r="BD20" s="43">
        <f>AX20+AZ20</f>
        <v>0</v>
      </c>
      <c r="BE20" s="41">
        <f t="shared" si="28"/>
        <v>0</v>
      </c>
      <c r="BF20" s="42">
        <f t="shared" si="9"/>
        <v>0</v>
      </c>
      <c r="BG20" s="42">
        <f t="shared" si="28"/>
        <v>0</v>
      </c>
      <c r="BH20" s="42">
        <f t="shared" si="28"/>
        <v>0</v>
      </c>
      <c r="BI20" s="42">
        <f t="shared" si="28"/>
        <v>169000</v>
      </c>
      <c r="BJ20" s="42">
        <f t="shared" si="28"/>
        <v>61000</v>
      </c>
      <c r="BK20" s="41">
        <f t="shared" si="28"/>
        <v>0</v>
      </c>
      <c r="BL20" s="41">
        <f t="shared" si="28"/>
        <v>0</v>
      </c>
      <c r="BM20" s="44">
        <f t="shared" si="10"/>
        <v>230000</v>
      </c>
      <c r="BN20" s="41">
        <f t="shared" si="28"/>
        <v>8492500</v>
      </c>
      <c r="BO20" s="41">
        <f t="shared" si="28"/>
        <v>7992500</v>
      </c>
      <c r="BP20" s="41">
        <f t="shared" si="28"/>
        <v>500000</v>
      </c>
      <c r="BQ20" s="43">
        <f t="shared" si="28"/>
        <v>8492500</v>
      </c>
      <c r="BR20" s="44">
        <f t="shared" si="13"/>
        <v>8722500</v>
      </c>
      <c r="BS20" s="44">
        <f t="shared" si="1"/>
        <v>8722500</v>
      </c>
      <c r="BT20" s="117"/>
      <c r="BU20" s="34"/>
      <c r="BV20" s="34"/>
      <c r="BW20" s="34"/>
    </row>
    <row r="21" spans="1:75" s="52" customFormat="1" ht="52.5" x14ac:dyDescent="0.4">
      <c r="A21" s="46">
        <v>18315200000</v>
      </c>
      <c r="B21" s="47" t="s">
        <v>78</v>
      </c>
      <c r="C21" s="48"/>
      <c r="D21" s="48"/>
      <c r="E21" s="48"/>
      <c r="F21" s="48"/>
      <c r="G21" s="48"/>
      <c r="H21" s="48"/>
      <c r="I21" s="48"/>
      <c r="J21" s="48"/>
      <c r="K21" s="48"/>
      <c r="L21" s="142"/>
      <c r="M21" s="48"/>
      <c r="N21" s="48"/>
      <c r="O21" s="49">
        <f t="shared" si="2"/>
        <v>0</v>
      </c>
      <c r="P21" s="49"/>
      <c r="Q21" s="49"/>
      <c r="R21" s="48"/>
      <c r="S21" s="48"/>
      <c r="T21" s="48"/>
      <c r="U21" s="49"/>
      <c r="V21" s="48"/>
      <c r="W21" s="48"/>
      <c r="X21" s="48"/>
      <c r="Y21" s="48"/>
      <c r="Z21" s="48"/>
      <c r="AA21" s="87">
        <f t="shared" si="4"/>
        <v>0</v>
      </c>
      <c r="AB21" s="53">
        <f>AJ21+AI21+AH21+AG21+AF21+AE21+AD21+AC21+AK21</f>
        <v>0</v>
      </c>
      <c r="AC21" s="48"/>
      <c r="AD21" s="48"/>
      <c r="AE21" s="48"/>
      <c r="AF21" s="48"/>
      <c r="AG21" s="72"/>
      <c r="AH21" s="48"/>
      <c r="AI21" s="48"/>
      <c r="AJ21" s="48"/>
      <c r="AK21" s="49"/>
      <c r="AL21" s="42">
        <f t="shared" si="5"/>
        <v>0</v>
      </c>
      <c r="AM21" s="48"/>
      <c r="AN21" s="48"/>
      <c r="AO21" s="48"/>
      <c r="AP21" s="48"/>
      <c r="AQ21" s="48"/>
      <c r="AR21" s="48"/>
      <c r="AS21" s="48"/>
      <c r="AT21" s="48"/>
      <c r="AU21" s="48"/>
      <c r="AV21" s="49"/>
      <c r="AW21" s="49"/>
      <c r="AX21" s="53">
        <f t="shared" ref="AX21:AX23" si="29">AB21+F21+C21+E21+AA21+G21+AL21</f>
        <v>0</v>
      </c>
      <c r="AY21" s="62"/>
      <c r="AZ21" s="53"/>
      <c r="BA21" s="49">
        <f t="shared" si="7"/>
        <v>0</v>
      </c>
      <c r="BB21" s="53"/>
      <c r="BC21" s="53">
        <f t="shared" ref="BC21:BC23" si="30">AZ21+BA21</f>
        <v>0</v>
      </c>
      <c r="BD21" s="53">
        <f t="shared" si="8"/>
        <v>0</v>
      </c>
      <c r="BE21" s="48"/>
      <c r="BF21" s="49">
        <f t="shared" si="9"/>
        <v>0</v>
      </c>
      <c r="BG21" s="49"/>
      <c r="BH21" s="49"/>
      <c r="BI21" s="49">
        <v>169000</v>
      </c>
      <c r="BJ21" s="49">
        <v>61000</v>
      </c>
      <c r="BK21" s="48">
        <f t="shared" ref="BK21:BK23" si="31">BL21</f>
        <v>0</v>
      </c>
      <c r="BL21" s="48"/>
      <c r="BM21" s="44">
        <f t="shared" si="10"/>
        <v>230000</v>
      </c>
      <c r="BN21" s="48">
        <f t="shared" si="11"/>
        <v>0</v>
      </c>
      <c r="BO21" s="48"/>
      <c r="BP21" s="48"/>
      <c r="BQ21" s="50">
        <f t="shared" si="12"/>
        <v>0</v>
      </c>
      <c r="BR21" s="50">
        <f t="shared" si="13"/>
        <v>230000</v>
      </c>
      <c r="BS21" s="50">
        <f t="shared" si="1"/>
        <v>230000</v>
      </c>
      <c r="BT21" s="117"/>
      <c r="BU21" s="51"/>
      <c r="BV21" s="51"/>
      <c r="BW21" s="51"/>
    </row>
    <row r="22" spans="1:75" s="52" customFormat="1" ht="83.25" customHeight="1" x14ac:dyDescent="0.4">
      <c r="A22" s="46">
        <v>18527000000</v>
      </c>
      <c r="B22" s="47" t="s">
        <v>79</v>
      </c>
      <c r="C22" s="48"/>
      <c r="D22" s="48"/>
      <c r="E22" s="49"/>
      <c r="F22" s="49"/>
      <c r="G22" s="49"/>
      <c r="H22" s="49"/>
      <c r="I22" s="49"/>
      <c r="J22" s="49"/>
      <c r="K22" s="49"/>
      <c r="L22" s="142"/>
      <c r="M22" s="49"/>
      <c r="N22" s="49"/>
      <c r="O22" s="49">
        <f t="shared" si="2"/>
        <v>0</v>
      </c>
      <c r="P22" s="49"/>
      <c r="Q22" s="49"/>
      <c r="R22" s="49"/>
      <c r="S22" s="49"/>
      <c r="T22" s="49"/>
      <c r="U22" s="49">
        <f t="shared" si="3"/>
        <v>0</v>
      </c>
      <c r="V22" s="49"/>
      <c r="W22" s="49"/>
      <c r="X22" s="49"/>
      <c r="Y22" s="49"/>
      <c r="Z22" s="49"/>
      <c r="AA22" s="87">
        <f t="shared" si="4"/>
        <v>0</v>
      </c>
      <c r="AB22" s="53">
        <f>AJ22+AI22+AH22+AG22+AF22+AE22+AD22+AC22+AK22</f>
        <v>0</v>
      </c>
      <c r="AC22" s="49"/>
      <c r="AD22" s="49"/>
      <c r="AE22" s="49"/>
      <c r="AF22" s="49"/>
      <c r="AG22" s="73"/>
      <c r="AH22" s="49"/>
      <c r="AI22" s="49"/>
      <c r="AJ22" s="49"/>
      <c r="AK22" s="49"/>
      <c r="AL22" s="42">
        <f t="shared" si="5"/>
        <v>0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53">
        <f t="shared" si="29"/>
        <v>0</v>
      </c>
      <c r="AY22" s="62"/>
      <c r="AZ22" s="49"/>
      <c r="BA22" s="49">
        <f t="shared" si="7"/>
        <v>0</v>
      </c>
      <c r="BB22" s="49"/>
      <c r="BC22" s="53">
        <f t="shared" si="30"/>
        <v>0</v>
      </c>
      <c r="BD22" s="53">
        <f t="shared" si="8"/>
        <v>0</v>
      </c>
      <c r="BE22" s="48"/>
      <c r="BF22" s="49">
        <f t="shared" si="9"/>
        <v>0</v>
      </c>
      <c r="BG22" s="49"/>
      <c r="BH22" s="49"/>
      <c r="BI22" s="49"/>
      <c r="BJ22" s="49"/>
      <c r="BK22" s="48">
        <f t="shared" si="31"/>
        <v>0</v>
      </c>
      <c r="BL22" s="48"/>
      <c r="BM22" s="44">
        <f t="shared" si="10"/>
        <v>0</v>
      </c>
      <c r="BN22" s="48">
        <f t="shared" si="11"/>
        <v>7992500</v>
      </c>
      <c r="BO22" s="48">
        <f>7000000+992500</f>
        <v>7992500</v>
      </c>
      <c r="BP22" s="48"/>
      <c r="BQ22" s="50">
        <f t="shared" si="12"/>
        <v>7992500</v>
      </c>
      <c r="BR22" s="50">
        <f t="shared" si="13"/>
        <v>7992500</v>
      </c>
      <c r="BS22" s="50">
        <f t="shared" si="1"/>
        <v>7992500</v>
      </c>
      <c r="BT22" s="117"/>
      <c r="BU22" s="51"/>
      <c r="BV22" s="51"/>
      <c r="BW22" s="51"/>
    </row>
    <row r="23" spans="1:75" s="52" customFormat="1" ht="88.5" customHeight="1" x14ac:dyDescent="0.4">
      <c r="A23" s="46">
        <v>18201501000</v>
      </c>
      <c r="B23" s="47" t="s">
        <v>80</v>
      </c>
      <c r="C23" s="48"/>
      <c r="D23" s="48"/>
      <c r="E23" s="49"/>
      <c r="F23" s="49"/>
      <c r="G23" s="49"/>
      <c r="H23" s="49"/>
      <c r="I23" s="49"/>
      <c r="J23" s="49"/>
      <c r="K23" s="49"/>
      <c r="L23" s="142"/>
      <c r="M23" s="49"/>
      <c r="N23" s="49"/>
      <c r="O23" s="49">
        <f t="shared" si="2"/>
        <v>0</v>
      </c>
      <c r="P23" s="49"/>
      <c r="Q23" s="49"/>
      <c r="R23" s="49"/>
      <c r="S23" s="49"/>
      <c r="T23" s="49"/>
      <c r="U23" s="49">
        <f t="shared" si="3"/>
        <v>0</v>
      </c>
      <c r="V23" s="49"/>
      <c r="W23" s="49"/>
      <c r="X23" s="49"/>
      <c r="Y23" s="49"/>
      <c r="Z23" s="49"/>
      <c r="AA23" s="87">
        <f t="shared" si="4"/>
        <v>0</v>
      </c>
      <c r="AB23" s="53">
        <f>AJ23+AI23+AH23+AG23+AF23+AE23+AD23+AC23+AK23</f>
        <v>0</v>
      </c>
      <c r="AC23" s="49"/>
      <c r="AD23" s="49"/>
      <c r="AE23" s="49"/>
      <c r="AF23" s="49"/>
      <c r="AG23" s="73"/>
      <c r="AH23" s="49"/>
      <c r="AI23" s="49"/>
      <c r="AJ23" s="49"/>
      <c r="AK23" s="49"/>
      <c r="AL23" s="42">
        <f t="shared" si="5"/>
        <v>0</v>
      </c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3">
        <f t="shared" si="29"/>
        <v>0</v>
      </c>
      <c r="AY23" s="62"/>
      <c r="AZ23" s="49"/>
      <c r="BA23" s="49">
        <f t="shared" si="7"/>
        <v>0</v>
      </c>
      <c r="BB23" s="49"/>
      <c r="BC23" s="53">
        <f t="shared" si="30"/>
        <v>0</v>
      </c>
      <c r="BD23" s="53">
        <f t="shared" si="8"/>
        <v>0</v>
      </c>
      <c r="BE23" s="48"/>
      <c r="BF23" s="49">
        <f t="shared" si="9"/>
        <v>0</v>
      </c>
      <c r="BG23" s="49"/>
      <c r="BH23" s="49"/>
      <c r="BI23" s="49"/>
      <c r="BJ23" s="49"/>
      <c r="BK23" s="48">
        <f t="shared" si="31"/>
        <v>0</v>
      </c>
      <c r="BL23" s="48"/>
      <c r="BM23" s="44">
        <f t="shared" si="10"/>
        <v>0</v>
      </c>
      <c r="BN23" s="48">
        <f t="shared" si="11"/>
        <v>500000</v>
      </c>
      <c r="BO23" s="48"/>
      <c r="BP23" s="48">
        <v>500000</v>
      </c>
      <c r="BQ23" s="50">
        <f t="shared" si="12"/>
        <v>500000</v>
      </c>
      <c r="BR23" s="50">
        <f t="shared" si="13"/>
        <v>500000</v>
      </c>
      <c r="BS23" s="50">
        <f t="shared" si="1"/>
        <v>500000</v>
      </c>
      <c r="BT23" s="117"/>
      <c r="BU23" s="51"/>
      <c r="BV23" s="51"/>
      <c r="BW23" s="51"/>
    </row>
    <row r="24" spans="1:75" s="52" customFormat="1" ht="32.25" hidden="1" customHeight="1" x14ac:dyDescent="0.4">
      <c r="A24" s="46"/>
      <c r="B24" s="46"/>
      <c r="C24" s="48"/>
      <c r="D24" s="48"/>
      <c r="E24" s="49"/>
      <c r="F24" s="49"/>
      <c r="G24" s="49"/>
      <c r="H24" s="49"/>
      <c r="I24" s="49"/>
      <c r="J24" s="49"/>
      <c r="K24" s="49"/>
      <c r="L24" s="142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87"/>
      <c r="AB24" s="53"/>
      <c r="AC24" s="49"/>
      <c r="AD24" s="49"/>
      <c r="AE24" s="49"/>
      <c r="AF24" s="68"/>
      <c r="AG24" s="73"/>
      <c r="AH24" s="49"/>
      <c r="AI24" s="49"/>
      <c r="AJ24" s="49"/>
      <c r="AK24" s="49"/>
      <c r="AL24" s="42">
        <f t="shared" si="5"/>
        <v>0</v>
      </c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3" t="e">
        <f>#REF!+AB24+F24+C24+E24+AA24+#REF!</f>
        <v>#REF!</v>
      </c>
      <c r="AY24" s="62"/>
      <c r="AZ24" s="43"/>
      <c r="BA24" s="43"/>
      <c r="BB24" s="43"/>
      <c r="BC24" s="43"/>
      <c r="BD24" s="43"/>
      <c r="BE24" s="48"/>
      <c r="BF24" s="42">
        <f t="shared" si="9"/>
        <v>0</v>
      </c>
      <c r="BG24" s="49"/>
      <c r="BH24" s="49"/>
      <c r="BI24" s="49"/>
      <c r="BJ24" s="49"/>
      <c r="BK24" s="48"/>
      <c r="BL24" s="48"/>
      <c r="BM24" s="44">
        <f t="shared" si="10"/>
        <v>0</v>
      </c>
      <c r="BN24" s="48"/>
      <c r="BO24" s="48"/>
      <c r="BP24" s="48"/>
      <c r="BQ24" s="50"/>
      <c r="BR24" s="44">
        <f t="shared" si="13"/>
        <v>0</v>
      </c>
      <c r="BS24" s="44">
        <f t="shared" si="1"/>
        <v>0</v>
      </c>
      <c r="BT24" s="117"/>
      <c r="BU24" s="51"/>
      <c r="BV24" s="51"/>
      <c r="BW24" s="51"/>
    </row>
    <row r="25" spans="1:75" s="52" customFormat="1" ht="32.25" hidden="1" customHeight="1" x14ac:dyDescent="0.4">
      <c r="A25" s="46"/>
      <c r="B25" s="46"/>
      <c r="C25" s="48"/>
      <c r="D25" s="48"/>
      <c r="E25" s="49"/>
      <c r="F25" s="49"/>
      <c r="G25" s="49"/>
      <c r="H25" s="49"/>
      <c r="I25" s="49"/>
      <c r="J25" s="49"/>
      <c r="K25" s="49"/>
      <c r="L25" s="142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87"/>
      <c r="AB25" s="53"/>
      <c r="AC25" s="49"/>
      <c r="AD25" s="49"/>
      <c r="AE25" s="49"/>
      <c r="AF25" s="68"/>
      <c r="AG25" s="73"/>
      <c r="AH25" s="49"/>
      <c r="AI25" s="49"/>
      <c r="AJ25" s="49"/>
      <c r="AK25" s="49"/>
      <c r="AL25" s="42">
        <f t="shared" si="5"/>
        <v>0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3" t="e">
        <f>#REF!+AB25+F25+C25+E25+AA25+#REF!</f>
        <v>#REF!</v>
      </c>
      <c r="AY25" s="62"/>
      <c r="AZ25" s="43"/>
      <c r="BA25" s="43"/>
      <c r="BB25" s="43"/>
      <c r="BC25" s="43"/>
      <c r="BD25" s="43"/>
      <c r="BE25" s="48"/>
      <c r="BF25" s="42">
        <f t="shared" si="9"/>
        <v>0</v>
      </c>
      <c r="BG25" s="49"/>
      <c r="BH25" s="49"/>
      <c r="BI25" s="49"/>
      <c r="BJ25" s="49"/>
      <c r="BK25" s="48"/>
      <c r="BL25" s="48"/>
      <c r="BM25" s="44">
        <f t="shared" si="10"/>
        <v>0</v>
      </c>
      <c r="BN25" s="48"/>
      <c r="BO25" s="48"/>
      <c r="BP25" s="48"/>
      <c r="BQ25" s="50"/>
      <c r="BR25" s="44">
        <f t="shared" si="13"/>
        <v>0</v>
      </c>
      <c r="BS25" s="44">
        <f t="shared" si="1"/>
        <v>0</v>
      </c>
      <c r="BT25" s="117"/>
      <c r="BU25" s="51"/>
      <c r="BV25" s="51"/>
      <c r="BW25" s="51"/>
    </row>
    <row r="26" spans="1:75" s="56" customFormat="1" ht="33.75" customHeight="1" x14ac:dyDescent="0.4">
      <c r="A26" s="54" t="s">
        <v>2</v>
      </c>
      <c r="B26" s="54" t="s">
        <v>3</v>
      </c>
      <c r="C26" s="43">
        <f>C17+C18+C19+C20</f>
        <v>3581630</v>
      </c>
      <c r="D26" s="43">
        <f>D17+D18+D19+D20</f>
        <v>107400</v>
      </c>
      <c r="E26" s="43">
        <f t="shared" ref="E26:BS26" si="32">E17+E18+E19+E20</f>
        <v>311100800</v>
      </c>
      <c r="F26" s="43">
        <f t="shared" si="32"/>
        <v>194686900</v>
      </c>
      <c r="G26" s="43">
        <f t="shared" si="32"/>
        <v>17573300</v>
      </c>
      <c r="H26" s="43">
        <f t="shared" si="32"/>
        <v>283223940</v>
      </c>
      <c r="I26" s="43">
        <f t="shared" si="32"/>
        <v>352400</v>
      </c>
      <c r="J26" s="43">
        <f t="shared" si="32"/>
        <v>339093600</v>
      </c>
      <c r="K26" s="43">
        <f t="shared" si="32"/>
        <v>3600900</v>
      </c>
      <c r="L26" s="142"/>
      <c r="M26" s="43">
        <f t="shared" si="32"/>
        <v>1178720</v>
      </c>
      <c r="N26" s="43">
        <f t="shared" si="32"/>
        <v>1178720</v>
      </c>
      <c r="O26" s="43">
        <f>O17+O18+O19+O20</f>
        <v>774663</v>
      </c>
      <c r="P26" s="43">
        <f>P17+P18+P19+P20</f>
        <v>152663</v>
      </c>
      <c r="Q26" s="43">
        <f>Q17+Q18+Q19+Q20</f>
        <v>622000</v>
      </c>
      <c r="R26" s="43">
        <f t="shared" si="32"/>
        <v>1167849</v>
      </c>
      <c r="S26" s="43">
        <f t="shared" si="32"/>
        <v>1033063</v>
      </c>
      <c r="T26" s="43">
        <f t="shared" si="32"/>
        <v>134786</v>
      </c>
      <c r="U26" s="43">
        <f t="shared" si="32"/>
        <v>16261030</v>
      </c>
      <c r="V26" s="43">
        <f t="shared" si="32"/>
        <v>10489630</v>
      </c>
      <c r="W26" s="43">
        <f t="shared" si="32"/>
        <v>4580500</v>
      </c>
      <c r="X26" s="43">
        <f t="shared" si="32"/>
        <v>400000</v>
      </c>
      <c r="Y26" s="43">
        <f t="shared" si="32"/>
        <v>790900</v>
      </c>
      <c r="Z26" s="43">
        <f t="shared" si="32"/>
        <v>1456300</v>
      </c>
      <c r="AA26" s="86">
        <f t="shared" si="32"/>
        <v>647109402</v>
      </c>
      <c r="AB26" s="43">
        <f>AB17+AB18+AB19+AB20</f>
        <v>5464220.6699999999</v>
      </c>
      <c r="AC26" s="43">
        <f t="shared" si="32"/>
        <v>1061200</v>
      </c>
      <c r="AD26" s="43">
        <f t="shared" si="32"/>
        <v>364046.67000000004</v>
      </c>
      <c r="AE26" s="43">
        <f t="shared" si="32"/>
        <v>317300</v>
      </c>
      <c r="AF26" s="69">
        <f t="shared" si="32"/>
        <v>680</v>
      </c>
      <c r="AG26" s="74">
        <f t="shared" si="32"/>
        <v>686000</v>
      </c>
      <c r="AH26" s="43">
        <f t="shared" si="32"/>
        <v>215500</v>
      </c>
      <c r="AI26" s="43">
        <f t="shared" si="32"/>
        <v>205040</v>
      </c>
      <c r="AJ26" s="43">
        <f t="shared" si="32"/>
        <v>25600</v>
      </c>
      <c r="AK26" s="43">
        <f t="shared" si="32"/>
        <v>2588854</v>
      </c>
      <c r="AL26" s="43">
        <f t="shared" si="32"/>
        <v>310960</v>
      </c>
      <c r="AM26" s="43">
        <f t="shared" si="32"/>
        <v>16880</v>
      </c>
      <c r="AN26" s="43">
        <f t="shared" si="32"/>
        <v>20630</v>
      </c>
      <c r="AO26" s="43">
        <f t="shared" si="32"/>
        <v>5000</v>
      </c>
      <c r="AP26" s="43">
        <f t="shared" si="32"/>
        <v>25000</v>
      </c>
      <c r="AQ26" s="43">
        <f t="shared" si="32"/>
        <v>21100</v>
      </c>
      <c r="AR26" s="43">
        <f t="shared" si="32"/>
        <v>20000</v>
      </c>
      <c r="AS26" s="43">
        <f t="shared" si="32"/>
        <v>27660</v>
      </c>
      <c r="AT26" s="43">
        <f t="shared" si="32"/>
        <v>60000</v>
      </c>
      <c r="AU26" s="43">
        <f t="shared" si="32"/>
        <v>34690</v>
      </c>
      <c r="AV26" s="43">
        <f t="shared" si="32"/>
        <v>75000</v>
      </c>
      <c r="AW26" s="43">
        <f t="shared" si="32"/>
        <v>5000</v>
      </c>
      <c r="AX26" s="43">
        <f t="shared" si="32"/>
        <v>1179827212.6700001</v>
      </c>
      <c r="AY26" s="62"/>
      <c r="AZ26" s="43">
        <f t="shared" si="32"/>
        <v>5760000</v>
      </c>
      <c r="BA26" s="43">
        <f t="shared" si="32"/>
        <v>3528000</v>
      </c>
      <c r="BB26" s="43">
        <f t="shared" si="32"/>
        <v>3528000</v>
      </c>
      <c r="BC26" s="43">
        <f t="shared" si="32"/>
        <v>9288000</v>
      </c>
      <c r="BD26" s="43">
        <f t="shared" si="32"/>
        <v>1189115212.6700001</v>
      </c>
      <c r="BE26" s="43">
        <f t="shared" si="32"/>
        <v>111090200</v>
      </c>
      <c r="BF26" s="43">
        <f t="shared" si="32"/>
        <v>318002</v>
      </c>
      <c r="BG26" s="43">
        <f t="shared" si="32"/>
        <v>271850</v>
      </c>
      <c r="BH26" s="43">
        <f t="shared" si="32"/>
        <v>46152</v>
      </c>
      <c r="BI26" s="43">
        <f t="shared" si="32"/>
        <v>169000</v>
      </c>
      <c r="BJ26" s="43">
        <f t="shared" si="32"/>
        <v>61000</v>
      </c>
      <c r="BK26" s="43">
        <f t="shared" si="32"/>
        <v>664000</v>
      </c>
      <c r="BL26" s="43">
        <f t="shared" si="32"/>
        <v>664000</v>
      </c>
      <c r="BM26" s="43">
        <f t="shared" si="32"/>
        <v>1212002</v>
      </c>
      <c r="BN26" s="43">
        <f t="shared" si="32"/>
        <v>8492500</v>
      </c>
      <c r="BO26" s="43">
        <f t="shared" si="32"/>
        <v>7992500</v>
      </c>
      <c r="BP26" s="43">
        <f t="shared" si="32"/>
        <v>500000</v>
      </c>
      <c r="BQ26" s="43">
        <f t="shared" si="32"/>
        <v>8492500</v>
      </c>
      <c r="BR26" s="43">
        <f t="shared" si="32"/>
        <v>9704502</v>
      </c>
      <c r="BS26" s="43">
        <f t="shared" si="32"/>
        <v>120794702</v>
      </c>
      <c r="BT26" s="117"/>
      <c r="BU26" s="55"/>
      <c r="BV26" s="55"/>
      <c r="BW26" s="55"/>
    </row>
    <row r="27" spans="1:75" ht="18.75" hidden="1" customHeight="1" x14ac:dyDescent="0.3">
      <c r="L27" s="142"/>
      <c r="AL27" s="42">
        <f t="shared" si="5"/>
        <v>0</v>
      </c>
      <c r="AY27" s="62"/>
      <c r="BT27" s="117"/>
    </row>
    <row r="28" spans="1:75" s="11" customFormat="1" ht="39" hidden="1" customHeight="1" x14ac:dyDescent="0.6">
      <c r="A28" s="7" t="s">
        <v>22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14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8"/>
      <c r="AB28" s="88"/>
      <c r="AC28" s="8"/>
      <c r="AD28" s="8"/>
      <c r="AE28" s="8"/>
      <c r="AF28" s="8"/>
      <c r="AG28" s="8"/>
      <c r="AH28" s="8"/>
      <c r="AI28" s="8"/>
      <c r="AJ28" s="8"/>
      <c r="AK28" s="8"/>
      <c r="AL28" s="42">
        <f t="shared" si="5"/>
        <v>0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15"/>
      <c r="AY28" s="62"/>
      <c r="AZ28" s="15"/>
      <c r="BA28" s="15"/>
      <c r="BB28" s="15"/>
      <c r="BC28" s="15"/>
      <c r="BD28" s="15"/>
      <c r="BE28" s="7"/>
      <c r="BF28" s="8"/>
      <c r="BG28" s="8"/>
      <c r="BH28" s="8"/>
      <c r="BI28" s="8"/>
      <c r="BJ28" s="8"/>
      <c r="BK28" s="7"/>
      <c r="BL28" s="7"/>
      <c r="BM28" s="10"/>
      <c r="BN28" s="7"/>
      <c r="BO28" s="7"/>
      <c r="BP28" s="13"/>
      <c r="BQ28" s="16"/>
      <c r="BR28" s="18"/>
      <c r="BS28" s="10"/>
      <c r="BT28" s="117"/>
      <c r="BU28" s="7"/>
      <c r="BV28" s="7"/>
      <c r="BW28" s="7"/>
    </row>
    <row r="29" spans="1:75" s="11" customFormat="1" ht="47.25" hidden="1" customHeight="1" x14ac:dyDescent="0.6">
      <c r="A29" s="7" t="s">
        <v>23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142"/>
      <c r="M29" s="144" t="s">
        <v>46</v>
      </c>
      <c r="N29" s="144"/>
      <c r="O29" s="144"/>
      <c r="P29" s="144"/>
      <c r="Q29" s="144"/>
      <c r="R29" s="144"/>
      <c r="S29" s="8"/>
      <c r="T29" s="8"/>
      <c r="U29" s="8"/>
      <c r="V29" s="8"/>
      <c r="W29" s="8"/>
      <c r="X29" s="8"/>
      <c r="Y29" s="8"/>
      <c r="Z29" s="8"/>
      <c r="AA29" s="88"/>
      <c r="AB29" s="88"/>
      <c r="AC29" s="8"/>
      <c r="AD29" s="8"/>
      <c r="AE29" s="8"/>
      <c r="AF29" s="8"/>
      <c r="AG29" s="8"/>
      <c r="AH29" s="8"/>
      <c r="AI29" s="8"/>
      <c r="AJ29" s="8"/>
      <c r="AK29" s="8"/>
      <c r="AL29" s="42">
        <f t="shared" si="5"/>
        <v>0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9"/>
      <c r="AY29" s="62"/>
      <c r="AZ29" s="9"/>
      <c r="BA29" s="9"/>
      <c r="BB29" s="9"/>
      <c r="BC29" s="9"/>
      <c r="BD29" s="9"/>
      <c r="BE29" s="7"/>
      <c r="BF29" s="8"/>
      <c r="BG29" s="8"/>
      <c r="BH29" s="8"/>
      <c r="BI29" s="8"/>
      <c r="BJ29" s="8"/>
      <c r="BK29" s="7"/>
      <c r="BL29" s="7"/>
      <c r="BM29" s="10"/>
      <c r="BN29" s="7"/>
      <c r="BO29" s="7"/>
      <c r="BP29" s="7"/>
      <c r="BQ29" s="10"/>
      <c r="BR29" s="10"/>
      <c r="BS29" s="10"/>
      <c r="BT29" s="117"/>
      <c r="BU29" s="7"/>
      <c r="BV29" s="7"/>
      <c r="BW29" s="7"/>
    </row>
    <row r="30" spans="1:75" ht="50.25" customHeight="1" x14ac:dyDescent="0.3">
      <c r="A30" s="30"/>
      <c r="B30" s="30"/>
      <c r="C30" s="30"/>
      <c r="D30" s="30"/>
      <c r="E30" s="27"/>
      <c r="F30" s="27"/>
      <c r="G30" s="27"/>
      <c r="H30" s="27"/>
      <c r="I30" s="27"/>
      <c r="J30" s="27"/>
      <c r="K30" s="27"/>
      <c r="L30" s="142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89"/>
      <c r="AB30" s="89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33"/>
      <c r="AY30" s="62"/>
      <c r="BE30" s="79"/>
      <c r="BF30" s="27"/>
      <c r="BG30" s="27"/>
      <c r="BH30" s="27"/>
      <c r="BI30" s="27"/>
      <c r="BJ30" s="27"/>
      <c r="BK30" s="30"/>
      <c r="BL30" s="30"/>
      <c r="BM30" s="80"/>
      <c r="BN30" s="30"/>
      <c r="BO30" s="30"/>
      <c r="BP30" s="30"/>
      <c r="BQ30" s="80"/>
      <c r="BR30" s="80"/>
      <c r="BS30" s="80"/>
      <c r="BT30" s="117"/>
    </row>
    <row r="31" spans="1:75" s="21" customFormat="1" ht="83.25" customHeight="1" x14ac:dyDescent="0.9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142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90"/>
      <c r="AB31" s="90"/>
      <c r="AC31" s="26"/>
      <c r="AD31" s="26"/>
      <c r="AE31" s="26"/>
      <c r="AF31" s="26"/>
      <c r="AG31" s="26"/>
      <c r="AH31" s="26"/>
      <c r="AI31" s="26"/>
      <c r="AJ31" s="26"/>
      <c r="AK31" s="26"/>
      <c r="AL31" s="31"/>
      <c r="AM31" s="31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9"/>
      <c r="AY31" s="62"/>
      <c r="AZ31" s="63"/>
      <c r="BA31" s="67"/>
      <c r="BB31" s="67"/>
      <c r="BC31" s="67"/>
      <c r="BD31" s="63"/>
      <c r="BE31" s="76" t="s">
        <v>75</v>
      </c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94" t="s">
        <v>76</v>
      </c>
      <c r="BQ31" s="94"/>
      <c r="BR31" s="94"/>
      <c r="BS31" s="94"/>
      <c r="BT31" s="117"/>
      <c r="BU31" s="20"/>
      <c r="BV31" s="20"/>
      <c r="BW31" s="20"/>
    </row>
    <row r="32" spans="1:75" ht="38.25" hidden="1" x14ac:dyDescent="0.55000000000000004">
      <c r="A32" s="28"/>
      <c r="B32" s="28"/>
      <c r="C32" s="28"/>
      <c r="D32" s="28"/>
      <c r="E32" s="25"/>
      <c r="F32" s="25"/>
      <c r="G32" s="25"/>
      <c r="H32" s="25"/>
      <c r="I32" s="25"/>
      <c r="J32" s="25"/>
      <c r="K32" s="25"/>
      <c r="L32" s="142"/>
      <c r="M32" s="143"/>
      <c r="N32" s="143"/>
      <c r="O32" s="143"/>
      <c r="P32" s="143"/>
      <c r="Q32" s="143"/>
      <c r="R32" s="143"/>
      <c r="S32" s="25"/>
      <c r="T32" s="25"/>
      <c r="U32" s="25"/>
      <c r="V32" s="25"/>
      <c r="W32" s="25"/>
      <c r="X32" s="25"/>
      <c r="Y32" s="25"/>
      <c r="Z32" s="25"/>
      <c r="AA32" s="91"/>
      <c r="AB32" s="91"/>
      <c r="AC32" s="25"/>
      <c r="AD32" s="25"/>
      <c r="AE32" s="25"/>
      <c r="AF32" s="25"/>
      <c r="AG32" s="25"/>
      <c r="AH32" s="25"/>
      <c r="AI32" s="25"/>
      <c r="AJ32" s="25"/>
      <c r="AK32" s="25"/>
      <c r="AL32" s="22"/>
      <c r="AM32" s="2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62"/>
      <c r="AZ32" s="8"/>
      <c r="BA32" s="8"/>
      <c r="BB32" s="8"/>
      <c r="BC32" s="8"/>
      <c r="BD32" s="8"/>
      <c r="BE32" s="77"/>
      <c r="BF32" s="78"/>
      <c r="BG32" s="25"/>
      <c r="BH32" s="25"/>
      <c r="BI32" s="25"/>
      <c r="BJ32" s="25"/>
      <c r="BK32" s="28"/>
      <c r="BL32" s="28"/>
      <c r="BM32" s="75"/>
      <c r="BN32" s="28"/>
      <c r="BO32" s="28"/>
      <c r="BP32" s="28"/>
      <c r="BQ32" s="75"/>
      <c r="BR32" s="75"/>
      <c r="BS32" s="75"/>
      <c r="BT32" s="117"/>
    </row>
    <row r="33" spans="13:71" ht="38.25" x14ac:dyDescent="0.55000000000000004">
      <c r="M33" s="19"/>
      <c r="N33" s="19"/>
      <c r="O33" s="82"/>
      <c r="P33" s="82"/>
      <c r="Q33" s="82"/>
      <c r="R33" s="19"/>
      <c r="AL33" s="7"/>
      <c r="AM33" s="7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Z33" s="8"/>
      <c r="BA33" s="8"/>
      <c r="BB33" s="8"/>
      <c r="BC33" s="8"/>
      <c r="BD33" s="8"/>
      <c r="BE33" s="28"/>
      <c r="BF33" s="25"/>
      <c r="BG33" s="25"/>
      <c r="BH33" s="25"/>
      <c r="BI33" s="25"/>
      <c r="BJ33" s="25"/>
      <c r="BK33" s="28"/>
      <c r="BL33" s="28"/>
      <c r="BM33" s="75"/>
      <c r="BN33" s="28"/>
      <c r="BO33" s="28"/>
      <c r="BP33" s="28"/>
      <c r="BQ33" s="75"/>
      <c r="BR33" s="75"/>
      <c r="BS33" s="75"/>
    </row>
    <row r="34" spans="13:71" ht="38.25" x14ac:dyDescent="0.55000000000000004">
      <c r="M34" s="19"/>
      <c r="N34" s="19"/>
      <c r="O34" s="82"/>
      <c r="P34" s="82"/>
      <c r="Q34" s="82"/>
      <c r="R34" s="19"/>
      <c r="AL34" s="22"/>
      <c r="AM34" s="7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Z34" s="8"/>
      <c r="BA34" s="8"/>
      <c r="BB34" s="8"/>
      <c r="BC34" s="8"/>
      <c r="BD34" s="8"/>
      <c r="BE34" s="77" t="s">
        <v>77</v>
      </c>
      <c r="BF34" s="78"/>
      <c r="BG34" s="25"/>
      <c r="BH34" s="25"/>
      <c r="BI34" s="25"/>
      <c r="BJ34" s="25"/>
      <c r="BK34" s="28"/>
      <c r="BL34" s="28"/>
      <c r="BM34" s="75"/>
      <c r="BN34" s="28"/>
      <c r="BO34" s="28"/>
      <c r="BP34" s="28"/>
      <c r="BQ34" s="75"/>
      <c r="BR34" s="75"/>
      <c r="BS34" s="75"/>
    </row>
    <row r="35" spans="13:71" ht="38.25" customHeight="1" x14ac:dyDescent="0.3">
      <c r="AL35" s="2"/>
      <c r="AM35" s="2"/>
      <c r="AX35" s="3"/>
      <c r="AZ35" s="3"/>
      <c r="BA35" s="3"/>
      <c r="BB35" s="3"/>
      <c r="BC35" s="3"/>
      <c r="BD35" s="3"/>
      <c r="BE35" s="123"/>
      <c r="BF35" s="123"/>
      <c r="BG35" s="25"/>
      <c r="BH35" s="25"/>
      <c r="BI35" s="25"/>
      <c r="BJ35" s="25"/>
      <c r="BK35" s="28"/>
      <c r="BL35" s="28"/>
      <c r="BM35" s="75"/>
      <c r="BN35" s="28"/>
      <c r="BO35" s="28"/>
      <c r="BP35" s="28"/>
      <c r="BQ35" s="75"/>
      <c r="BR35" s="75"/>
      <c r="BS35" s="75"/>
    </row>
    <row r="36" spans="13:71" hidden="1" x14ac:dyDescent="0.3">
      <c r="BE36" s="28"/>
      <c r="BF36" s="25"/>
      <c r="BG36" s="25"/>
      <c r="BH36" s="25"/>
      <c r="BI36" s="25"/>
      <c r="BJ36" s="25"/>
      <c r="BK36" s="28"/>
      <c r="BL36" s="28"/>
      <c r="BM36" s="75"/>
      <c r="BN36" s="28"/>
      <c r="BO36" s="28"/>
      <c r="BP36" s="28"/>
      <c r="BQ36" s="75"/>
      <c r="BR36" s="75"/>
      <c r="BS36" s="75"/>
    </row>
  </sheetData>
  <mergeCells count="106">
    <mergeCell ref="AL9:AX9"/>
    <mergeCell ref="AL10:AW10"/>
    <mergeCell ref="AL12:AW12"/>
    <mergeCell ref="AL11:AW11"/>
    <mergeCell ref="AM13:AW13"/>
    <mergeCell ref="AZ9:BC9"/>
    <mergeCell ref="AG14:AG15"/>
    <mergeCell ref="AH14:AH15"/>
    <mergeCell ref="AI14:AI15"/>
    <mergeCell ref="AJ14:AJ15"/>
    <mergeCell ref="AK14:AK15"/>
    <mergeCell ref="AC13:AK13"/>
    <mergeCell ref="AB9:AK9"/>
    <mergeCell ref="AB10:AK10"/>
    <mergeCell ref="AB11:AK11"/>
    <mergeCell ref="AB12:AK12"/>
    <mergeCell ref="AO14:AO15"/>
    <mergeCell ref="AQ14:AQ15"/>
    <mergeCell ref="AR14:AR15"/>
    <mergeCell ref="AT14:AT15"/>
    <mergeCell ref="J2:K2"/>
    <mergeCell ref="J3:K3"/>
    <mergeCell ref="J5:K5"/>
    <mergeCell ref="J4:K4"/>
    <mergeCell ref="J1:K1"/>
    <mergeCell ref="E11:K12"/>
    <mergeCell ref="O13:O15"/>
    <mergeCell ref="P13:Q13"/>
    <mergeCell ref="P14:P15"/>
    <mergeCell ref="Q14:Q15"/>
    <mergeCell ref="C10:K10"/>
    <mergeCell ref="C11:D12"/>
    <mergeCell ref="L1:L32"/>
    <mergeCell ref="M32:R32"/>
    <mergeCell ref="M29:R29"/>
    <mergeCell ref="M11:AA12"/>
    <mergeCell ref="A7:K7"/>
    <mergeCell ref="C9:K9"/>
    <mergeCell ref="M9:AA9"/>
    <mergeCell ref="M10:AA10"/>
    <mergeCell ref="S13:T14"/>
    <mergeCell ref="AA13:AA15"/>
    <mergeCell ref="V13:Y14"/>
    <mergeCell ref="E13:E15"/>
    <mergeCell ref="BE35:BF35"/>
    <mergeCell ref="A9:A15"/>
    <mergeCell ref="B9:B15"/>
    <mergeCell ref="BE9:BS9"/>
    <mergeCell ref="AX10:AX15"/>
    <mergeCell ref="BE10:BE12"/>
    <mergeCell ref="J13:J15"/>
    <mergeCell ref="BS10:BS15"/>
    <mergeCell ref="BN12:BQ12"/>
    <mergeCell ref="BR12:BR15"/>
    <mergeCell ref="AU14:AU15"/>
    <mergeCell ref="AZ14:AZ15"/>
    <mergeCell ref="AZ11:AZ13"/>
    <mergeCell ref="AS14:AS15"/>
    <mergeCell ref="K13:K15"/>
    <mergeCell ref="C13:C15"/>
    <mergeCell ref="N13:N14"/>
    <mergeCell ref="U13:U15"/>
    <mergeCell ref="R13:R15"/>
    <mergeCell ref="Z13:Z15"/>
    <mergeCell ref="AC14:AC15"/>
    <mergeCell ref="AD14:AD15"/>
    <mergeCell ref="AE14:AE15"/>
    <mergeCell ref="AF14:AF15"/>
    <mergeCell ref="F13:F15"/>
    <mergeCell ref="H13:H15"/>
    <mergeCell ref="I13:I15"/>
    <mergeCell ref="D13:D14"/>
    <mergeCell ref="M13:M15"/>
    <mergeCell ref="G13:G15"/>
    <mergeCell ref="BT1:BT32"/>
    <mergeCell ref="BD9:BD15"/>
    <mergeCell ref="BP14:BP15"/>
    <mergeCell ref="BN13:BN15"/>
    <mergeCell ref="BO13:BP13"/>
    <mergeCell ref="AP14:AP15"/>
    <mergeCell ref="AB13:AB15"/>
    <mergeCell ref="AL13:AL15"/>
    <mergeCell ref="BO14:BO15"/>
    <mergeCell ref="BE13:BE15"/>
    <mergeCell ref="AV14:AV15"/>
    <mergeCell ref="AW14:AW15"/>
    <mergeCell ref="BJ13:BJ15"/>
    <mergeCell ref="BQ13:BQ15"/>
    <mergeCell ref="AM14:AM15"/>
    <mergeCell ref="BC10:BC15"/>
    <mergeCell ref="AN14:AN15"/>
    <mergeCell ref="BK13:BK15"/>
    <mergeCell ref="BP31:BS31"/>
    <mergeCell ref="BL14:BL15"/>
    <mergeCell ref="AZ10:BB10"/>
    <mergeCell ref="BA11:BB12"/>
    <mergeCell ref="BA13:BA15"/>
    <mergeCell ref="BB13:BB14"/>
    <mergeCell ref="BI13:BI15"/>
    <mergeCell ref="BF10:BR11"/>
    <mergeCell ref="BF13:BF15"/>
    <mergeCell ref="BG14:BG15"/>
    <mergeCell ref="BH14:BH15"/>
    <mergeCell ref="BG13:BH13"/>
    <mergeCell ref="BF12:BL12"/>
    <mergeCell ref="BM12:BM15"/>
  </mergeCells>
  <pageMargins left="0.59055118110236227" right="0.39370078740157483" top="0.59055118110236227" bottom="0.39370078740157483" header="0" footer="0"/>
  <pageSetup paperSize="9" scale="29" fitToWidth="3" fitToHeight="10" orientation="landscape" useFirstPageNumber="1" horizontalDpi="300" verticalDpi="300" r:id="rId1"/>
  <headerFooter>
    <oddFooter>&amp;R&amp;"Times New Roman,обычный"&amp;22Сторінка &amp;P</oddFooter>
  </headerFooter>
  <colBreaks count="5" manualBreakCount="5">
    <brk id="11" max="37" man="1"/>
    <brk id="27" max="38" man="1"/>
    <brk id="37" max="38" man="1"/>
    <brk id="50" max="38" man="1"/>
    <brk id="5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2019-03-01T09:15:19Z</cp:lastPrinted>
  <dcterms:created xsi:type="dcterms:W3CDTF">2018-11-15T08:41:33Z</dcterms:created>
  <dcterms:modified xsi:type="dcterms:W3CDTF">2019-03-01T09:19:38Z</dcterms:modified>
</cp:coreProperties>
</file>