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додаток 3" sheetId="1" r:id="rId1"/>
  </sheets>
  <definedNames>
    <definedName name="_xlnm.Print_Titles" localSheetId="0">'додаток 3'!$8:$8</definedName>
  </definedNames>
  <calcPr fullCalcOnLoad="1"/>
</workbook>
</file>

<file path=xl/sharedStrings.xml><?xml version="1.0" encoding="utf-8"?>
<sst xmlns="http://schemas.openxmlformats.org/spreadsheetml/2006/main" count="114" uniqueCount="113">
  <si>
    <t xml:space="preserve">ПЕРЕЛІК </t>
  </si>
  <si>
    <t>№ з/п</t>
  </si>
  <si>
    <t>Прибиральник службових приміщень</t>
  </si>
  <si>
    <t>Підсобний робітник</t>
  </si>
  <si>
    <t>Сторож</t>
  </si>
  <si>
    <t>Комірник</t>
  </si>
  <si>
    <t xml:space="preserve"> Разом</t>
  </si>
  <si>
    <t>ССШ № 1</t>
  </si>
  <si>
    <t>ССШ № 2</t>
  </si>
  <si>
    <t>ЗОШ № 4</t>
  </si>
  <si>
    <t>ЗОШ № 6</t>
  </si>
  <si>
    <t>ССШ № 7</t>
  </si>
  <si>
    <t>ССШ № 9</t>
  </si>
  <si>
    <t>ССШ № 10</t>
  </si>
  <si>
    <t>НВК № 16</t>
  </si>
  <si>
    <t>ЗОШ № 12</t>
  </si>
  <si>
    <t>ЗОШ № 13</t>
  </si>
  <si>
    <t>ЗОШ № 15</t>
  </si>
  <si>
    <t>ССШ № 17</t>
  </si>
  <si>
    <t>ЗОШ № 18</t>
  </si>
  <si>
    <t>ЗОШ № 20</t>
  </si>
  <si>
    <t>ЗОШ № 22</t>
  </si>
  <si>
    <t>ЗОШ № 23</t>
  </si>
  <si>
    <t>ЗОШ № 24</t>
  </si>
  <si>
    <t>ССШ № 25</t>
  </si>
  <si>
    <t>ЗОШ № 27</t>
  </si>
  <si>
    <t>ССШ № 29</t>
  </si>
  <si>
    <t>ССШ № 30</t>
  </si>
  <si>
    <t>Гімназія №1</t>
  </si>
  <si>
    <t>НВК № 9</t>
  </si>
  <si>
    <t>НВК № 11</t>
  </si>
  <si>
    <t>НВК № 34</t>
  </si>
  <si>
    <t>НВК № 37</t>
  </si>
  <si>
    <t>НВК № 41</t>
  </si>
  <si>
    <t>НВК № 42</t>
  </si>
  <si>
    <t>ДНЗ № 1</t>
  </si>
  <si>
    <t>ДНЗ № 2</t>
  </si>
  <si>
    <t>ДНЗ № 3</t>
  </si>
  <si>
    <t>ДНЗ № 5</t>
  </si>
  <si>
    <t>ДНЗ № 6</t>
  </si>
  <si>
    <t>ДНЗ № 7</t>
  </si>
  <si>
    <t>ДНЗ № 8</t>
  </si>
  <si>
    <t>ДНЗ № 10</t>
  </si>
  <si>
    <t>ДНЗ № 12</t>
  </si>
  <si>
    <t>ДНЗ № 13</t>
  </si>
  <si>
    <t>ДНЗ № 14</t>
  </si>
  <si>
    <t>ДНЗ № 15</t>
  </si>
  <si>
    <t>ДНЗ № 16</t>
  </si>
  <si>
    <t>ДНЗ № 17</t>
  </si>
  <si>
    <t>ДНЗ № 18</t>
  </si>
  <si>
    <t>ДНЗ № 19</t>
  </si>
  <si>
    <t>ДНЗ № 20</t>
  </si>
  <si>
    <t>ДНЗ № 21</t>
  </si>
  <si>
    <t>ДНЗ № 22</t>
  </si>
  <si>
    <t>ДНЗ № 23</t>
  </si>
  <si>
    <t>ДНЗ № 25</t>
  </si>
  <si>
    <t>ДНЗ № 26</t>
  </si>
  <si>
    <t>ДНЗ № 27</t>
  </si>
  <si>
    <t>ДНЗ № 28</t>
  </si>
  <si>
    <t>ДНЗ № 29</t>
  </si>
  <si>
    <t>ДНЗ № 30</t>
  </si>
  <si>
    <t>ДНЗ № 32</t>
  </si>
  <si>
    <t>ДНЗ № 33</t>
  </si>
  <si>
    <t>ДНЗ № 36</t>
  </si>
  <si>
    <t>ДНЗ № 39</t>
  </si>
  <si>
    <t>ДНЗ № 40</t>
  </si>
  <si>
    <t>Палац дітей та юнацтва</t>
  </si>
  <si>
    <t>Всього:</t>
  </si>
  <si>
    <t xml:space="preserve">  </t>
  </si>
  <si>
    <t>Помічник вихователя для дітей віком від 3-х років</t>
  </si>
  <si>
    <t>Сумська класична гімназія</t>
  </si>
  <si>
    <r>
      <t xml:space="preserve"> (одиниць</t>
    </r>
    <r>
      <rPr>
        <b/>
        <sz val="14"/>
        <color indexed="8"/>
        <rFont val="Times New Roman"/>
        <family val="1"/>
      </rPr>
      <t>)</t>
    </r>
  </si>
  <si>
    <t>Скорочена назва закладу</t>
  </si>
  <si>
    <t>Завідувач басейном</t>
  </si>
  <si>
    <t>Інструктор з фізкультури</t>
  </si>
  <si>
    <t>Оператор хлораторної установки</t>
  </si>
  <si>
    <t>Слюсар-ремонтник</t>
  </si>
  <si>
    <t>ДНЗ «Сумський хіміко-технологічний центр професійно-технічної освіти»</t>
  </si>
  <si>
    <t>Сестра медична</t>
  </si>
  <si>
    <t>Робітник з комплексного  обслуговування й ремонту будівель (будинків)</t>
  </si>
  <si>
    <t>Шеф - кухар</t>
  </si>
  <si>
    <t>Двірник</t>
  </si>
  <si>
    <t>СЗЗСО № 21</t>
  </si>
  <si>
    <t>ЦЕНТУМ</t>
  </si>
  <si>
    <t>СЗЗСО № 19</t>
  </si>
  <si>
    <t>СЗЗСО № 26</t>
  </si>
  <si>
    <t>Бухгалтер 1 категорії</t>
  </si>
  <si>
    <t>ліфтер</t>
  </si>
  <si>
    <t>ЗОШ № 5</t>
  </si>
  <si>
    <t>кухар</t>
  </si>
  <si>
    <t>ДНЗ № 24</t>
  </si>
  <si>
    <t>ДНЗ № 31</t>
  </si>
  <si>
    <t>ДНЗ № 35</t>
  </si>
  <si>
    <t>ДНЗ № 38</t>
  </si>
  <si>
    <t>доплата до мін.</t>
  </si>
  <si>
    <t>зп в місяць</t>
  </si>
  <si>
    <t>зп в рік</t>
  </si>
  <si>
    <t>Пос. оклад</t>
  </si>
  <si>
    <t>складність 25 %</t>
  </si>
  <si>
    <t>нарахування на заробітну плату</t>
  </si>
  <si>
    <t>всього на рік</t>
  </si>
  <si>
    <t>премія 25%</t>
  </si>
  <si>
    <t>виділяється щорічно на додаткові посади</t>
  </si>
  <si>
    <t>додатковий обсяга на 2020 рік</t>
  </si>
  <si>
    <t>1*</t>
  </si>
  <si>
    <t>додаткових штатних посад, які введені у закладах освіти м. Суми, фінансування яких здійснюється за рахунок коштів міського бюджету,  понад штатні нормативи</t>
  </si>
  <si>
    <t>*дані посади вводяться до передачі у державну власність майна комунальної власності територіальної громади міста Суми, розташованого по вул. Миру, 22 в місті Суми</t>
  </si>
  <si>
    <t>Виконавець: Дрига Т.В.</t>
  </si>
  <si>
    <t xml:space="preserve">                   14.11.2019 р.</t>
  </si>
  <si>
    <t>Секретар Сумської міської ради                                                                                                                                           А.В. Баранов</t>
  </si>
  <si>
    <t xml:space="preserve">від 13 листопада 2019 року №5819-МР         </t>
  </si>
  <si>
    <t>до рішення Сумської міської ради  "Про додаткові посади у закладах освіти м.Суми, фінансування яких здійснюється за рахунок коштів міського бюджету"</t>
  </si>
  <si>
    <t xml:space="preserve">   Додаток 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</si>
</sst>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/>
    </xf>
    <xf numFmtId="0" fontId="56" fillId="0" borderId="10" xfId="0" applyFont="1" applyBorder="1" applyAlignment="1">
      <alignment horizontal="center" vertical="center" textRotation="90"/>
    </xf>
    <xf numFmtId="0" fontId="55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5" fillId="0" borderId="0" xfId="0" applyFont="1" applyAlignment="1">
      <alignment horizontal="left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left" wrapText="1" indent="1"/>
    </xf>
    <xf numFmtId="0" fontId="51" fillId="0" borderId="0" xfId="0" applyFont="1" applyAlignment="1">
      <alignment horizontal="left" vertical="center" wrapText="1" inden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="95" zoomScaleNormal="95" zoomScalePageLayoutView="0" workbookViewId="0" topLeftCell="A58">
      <selection activeCell="O2" sqref="O2:S2"/>
    </sheetView>
  </sheetViews>
  <sheetFormatPr defaultColWidth="9.140625" defaultRowHeight="15"/>
  <cols>
    <col min="1" max="1" width="5.7109375" style="0" customWidth="1"/>
    <col min="2" max="2" width="18.7109375" style="0" customWidth="1"/>
    <col min="3" max="3" width="9.421875" style="0" customWidth="1"/>
    <col min="4" max="5" width="8.7109375" style="0" customWidth="1"/>
    <col min="6" max="9" width="7.8515625" style="0" customWidth="1"/>
    <col min="11" max="11" width="6.421875" style="0" customWidth="1"/>
    <col min="12" max="12" width="7.140625" style="0" customWidth="1"/>
    <col min="13" max="13" width="6.28125" style="0" customWidth="1"/>
    <col min="17" max="17" width="7.421875" style="0" customWidth="1"/>
    <col min="18" max="18" width="7.57421875" style="0" customWidth="1"/>
    <col min="19" max="19" width="11.28125" style="0" bestFit="1" customWidth="1"/>
  </cols>
  <sheetData>
    <row r="1" spans="15:19" ht="21.75" customHeight="1">
      <c r="O1" s="39" t="s">
        <v>112</v>
      </c>
      <c r="P1" s="39"/>
      <c r="Q1" s="39"/>
      <c r="R1" s="39"/>
      <c r="S1" s="39"/>
    </row>
    <row r="2" spans="15:19" ht="96" customHeight="1">
      <c r="O2" s="40" t="s">
        <v>111</v>
      </c>
      <c r="P2" s="40"/>
      <c r="Q2" s="40"/>
      <c r="R2" s="40"/>
      <c r="S2" s="40"/>
    </row>
    <row r="3" spans="15:20" ht="15.75" customHeight="1">
      <c r="O3" s="41" t="s">
        <v>110</v>
      </c>
      <c r="P3" s="41"/>
      <c r="Q3" s="41"/>
      <c r="R3" s="41"/>
      <c r="S3" s="41"/>
      <c r="T3" s="37"/>
    </row>
    <row r="5" spans="1:19" ht="18.7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42" customHeight="1">
      <c r="A6" s="46" t="s">
        <v>105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8.75">
      <c r="A7" s="44" t="s">
        <v>71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162" customHeight="1">
      <c r="A8" s="8" t="s">
        <v>1</v>
      </c>
      <c r="B8" s="13" t="s">
        <v>72</v>
      </c>
      <c r="C8" s="12" t="s">
        <v>86</v>
      </c>
      <c r="D8" s="10" t="s">
        <v>80</v>
      </c>
      <c r="E8" s="10" t="s">
        <v>89</v>
      </c>
      <c r="F8" s="10" t="s">
        <v>73</v>
      </c>
      <c r="G8" s="10" t="s">
        <v>74</v>
      </c>
      <c r="H8" s="10" t="s">
        <v>78</v>
      </c>
      <c r="I8" s="10" t="s">
        <v>75</v>
      </c>
      <c r="J8" s="10" t="s">
        <v>79</v>
      </c>
      <c r="K8" s="10" t="s">
        <v>2</v>
      </c>
      <c r="L8" s="11" t="s">
        <v>76</v>
      </c>
      <c r="M8" s="10" t="s">
        <v>5</v>
      </c>
      <c r="N8" s="10" t="s">
        <v>69</v>
      </c>
      <c r="O8" s="10" t="s">
        <v>4</v>
      </c>
      <c r="P8" s="10" t="s">
        <v>81</v>
      </c>
      <c r="Q8" s="10" t="s">
        <v>3</v>
      </c>
      <c r="R8" s="9" t="s">
        <v>87</v>
      </c>
      <c r="S8" s="35" t="s">
        <v>6</v>
      </c>
    </row>
    <row r="9" spans="1:19" ht="23.25" customHeight="1">
      <c r="A9" s="2">
        <v>1</v>
      </c>
      <c r="B9" s="5" t="s">
        <v>7</v>
      </c>
      <c r="C9" s="2">
        <v>1</v>
      </c>
      <c r="D9" s="2"/>
      <c r="E9" s="2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"/>
      <c r="S9" s="36">
        <f aca="true" t="shared" si="0" ref="S9:S72">SUM(C9:R9)</f>
        <v>1</v>
      </c>
    </row>
    <row r="10" spans="1:19" ht="23.25" customHeight="1">
      <c r="A10" s="14">
        <v>2</v>
      </c>
      <c r="B10" s="15" t="s">
        <v>8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36">
        <f t="shared" si="0"/>
        <v>1</v>
      </c>
    </row>
    <row r="11" spans="1:19" ht="23.25" customHeight="1">
      <c r="A11" s="14">
        <v>3</v>
      </c>
      <c r="B11" s="15" t="s">
        <v>9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36">
        <f t="shared" si="0"/>
        <v>1</v>
      </c>
    </row>
    <row r="12" spans="1:19" ht="23.25" customHeight="1">
      <c r="A12" s="14">
        <v>4</v>
      </c>
      <c r="B12" s="15" t="s">
        <v>88</v>
      </c>
      <c r="C12" s="14">
        <v>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36">
        <f t="shared" si="0"/>
        <v>1</v>
      </c>
    </row>
    <row r="13" spans="1:19" ht="23.25" customHeight="1">
      <c r="A13" s="14">
        <v>5</v>
      </c>
      <c r="B13" s="15" t="s">
        <v>10</v>
      </c>
      <c r="C13" s="14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36">
        <f t="shared" si="0"/>
        <v>1</v>
      </c>
    </row>
    <row r="14" spans="1:19" ht="23.25" customHeight="1">
      <c r="A14" s="14">
        <v>6</v>
      </c>
      <c r="B14" s="15" t="s">
        <v>11</v>
      </c>
      <c r="C14" s="14">
        <v>2</v>
      </c>
      <c r="D14" s="14">
        <v>1</v>
      </c>
      <c r="E14" s="14"/>
      <c r="F14" s="14"/>
      <c r="G14" s="14">
        <v>1</v>
      </c>
      <c r="H14" s="14">
        <v>1</v>
      </c>
      <c r="I14" s="14">
        <v>1</v>
      </c>
      <c r="J14" s="14">
        <v>2</v>
      </c>
      <c r="K14" s="14"/>
      <c r="L14" s="14"/>
      <c r="M14" s="14"/>
      <c r="N14" s="14"/>
      <c r="O14" s="14"/>
      <c r="P14" s="14"/>
      <c r="Q14" s="14"/>
      <c r="R14" s="14"/>
      <c r="S14" s="36">
        <f t="shared" si="0"/>
        <v>8</v>
      </c>
    </row>
    <row r="15" spans="1:19" ht="23.25" customHeight="1">
      <c r="A15" s="14">
        <v>7</v>
      </c>
      <c r="B15" s="15" t="s">
        <v>12</v>
      </c>
      <c r="C15" s="14">
        <v>1.5</v>
      </c>
      <c r="D15" s="14">
        <v>0.5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36">
        <f t="shared" si="0"/>
        <v>2</v>
      </c>
    </row>
    <row r="16" spans="1:19" ht="26.25" customHeight="1">
      <c r="A16" s="14">
        <v>8</v>
      </c>
      <c r="B16" s="15" t="s">
        <v>13</v>
      </c>
      <c r="C16" s="14">
        <v>2</v>
      </c>
      <c r="D16" s="14">
        <v>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36">
        <f t="shared" si="0"/>
        <v>3</v>
      </c>
    </row>
    <row r="17" spans="1:19" ht="26.25" customHeight="1">
      <c r="A17" s="14">
        <v>9</v>
      </c>
      <c r="B17" s="15" t="s">
        <v>14</v>
      </c>
      <c r="C17" s="14">
        <v>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>
        <v>1</v>
      </c>
      <c r="S17" s="36">
        <f t="shared" si="0"/>
        <v>2</v>
      </c>
    </row>
    <row r="18" spans="1:19" ht="26.25" customHeight="1">
      <c r="A18" s="14">
        <v>10</v>
      </c>
      <c r="B18" s="15" t="s">
        <v>15</v>
      </c>
      <c r="C18" s="14">
        <v>2</v>
      </c>
      <c r="D18" s="14">
        <v>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36">
        <f t="shared" si="0"/>
        <v>3</v>
      </c>
    </row>
    <row r="19" spans="1:19" ht="26.25" customHeight="1">
      <c r="A19" s="14">
        <v>11</v>
      </c>
      <c r="B19" s="15" t="s">
        <v>16</v>
      </c>
      <c r="C19" s="14">
        <v>1</v>
      </c>
      <c r="D19" s="14"/>
      <c r="E19" s="14"/>
      <c r="F19" s="14"/>
      <c r="G19" s="1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36">
        <f t="shared" si="0"/>
        <v>1</v>
      </c>
    </row>
    <row r="20" spans="1:19" ht="26.25" customHeight="1">
      <c r="A20" s="14">
        <v>12</v>
      </c>
      <c r="B20" s="15" t="s">
        <v>17</v>
      </c>
      <c r="C20" s="14">
        <v>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36">
        <f t="shared" si="0"/>
        <v>1</v>
      </c>
    </row>
    <row r="21" spans="1:19" ht="26.25" customHeight="1">
      <c r="A21" s="14">
        <v>13</v>
      </c>
      <c r="B21" s="15" t="s">
        <v>18</v>
      </c>
      <c r="C21" s="14">
        <v>2</v>
      </c>
      <c r="D21" s="14">
        <v>1</v>
      </c>
      <c r="E21" s="14"/>
      <c r="F21" s="14"/>
      <c r="G21" s="14">
        <v>1</v>
      </c>
      <c r="H21" s="14">
        <v>1</v>
      </c>
      <c r="I21" s="14">
        <v>1</v>
      </c>
      <c r="J21" s="14">
        <v>2</v>
      </c>
      <c r="K21" s="14"/>
      <c r="L21" s="14"/>
      <c r="M21" s="14"/>
      <c r="N21" s="14"/>
      <c r="O21" s="14"/>
      <c r="P21" s="14"/>
      <c r="Q21" s="14"/>
      <c r="R21" s="14"/>
      <c r="S21" s="36">
        <f t="shared" si="0"/>
        <v>8</v>
      </c>
    </row>
    <row r="22" spans="1:19" ht="26.25" customHeight="1">
      <c r="A22" s="14">
        <v>14</v>
      </c>
      <c r="B22" s="15" t="s">
        <v>19</v>
      </c>
      <c r="C22" s="14">
        <v>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36">
        <f t="shared" si="0"/>
        <v>1</v>
      </c>
    </row>
    <row r="23" spans="1:19" ht="26.25" customHeight="1">
      <c r="A23" s="14">
        <v>15</v>
      </c>
      <c r="B23" s="15" t="s">
        <v>84</v>
      </c>
      <c r="C23" s="14">
        <v>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36">
        <f t="shared" si="0"/>
        <v>1</v>
      </c>
    </row>
    <row r="24" spans="1:19" ht="26.25" customHeight="1">
      <c r="A24" s="14">
        <v>16</v>
      </c>
      <c r="B24" s="15" t="s">
        <v>20</v>
      </c>
      <c r="C24" s="14">
        <v>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36">
        <f t="shared" si="0"/>
        <v>1</v>
      </c>
    </row>
    <row r="25" spans="1:19" ht="26.25" customHeight="1">
      <c r="A25" s="14">
        <v>17</v>
      </c>
      <c r="B25" s="15" t="s">
        <v>82</v>
      </c>
      <c r="C25" s="14">
        <v>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" t="s">
        <v>104</v>
      </c>
      <c r="P25" s="2" t="s">
        <v>104</v>
      </c>
      <c r="Q25" s="14"/>
      <c r="R25" s="14"/>
      <c r="S25" s="36">
        <v>3</v>
      </c>
    </row>
    <row r="26" spans="1:19" ht="26.25" customHeight="1">
      <c r="A26" s="14">
        <v>18</v>
      </c>
      <c r="B26" s="15" t="s">
        <v>21</v>
      </c>
      <c r="C26" s="14">
        <v>1</v>
      </c>
      <c r="D26" s="14">
        <v>0.5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36">
        <f t="shared" si="0"/>
        <v>1.5</v>
      </c>
    </row>
    <row r="27" spans="1:19" ht="26.25" customHeight="1">
      <c r="A27" s="14">
        <v>19</v>
      </c>
      <c r="B27" s="15" t="s">
        <v>22</v>
      </c>
      <c r="C27" s="14">
        <v>2</v>
      </c>
      <c r="D27" s="14">
        <v>1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36">
        <f t="shared" si="0"/>
        <v>3</v>
      </c>
    </row>
    <row r="28" spans="1:19" ht="26.25" customHeight="1">
      <c r="A28" s="14">
        <v>20</v>
      </c>
      <c r="B28" s="15" t="s">
        <v>23</v>
      </c>
      <c r="C28" s="14">
        <v>1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36">
        <f t="shared" si="0"/>
        <v>1</v>
      </c>
    </row>
    <row r="29" spans="1:19" ht="26.25" customHeight="1">
      <c r="A29" s="14">
        <v>21</v>
      </c>
      <c r="B29" s="15" t="s">
        <v>24</v>
      </c>
      <c r="C29" s="14">
        <v>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36">
        <f t="shared" si="0"/>
        <v>1</v>
      </c>
    </row>
    <row r="30" spans="1:19" ht="26.25" customHeight="1">
      <c r="A30" s="14">
        <v>22</v>
      </c>
      <c r="B30" s="15" t="s">
        <v>85</v>
      </c>
      <c r="C30" s="14">
        <v>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36">
        <f t="shared" si="0"/>
        <v>1</v>
      </c>
    </row>
    <row r="31" spans="1:19" ht="26.25" customHeight="1">
      <c r="A31" s="14">
        <v>23</v>
      </c>
      <c r="B31" s="5" t="s">
        <v>25</v>
      </c>
      <c r="C31" s="2"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6">
        <f t="shared" si="0"/>
        <v>1</v>
      </c>
    </row>
    <row r="32" spans="1:19" ht="26.25" customHeight="1">
      <c r="A32" s="14">
        <v>24</v>
      </c>
      <c r="B32" s="5" t="s">
        <v>26</v>
      </c>
      <c r="C32" s="2">
        <v>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6">
        <f t="shared" si="0"/>
        <v>2</v>
      </c>
    </row>
    <row r="33" spans="1:19" ht="26.25" customHeight="1">
      <c r="A33" s="14">
        <v>25</v>
      </c>
      <c r="B33" s="5" t="s">
        <v>27</v>
      </c>
      <c r="C33" s="2">
        <v>1</v>
      </c>
      <c r="D33" s="2"/>
      <c r="E33" s="2">
        <v>2</v>
      </c>
      <c r="F33" s="2"/>
      <c r="G33" s="2"/>
      <c r="H33" s="2"/>
      <c r="I33" s="2"/>
      <c r="J33" s="2"/>
      <c r="K33" s="2"/>
      <c r="L33" s="2"/>
      <c r="M33" s="2">
        <v>1</v>
      </c>
      <c r="N33" s="2"/>
      <c r="O33" s="2"/>
      <c r="P33" s="2"/>
      <c r="Q33" s="2">
        <v>1</v>
      </c>
      <c r="R33" s="2"/>
      <c r="S33" s="36">
        <f t="shared" si="0"/>
        <v>5</v>
      </c>
    </row>
    <row r="34" spans="1:19" ht="26.25" customHeight="1">
      <c r="A34" s="14">
        <v>26</v>
      </c>
      <c r="B34" s="5" t="s">
        <v>28</v>
      </c>
      <c r="C34" s="2">
        <v>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6">
        <f t="shared" si="0"/>
        <v>1</v>
      </c>
    </row>
    <row r="35" spans="1:19" ht="31.5" customHeight="1">
      <c r="A35" s="14">
        <v>27</v>
      </c>
      <c r="B35" s="8" t="s">
        <v>70</v>
      </c>
      <c r="C35" s="2">
        <v>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6">
        <f t="shared" si="0"/>
        <v>1</v>
      </c>
    </row>
    <row r="36" spans="1:19" ht="26.25" customHeight="1">
      <c r="A36" s="14">
        <v>28</v>
      </c>
      <c r="B36" s="5" t="s">
        <v>29</v>
      </c>
      <c r="C36" s="2">
        <v>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6">
        <f t="shared" si="0"/>
        <v>1</v>
      </c>
    </row>
    <row r="37" spans="1:19" ht="26.25" customHeight="1">
      <c r="A37" s="14">
        <v>29</v>
      </c>
      <c r="B37" s="5" t="s">
        <v>30</v>
      </c>
      <c r="C37" s="2">
        <v>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6">
        <f t="shared" si="0"/>
        <v>1</v>
      </c>
    </row>
    <row r="38" spans="1:19" ht="26.25" customHeight="1">
      <c r="A38" s="14">
        <v>30</v>
      </c>
      <c r="B38" s="5" t="s">
        <v>31</v>
      </c>
      <c r="C38" s="2">
        <v>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6">
        <f t="shared" si="0"/>
        <v>1</v>
      </c>
    </row>
    <row r="39" spans="1:19" ht="26.25" customHeight="1">
      <c r="A39" s="14">
        <v>31</v>
      </c>
      <c r="B39" s="5" t="s">
        <v>32</v>
      </c>
      <c r="C39" s="2">
        <v>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v>0.5</v>
      </c>
      <c r="O39" s="2"/>
      <c r="P39" s="2"/>
      <c r="Q39" s="2"/>
      <c r="R39" s="2"/>
      <c r="S39" s="36">
        <f t="shared" si="0"/>
        <v>1.5</v>
      </c>
    </row>
    <row r="40" spans="1:19" ht="26.25" customHeight="1">
      <c r="A40" s="14">
        <v>32</v>
      </c>
      <c r="B40" s="5" t="s">
        <v>33</v>
      </c>
      <c r="C40" s="2">
        <v>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6">
        <f t="shared" si="0"/>
        <v>1</v>
      </c>
    </row>
    <row r="41" spans="1:19" ht="26.25" customHeight="1">
      <c r="A41" s="14">
        <v>33</v>
      </c>
      <c r="B41" s="5" t="s">
        <v>34</v>
      </c>
      <c r="C41" s="2">
        <v>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6">
        <f t="shared" si="0"/>
        <v>1</v>
      </c>
    </row>
    <row r="42" spans="1:19" ht="26.25" customHeight="1">
      <c r="A42" s="14">
        <v>34</v>
      </c>
      <c r="B42" s="5" t="s">
        <v>35</v>
      </c>
      <c r="C42" s="2">
        <v>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6">
        <f t="shared" si="0"/>
        <v>1</v>
      </c>
    </row>
    <row r="43" spans="1:19" ht="26.25" customHeight="1">
      <c r="A43" s="14">
        <v>35</v>
      </c>
      <c r="B43" s="5" t="s">
        <v>36</v>
      </c>
      <c r="C43" s="2">
        <v>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6">
        <f t="shared" si="0"/>
        <v>1</v>
      </c>
    </row>
    <row r="44" spans="1:19" ht="26.25" customHeight="1">
      <c r="A44" s="14">
        <v>36</v>
      </c>
      <c r="B44" s="5" t="s">
        <v>37</v>
      </c>
      <c r="C44" s="2">
        <v>1</v>
      </c>
      <c r="D44" s="2"/>
      <c r="E44" s="2"/>
      <c r="F44" s="2"/>
      <c r="G44" s="2"/>
      <c r="H44" s="7"/>
      <c r="I44" s="2"/>
      <c r="J44" s="2"/>
      <c r="K44" s="2"/>
      <c r="L44" s="2"/>
      <c r="M44" s="2"/>
      <c r="N44" s="2"/>
      <c r="O44" s="2"/>
      <c r="P44" s="2"/>
      <c r="Q44" s="2"/>
      <c r="R44" s="2"/>
      <c r="S44" s="36">
        <f t="shared" si="0"/>
        <v>1</v>
      </c>
    </row>
    <row r="45" spans="1:19" ht="26.25" customHeight="1">
      <c r="A45" s="14">
        <v>37</v>
      </c>
      <c r="B45" s="5" t="s">
        <v>38</v>
      </c>
      <c r="C45" s="2">
        <v>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6">
        <f t="shared" si="0"/>
        <v>1</v>
      </c>
    </row>
    <row r="46" spans="1:19" ht="26.25" customHeight="1">
      <c r="A46" s="14">
        <v>38</v>
      </c>
      <c r="B46" s="5" t="s">
        <v>39</v>
      </c>
      <c r="C46" s="2">
        <v>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6">
        <f t="shared" si="0"/>
        <v>1</v>
      </c>
    </row>
    <row r="47" spans="1:19" ht="26.25" customHeight="1">
      <c r="A47" s="14">
        <v>39</v>
      </c>
      <c r="B47" s="5" t="s">
        <v>40</v>
      </c>
      <c r="C47" s="2">
        <v>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6">
        <f t="shared" si="0"/>
        <v>1</v>
      </c>
    </row>
    <row r="48" spans="1:19" ht="26.25" customHeight="1">
      <c r="A48" s="14">
        <v>40</v>
      </c>
      <c r="B48" s="5" t="s">
        <v>41</v>
      </c>
      <c r="C48" s="2">
        <v>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6">
        <f t="shared" si="0"/>
        <v>1</v>
      </c>
    </row>
    <row r="49" spans="1:19" ht="26.25" customHeight="1">
      <c r="A49" s="14">
        <v>41</v>
      </c>
      <c r="B49" s="5" t="s">
        <v>42</v>
      </c>
      <c r="C49" s="2">
        <v>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6">
        <f t="shared" si="0"/>
        <v>1</v>
      </c>
    </row>
    <row r="50" spans="1:19" ht="26.25" customHeight="1">
      <c r="A50" s="14">
        <v>42</v>
      </c>
      <c r="B50" s="5" t="s">
        <v>43</v>
      </c>
      <c r="C50" s="2">
        <v>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6">
        <f t="shared" si="0"/>
        <v>1</v>
      </c>
    </row>
    <row r="51" spans="1:19" ht="26.25" customHeight="1">
      <c r="A51" s="14">
        <v>43</v>
      </c>
      <c r="B51" s="5" t="s">
        <v>44</v>
      </c>
      <c r="C51" s="2">
        <v>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6">
        <f t="shared" si="0"/>
        <v>1</v>
      </c>
    </row>
    <row r="52" spans="1:19" ht="26.25" customHeight="1">
      <c r="A52" s="14">
        <v>44</v>
      </c>
      <c r="B52" s="5" t="s">
        <v>45</v>
      </c>
      <c r="C52" s="2">
        <v>1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6">
        <f t="shared" si="0"/>
        <v>1</v>
      </c>
    </row>
    <row r="53" spans="1:19" ht="26.25" customHeight="1">
      <c r="A53" s="14">
        <v>45</v>
      </c>
      <c r="B53" s="5" t="s">
        <v>46</v>
      </c>
      <c r="C53" s="2">
        <v>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6">
        <f t="shared" si="0"/>
        <v>1</v>
      </c>
    </row>
    <row r="54" spans="1:19" ht="26.25" customHeight="1">
      <c r="A54" s="14">
        <v>46</v>
      </c>
      <c r="B54" s="5" t="s">
        <v>47</v>
      </c>
      <c r="C54" s="2">
        <v>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6">
        <f t="shared" si="0"/>
        <v>1</v>
      </c>
    </row>
    <row r="55" spans="1:19" ht="26.25" customHeight="1">
      <c r="A55" s="14">
        <v>47</v>
      </c>
      <c r="B55" s="5" t="s">
        <v>48</v>
      </c>
      <c r="C55" s="2">
        <v>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6">
        <f t="shared" si="0"/>
        <v>1</v>
      </c>
    </row>
    <row r="56" spans="1:19" ht="26.25" customHeight="1">
      <c r="A56" s="14">
        <v>48</v>
      </c>
      <c r="B56" s="5" t="s">
        <v>49</v>
      </c>
      <c r="C56" s="2">
        <v>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6">
        <f t="shared" si="0"/>
        <v>1</v>
      </c>
    </row>
    <row r="57" spans="1:19" ht="26.25" customHeight="1">
      <c r="A57" s="14">
        <v>49</v>
      </c>
      <c r="B57" s="5" t="s">
        <v>50</v>
      </c>
      <c r="C57" s="2">
        <v>1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6">
        <f t="shared" si="0"/>
        <v>1</v>
      </c>
    </row>
    <row r="58" spans="1:19" ht="26.25" customHeight="1">
      <c r="A58" s="14">
        <v>50</v>
      </c>
      <c r="B58" s="5" t="s">
        <v>51</v>
      </c>
      <c r="C58" s="2">
        <v>1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6">
        <f t="shared" si="0"/>
        <v>1</v>
      </c>
    </row>
    <row r="59" spans="1:19" ht="26.25" customHeight="1">
      <c r="A59" s="14">
        <v>51</v>
      </c>
      <c r="B59" s="5" t="s">
        <v>52</v>
      </c>
      <c r="C59" s="2">
        <v>1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6">
        <f t="shared" si="0"/>
        <v>1</v>
      </c>
    </row>
    <row r="60" spans="1:19" ht="26.25" customHeight="1">
      <c r="A60" s="14">
        <v>52</v>
      </c>
      <c r="B60" s="5" t="s">
        <v>53</v>
      </c>
      <c r="C60" s="2">
        <v>1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6">
        <f t="shared" si="0"/>
        <v>1</v>
      </c>
    </row>
    <row r="61" spans="1:19" ht="26.25" customHeight="1">
      <c r="A61" s="14">
        <v>53</v>
      </c>
      <c r="B61" s="5" t="s">
        <v>54</v>
      </c>
      <c r="C61" s="2">
        <v>1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6">
        <f t="shared" si="0"/>
        <v>1</v>
      </c>
    </row>
    <row r="62" spans="1:19" ht="26.25" customHeight="1">
      <c r="A62" s="14">
        <v>54</v>
      </c>
      <c r="B62" s="5" t="s">
        <v>90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6">
        <f t="shared" si="0"/>
        <v>0</v>
      </c>
    </row>
    <row r="63" spans="1:19" ht="26.25" customHeight="1">
      <c r="A63" s="14">
        <v>55</v>
      </c>
      <c r="B63" s="5" t="s">
        <v>55</v>
      </c>
      <c r="C63" s="2">
        <v>1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6">
        <f t="shared" si="0"/>
        <v>1</v>
      </c>
    </row>
    <row r="64" spans="1:19" ht="26.25" customHeight="1">
      <c r="A64" s="14">
        <v>56</v>
      </c>
      <c r="B64" s="5" t="s">
        <v>56</v>
      </c>
      <c r="C64" s="2">
        <v>1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6">
        <f t="shared" si="0"/>
        <v>1</v>
      </c>
    </row>
    <row r="65" spans="1:19" ht="26.25" customHeight="1">
      <c r="A65" s="14">
        <v>57</v>
      </c>
      <c r="B65" s="5" t="s">
        <v>57</v>
      </c>
      <c r="C65" s="2">
        <v>1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6">
        <f t="shared" si="0"/>
        <v>1</v>
      </c>
    </row>
    <row r="66" spans="1:19" ht="26.25" customHeight="1">
      <c r="A66" s="14">
        <v>58</v>
      </c>
      <c r="B66" s="5" t="s">
        <v>58</v>
      </c>
      <c r="C66" s="2">
        <v>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6">
        <f t="shared" si="0"/>
        <v>1</v>
      </c>
    </row>
    <row r="67" spans="1:19" ht="26.25" customHeight="1">
      <c r="A67" s="14">
        <v>59</v>
      </c>
      <c r="B67" s="5" t="s">
        <v>59</v>
      </c>
      <c r="C67" s="2">
        <v>1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6">
        <f t="shared" si="0"/>
        <v>1</v>
      </c>
    </row>
    <row r="68" spans="1:19" ht="26.25" customHeight="1">
      <c r="A68" s="14">
        <v>60</v>
      </c>
      <c r="B68" s="5" t="s">
        <v>60</v>
      </c>
      <c r="C68" s="2">
        <v>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6">
        <f t="shared" si="0"/>
        <v>1</v>
      </c>
    </row>
    <row r="69" spans="1:19" ht="26.25" customHeight="1">
      <c r="A69" s="14">
        <v>61</v>
      </c>
      <c r="B69" s="5" t="s">
        <v>91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6">
        <f t="shared" si="0"/>
        <v>0</v>
      </c>
    </row>
    <row r="70" spans="1:19" ht="26.25" customHeight="1">
      <c r="A70" s="14">
        <v>62</v>
      </c>
      <c r="B70" s="5" t="s">
        <v>61</v>
      </c>
      <c r="C70" s="2">
        <v>1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6">
        <f t="shared" si="0"/>
        <v>1</v>
      </c>
    </row>
    <row r="71" spans="1:19" ht="26.25" customHeight="1">
      <c r="A71" s="14">
        <v>63</v>
      </c>
      <c r="B71" s="5" t="s">
        <v>62</v>
      </c>
      <c r="C71" s="2">
        <v>1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6">
        <f t="shared" si="0"/>
        <v>1</v>
      </c>
    </row>
    <row r="72" spans="1:19" ht="26.25" customHeight="1">
      <c r="A72" s="14">
        <v>64</v>
      </c>
      <c r="B72" s="5" t="s">
        <v>92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6">
        <f t="shared" si="0"/>
        <v>0</v>
      </c>
    </row>
    <row r="73" spans="1:19" ht="26.25" customHeight="1">
      <c r="A73" s="14">
        <v>65</v>
      </c>
      <c r="B73" s="5" t="s">
        <v>63</v>
      </c>
      <c r="C73" s="2">
        <v>1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6">
        <f aca="true" t="shared" si="1" ref="S73:S79">SUM(C73:R73)</f>
        <v>1</v>
      </c>
    </row>
    <row r="74" spans="1:19" ht="26.25" customHeight="1">
      <c r="A74" s="14">
        <v>66</v>
      </c>
      <c r="B74" s="5" t="s">
        <v>93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6">
        <f t="shared" si="1"/>
        <v>0</v>
      </c>
    </row>
    <row r="75" spans="1:19" ht="26.25" customHeight="1">
      <c r="A75" s="14">
        <v>67</v>
      </c>
      <c r="B75" s="5" t="s">
        <v>64</v>
      </c>
      <c r="C75" s="2">
        <v>1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6">
        <f t="shared" si="1"/>
        <v>1</v>
      </c>
    </row>
    <row r="76" spans="1:19" ht="26.25" customHeight="1">
      <c r="A76" s="14">
        <v>68</v>
      </c>
      <c r="B76" s="5" t="s">
        <v>65</v>
      </c>
      <c r="C76" s="2">
        <v>1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6">
        <f t="shared" si="1"/>
        <v>1</v>
      </c>
    </row>
    <row r="77" spans="1:19" ht="33" customHeight="1">
      <c r="A77" s="14">
        <v>69</v>
      </c>
      <c r="B77" s="5" t="s">
        <v>66</v>
      </c>
      <c r="C77" s="2">
        <v>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6">
        <f t="shared" si="1"/>
        <v>1</v>
      </c>
    </row>
    <row r="78" spans="1:19" ht="33" customHeight="1">
      <c r="A78" s="14">
        <v>70</v>
      </c>
      <c r="B78" s="8" t="s">
        <v>83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>
        <v>2</v>
      </c>
      <c r="R78" s="2"/>
      <c r="S78" s="36">
        <f t="shared" si="1"/>
        <v>2</v>
      </c>
    </row>
    <row r="79" spans="1:19" ht="102.75" customHeight="1">
      <c r="A79" s="14">
        <v>71</v>
      </c>
      <c r="B79" s="5" t="s">
        <v>77</v>
      </c>
      <c r="C79" s="2"/>
      <c r="D79" s="2"/>
      <c r="E79" s="2"/>
      <c r="F79" s="13">
        <v>1</v>
      </c>
      <c r="G79" s="13"/>
      <c r="H79" s="13">
        <v>0.5</v>
      </c>
      <c r="I79" s="13"/>
      <c r="J79" s="13">
        <v>0.25</v>
      </c>
      <c r="K79" s="13">
        <v>1</v>
      </c>
      <c r="L79" s="13">
        <v>0.75</v>
      </c>
      <c r="M79" s="2"/>
      <c r="N79" s="2"/>
      <c r="O79" s="2"/>
      <c r="P79" s="2"/>
      <c r="Q79" s="2"/>
      <c r="R79" s="2"/>
      <c r="S79" s="36">
        <f t="shared" si="1"/>
        <v>3.5</v>
      </c>
    </row>
    <row r="80" spans="1:19" ht="18.75">
      <c r="A80" s="2"/>
      <c r="B80" s="3" t="s">
        <v>67</v>
      </c>
      <c r="C80" s="4">
        <f>SUM(C9:C79)</f>
        <v>71.5</v>
      </c>
      <c r="D80" s="4">
        <f aca="true" t="shared" si="2" ref="D80:R80">SUM(D9:D79)</f>
        <v>6</v>
      </c>
      <c r="E80" s="4">
        <f t="shared" si="2"/>
        <v>2</v>
      </c>
      <c r="F80" s="4">
        <f t="shared" si="2"/>
        <v>1</v>
      </c>
      <c r="G80" s="4">
        <f t="shared" si="2"/>
        <v>2</v>
      </c>
      <c r="H80" s="4">
        <f t="shared" si="2"/>
        <v>2.5</v>
      </c>
      <c r="I80" s="4">
        <f t="shared" si="2"/>
        <v>2</v>
      </c>
      <c r="J80" s="4">
        <f t="shared" si="2"/>
        <v>4.25</v>
      </c>
      <c r="K80" s="4">
        <f t="shared" si="2"/>
        <v>1</v>
      </c>
      <c r="L80" s="4">
        <f t="shared" si="2"/>
        <v>0.75</v>
      </c>
      <c r="M80" s="4">
        <f t="shared" si="2"/>
        <v>1</v>
      </c>
      <c r="N80" s="4">
        <f t="shared" si="2"/>
        <v>0.5</v>
      </c>
      <c r="O80" s="4">
        <f t="shared" si="2"/>
        <v>0</v>
      </c>
      <c r="P80" s="4">
        <f t="shared" si="2"/>
        <v>0</v>
      </c>
      <c r="Q80" s="4">
        <f t="shared" si="2"/>
        <v>3</v>
      </c>
      <c r="R80" s="4">
        <f t="shared" si="2"/>
        <v>1</v>
      </c>
      <c r="S80" s="4">
        <f>SUM(S9:S79)</f>
        <v>100.5</v>
      </c>
    </row>
    <row r="81" spans="1:19" ht="18.75" hidden="1">
      <c r="A81" s="17"/>
      <c r="B81" s="8" t="s">
        <v>97</v>
      </c>
      <c r="C81" s="13">
        <v>3636</v>
      </c>
      <c r="D81" s="13">
        <v>2859</v>
      </c>
      <c r="E81" s="13">
        <v>2480</v>
      </c>
      <c r="F81" s="13">
        <v>3048</v>
      </c>
      <c r="G81" s="13">
        <v>3636</v>
      </c>
      <c r="H81" s="13">
        <v>2859</v>
      </c>
      <c r="I81" s="13">
        <v>2291</v>
      </c>
      <c r="J81" s="13">
        <v>2291</v>
      </c>
      <c r="K81" s="13">
        <v>2102</v>
      </c>
      <c r="L81" s="13">
        <v>2291</v>
      </c>
      <c r="M81" s="13">
        <v>2291</v>
      </c>
      <c r="N81" s="13">
        <v>3048</v>
      </c>
      <c r="O81" s="13">
        <v>2291</v>
      </c>
      <c r="P81" s="13">
        <v>2102</v>
      </c>
      <c r="Q81" s="13">
        <v>2102</v>
      </c>
      <c r="R81" s="13">
        <v>2102</v>
      </c>
      <c r="S81" s="13"/>
    </row>
    <row r="82" spans="1:19" ht="18.75" hidden="1">
      <c r="A82" s="17"/>
      <c r="B82" s="8" t="s">
        <v>98</v>
      </c>
      <c r="C82" s="13">
        <f>C81*25%</f>
        <v>909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8.75" hidden="1">
      <c r="A83" s="17"/>
      <c r="B83" s="8" t="s">
        <v>101</v>
      </c>
      <c r="C83" s="13">
        <f>C81*25%</f>
        <v>909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8.75" hidden="1">
      <c r="A84" s="17"/>
      <c r="B84" s="8" t="s">
        <v>94</v>
      </c>
      <c r="C84" s="13"/>
      <c r="D84" s="13">
        <v>1864</v>
      </c>
      <c r="E84" s="13">
        <v>2243</v>
      </c>
      <c r="F84" s="13">
        <v>1675</v>
      </c>
      <c r="G84" s="13">
        <v>1087</v>
      </c>
      <c r="H84" s="13">
        <v>1864</v>
      </c>
      <c r="I84" s="13">
        <v>2432</v>
      </c>
      <c r="J84" s="13">
        <v>2432</v>
      </c>
      <c r="K84" s="13">
        <v>2621</v>
      </c>
      <c r="L84" s="13">
        <v>2432</v>
      </c>
      <c r="M84" s="13">
        <v>2432</v>
      </c>
      <c r="N84" s="13">
        <v>1674</v>
      </c>
      <c r="O84" s="13">
        <v>2432</v>
      </c>
      <c r="P84" s="13">
        <v>2621</v>
      </c>
      <c r="Q84" s="13">
        <v>2621</v>
      </c>
      <c r="R84" s="13">
        <v>2621</v>
      </c>
      <c r="S84" s="13"/>
    </row>
    <row r="85" spans="1:19" ht="18.75" hidden="1">
      <c r="A85" s="17"/>
      <c r="B85" s="8" t="s">
        <v>95</v>
      </c>
      <c r="C85" s="26">
        <f>SUM(C81:C84)*C80</f>
        <v>389961</v>
      </c>
      <c r="D85" s="26">
        <f>SUM(D81:D84)*D80</f>
        <v>28338</v>
      </c>
      <c r="E85" s="26">
        <f>SUM(E81:E84)*E80</f>
        <v>9446</v>
      </c>
      <c r="F85" s="26">
        <f aca="true" t="shared" si="3" ref="F85:R85">SUM(F81:F84)</f>
        <v>4723</v>
      </c>
      <c r="G85" s="26">
        <f>SUM(G81:G84)*2</f>
        <v>9446</v>
      </c>
      <c r="H85" s="27">
        <f>SUM(H81:H84)*H80</f>
        <v>11807.5</v>
      </c>
      <c r="I85" s="26">
        <f>SUM(I81:I84)*I80</f>
        <v>9446</v>
      </c>
      <c r="J85" s="27">
        <f>SUM(J81:J84)*J80</f>
        <v>20072.75</v>
      </c>
      <c r="K85" s="26">
        <f t="shared" si="3"/>
        <v>4723</v>
      </c>
      <c r="L85" s="27">
        <f>SUM(L81:L84)*L80</f>
        <v>3542.25</v>
      </c>
      <c r="M85" s="26">
        <f>SUM(M81:M84)*M80</f>
        <v>4723</v>
      </c>
      <c r="N85" s="26">
        <f>SUM(N81:N84)*0.5</f>
        <v>2361</v>
      </c>
      <c r="O85" s="26">
        <f t="shared" si="3"/>
        <v>4723</v>
      </c>
      <c r="P85" s="26">
        <f t="shared" si="3"/>
        <v>4723</v>
      </c>
      <c r="Q85" s="26">
        <f t="shared" si="3"/>
        <v>4723</v>
      </c>
      <c r="R85" s="26">
        <f t="shared" si="3"/>
        <v>4723</v>
      </c>
      <c r="S85" s="26"/>
    </row>
    <row r="86" spans="1:19" ht="18.75" hidden="1">
      <c r="A86" s="17"/>
      <c r="B86" s="8" t="s">
        <v>96</v>
      </c>
      <c r="C86" s="26">
        <f>C85*12</f>
        <v>4679532</v>
      </c>
      <c r="D86" s="26">
        <f aca="true" t="shared" si="4" ref="D86:R86">D85*12</f>
        <v>340056</v>
      </c>
      <c r="E86" s="26">
        <f t="shared" si="4"/>
        <v>113352</v>
      </c>
      <c r="F86" s="26">
        <f t="shared" si="4"/>
        <v>56676</v>
      </c>
      <c r="G86" s="26">
        <f t="shared" si="4"/>
        <v>113352</v>
      </c>
      <c r="H86" s="27">
        <f t="shared" si="4"/>
        <v>141690</v>
      </c>
      <c r="I86" s="26">
        <f t="shared" si="4"/>
        <v>113352</v>
      </c>
      <c r="J86" s="27">
        <f t="shared" si="4"/>
        <v>240873</v>
      </c>
      <c r="K86" s="26">
        <f t="shared" si="4"/>
        <v>56676</v>
      </c>
      <c r="L86" s="27">
        <f t="shared" si="4"/>
        <v>42507</v>
      </c>
      <c r="M86" s="26">
        <f t="shared" si="4"/>
        <v>56676</v>
      </c>
      <c r="N86" s="26">
        <f t="shared" si="4"/>
        <v>28332</v>
      </c>
      <c r="O86" s="26">
        <f t="shared" si="4"/>
        <v>56676</v>
      </c>
      <c r="P86" s="26">
        <f t="shared" si="4"/>
        <v>56676</v>
      </c>
      <c r="Q86" s="26">
        <f t="shared" si="4"/>
        <v>56676</v>
      </c>
      <c r="R86" s="26">
        <f t="shared" si="4"/>
        <v>56676</v>
      </c>
      <c r="S86" s="26"/>
    </row>
    <row r="87" spans="1:19" ht="24" hidden="1">
      <c r="A87" s="17"/>
      <c r="B87" s="28" t="s">
        <v>99</v>
      </c>
      <c r="C87" s="29">
        <f>C86*22%</f>
        <v>1029497.04</v>
      </c>
      <c r="D87" s="30">
        <f aca="true" t="shared" si="5" ref="D87:R87">D86*22%</f>
        <v>74812.32</v>
      </c>
      <c r="E87" s="30">
        <f t="shared" si="5"/>
        <v>24937.44</v>
      </c>
      <c r="F87" s="30">
        <f t="shared" si="5"/>
        <v>12468.72</v>
      </c>
      <c r="G87" s="30">
        <f t="shared" si="5"/>
        <v>24937.44</v>
      </c>
      <c r="H87" s="30">
        <f t="shared" si="5"/>
        <v>31171.8</v>
      </c>
      <c r="I87" s="30">
        <f t="shared" si="5"/>
        <v>24937.44</v>
      </c>
      <c r="J87" s="30">
        <f t="shared" si="5"/>
        <v>52992.06</v>
      </c>
      <c r="K87" s="30">
        <f t="shared" si="5"/>
        <v>12468.72</v>
      </c>
      <c r="L87" s="30">
        <f t="shared" si="5"/>
        <v>9351.54</v>
      </c>
      <c r="M87" s="30">
        <f t="shared" si="5"/>
        <v>12468.72</v>
      </c>
      <c r="N87" s="30">
        <f t="shared" si="5"/>
        <v>6233.04</v>
      </c>
      <c r="O87" s="30">
        <f t="shared" si="5"/>
        <v>12468.72</v>
      </c>
      <c r="P87" s="30">
        <f t="shared" si="5"/>
        <v>12468.72</v>
      </c>
      <c r="Q87" s="30">
        <f t="shared" si="5"/>
        <v>12468.72</v>
      </c>
      <c r="R87" s="30">
        <f t="shared" si="5"/>
        <v>12468.72</v>
      </c>
      <c r="S87" s="30"/>
    </row>
    <row r="88" spans="1:19" ht="18.75" hidden="1">
      <c r="A88" s="17"/>
      <c r="B88" s="31" t="s">
        <v>100</v>
      </c>
      <c r="C88" s="33">
        <f>SUM(C86:C87)</f>
        <v>5709029.04</v>
      </c>
      <c r="D88" s="34">
        <f aca="true" t="shared" si="6" ref="D88:R88">SUM(D86:D87)</f>
        <v>414868.32</v>
      </c>
      <c r="E88" s="34">
        <f t="shared" si="6"/>
        <v>138289.44</v>
      </c>
      <c r="F88" s="34">
        <f t="shared" si="6"/>
        <v>69144.72</v>
      </c>
      <c r="G88" s="34">
        <f t="shared" si="6"/>
        <v>138289.44</v>
      </c>
      <c r="H88" s="34">
        <f t="shared" si="6"/>
        <v>172861.8</v>
      </c>
      <c r="I88" s="34">
        <f t="shared" si="6"/>
        <v>138289.44</v>
      </c>
      <c r="J88" s="34">
        <f t="shared" si="6"/>
        <v>293865.06</v>
      </c>
      <c r="K88" s="34">
        <f t="shared" si="6"/>
        <v>69144.72</v>
      </c>
      <c r="L88" s="34">
        <f t="shared" si="6"/>
        <v>51858.54</v>
      </c>
      <c r="M88" s="34">
        <f t="shared" si="6"/>
        <v>69144.72</v>
      </c>
      <c r="N88" s="34">
        <f t="shared" si="6"/>
        <v>34565.04</v>
      </c>
      <c r="O88" s="34">
        <f t="shared" si="6"/>
        <v>69144.72</v>
      </c>
      <c r="P88" s="34">
        <f t="shared" si="6"/>
        <v>69144.72</v>
      </c>
      <c r="Q88" s="34">
        <f t="shared" si="6"/>
        <v>69144.72</v>
      </c>
      <c r="R88" s="34">
        <f t="shared" si="6"/>
        <v>69144.72</v>
      </c>
      <c r="S88" s="34">
        <f>SUM(C88:R88)</f>
        <v>7575929.159999999</v>
      </c>
    </row>
    <row r="89" spans="1:19" ht="42" customHeight="1" hidden="1">
      <c r="A89" s="23"/>
      <c r="B89" s="32" t="s">
        <v>102</v>
      </c>
      <c r="C89" s="33">
        <f>(C81+C82+C83)*3*12</f>
        <v>196344</v>
      </c>
      <c r="D89" s="34">
        <f>D88</f>
        <v>414868.32</v>
      </c>
      <c r="E89" s="34">
        <f aca="true" t="shared" si="7" ref="E89:R89">E88</f>
        <v>138289.44</v>
      </c>
      <c r="F89" s="34">
        <f t="shared" si="7"/>
        <v>69144.72</v>
      </c>
      <c r="G89" s="34">
        <f t="shared" si="7"/>
        <v>138289.44</v>
      </c>
      <c r="H89" s="34">
        <f t="shared" si="7"/>
        <v>172861.8</v>
      </c>
      <c r="I89" s="34">
        <f t="shared" si="7"/>
        <v>138289.44</v>
      </c>
      <c r="J89" s="34">
        <f t="shared" si="7"/>
        <v>293865.06</v>
      </c>
      <c r="K89" s="34">
        <f t="shared" si="7"/>
        <v>69144.72</v>
      </c>
      <c r="L89" s="34">
        <f t="shared" si="7"/>
        <v>51858.54</v>
      </c>
      <c r="M89" s="34">
        <f t="shared" si="7"/>
        <v>69144.72</v>
      </c>
      <c r="N89" s="34">
        <f t="shared" si="7"/>
        <v>34565.04</v>
      </c>
      <c r="O89" s="34">
        <f t="shared" si="7"/>
        <v>69144.72</v>
      </c>
      <c r="P89" s="34">
        <f t="shared" si="7"/>
        <v>69144.72</v>
      </c>
      <c r="Q89" s="34">
        <f t="shared" si="7"/>
        <v>69144.72</v>
      </c>
      <c r="R89" s="34">
        <f t="shared" si="7"/>
        <v>69144.72</v>
      </c>
      <c r="S89" s="34">
        <f>D88+E88+F88+G88+H88+I88+J88+K88+L88+M88+N88+O88+P88+Q88+R88+C89</f>
        <v>2063244.1199999999</v>
      </c>
    </row>
    <row r="90" spans="1:19" ht="25.5" hidden="1">
      <c r="A90" s="17"/>
      <c r="B90" s="32" t="s">
        <v>103</v>
      </c>
      <c r="C90" s="33">
        <f>C88-C89</f>
        <v>5512685.04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4">
        <f>SUM(C90:R90)</f>
        <v>5512685.04</v>
      </c>
    </row>
    <row r="91" spans="1:19" ht="18.75">
      <c r="A91" s="17"/>
      <c r="B91" s="2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</row>
    <row r="92" spans="1:19" ht="18.75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33" customHeight="1">
      <c r="A93" s="42" t="s">
        <v>106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</row>
    <row r="94" spans="1:19" ht="22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8.75">
      <c r="A95" s="43" t="s">
        <v>109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</row>
    <row r="96" ht="18.75">
      <c r="A96" s="1" t="s">
        <v>68</v>
      </c>
    </row>
    <row r="97" spans="1:6" ht="15.75">
      <c r="A97" s="38" t="s">
        <v>107</v>
      </c>
      <c r="B97" s="38"/>
      <c r="C97" s="38"/>
      <c r="D97" s="38"/>
      <c r="E97" s="38"/>
      <c r="F97" s="38"/>
    </row>
    <row r="98" ht="25.5" customHeight="1" hidden="1"/>
    <row r="99" spans="1:5" ht="15.75">
      <c r="A99" s="38" t="s">
        <v>108</v>
      </c>
      <c r="B99" s="38"/>
      <c r="C99" s="38"/>
      <c r="D99" s="38"/>
      <c r="E99" s="38"/>
    </row>
    <row r="100" ht="15">
      <c r="B100" s="21"/>
    </row>
    <row r="101" ht="15">
      <c r="B101" s="22"/>
    </row>
    <row r="102" ht="15">
      <c r="B102" s="22"/>
    </row>
  </sheetData>
  <sheetProtection/>
  <mergeCells count="10">
    <mergeCell ref="A97:F97"/>
    <mergeCell ref="A99:E99"/>
    <mergeCell ref="O1:S1"/>
    <mergeCell ref="O2:S2"/>
    <mergeCell ref="O3:S3"/>
    <mergeCell ref="A93:S93"/>
    <mergeCell ref="A95:S95"/>
    <mergeCell ref="A7:S7"/>
    <mergeCell ref="A5:S5"/>
    <mergeCell ref="A6:S6"/>
  </mergeCells>
  <printOptions/>
  <pageMargins left="1.09" right="0.3937007874015748" top="1.1811023622047245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Наталія Олександрівна</dc:creator>
  <cp:keywords/>
  <dc:description/>
  <cp:lastModifiedBy>Пасиленко Ганна Михайлівна</cp:lastModifiedBy>
  <cp:lastPrinted>2019-11-15T06:34:01Z</cp:lastPrinted>
  <dcterms:created xsi:type="dcterms:W3CDTF">2018-05-23T05:46:16Z</dcterms:created>
  <dcterms:modified xsi:type="dcterms:W3CDTF">2019-11-15T08:22:08Z</dcterms:modified>
  <cp:category/>
  <cp:version/>
  <cp:contentType/>
  <cp:contentStatus/>
</cp:coreProperties>
</file>