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52" activeTab="0"/>
  </bookViews>
  <sheets>
    <sheet name="Лист1" sheetId="1" r:id="rId1"/>
  </sheets>
  <definedNames>
    <definedName name="OLE_LINK1" localSheetId="0">'Лист1'!$A$143</definedName>
    <definedName name="_xlnm.Print_Titles" localSheetId="0">'Лист1'!$9:$11</definedName>
    <definedName name="_xlnm.Print_Area" localSheetId="0">'Лист1'!$A$1:$L$233</definedName>
  </definedNames>
  <calcPr fullCalcOnLoad="1"/>
</workbook>
</file>

<file path=xl/sharedStrings.xml><?xml version="1.0" encoding="utf-8"?>
<sst xmlns="http://schemas.openxmlformats.org/spreadsheetml/2006/main" count="478" uniqueCount="283">
  <si>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</si>
  <si>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</si>
  <si>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</si>
  <si>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</si>
  <si>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</si>
  <si>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</si>
  <si>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</si>
  <si>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</si>
  <si>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</si>
  <si>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</si>
  <si>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</si>
  <si>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</si>
  <si>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</si>
  <si>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</si>
  <si>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2.1 Заміна ламп розжарювання на енергоефективні освітлювальні прилади в навчально-виховних закладах</t>
  </si>
  <si>
    <t>Управління освіти і науки СМР</t>
  </si>
  <si>
    <t>3.</t>
  </si>
  <si>
    <t>3.1 Капітальний ремонт будівлі (заміна віконних блоків)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</si>
  <si>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</si>
  <si>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</si>
  <si>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</si>
  <si>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</si>
  <si>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</si>
  <si>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</si>
  <si>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 xml:space="preserve">4.1 Реконструкція- термомодернізація будівлі та модернізація інженерних мереж ССШ № 25 </t>
  </si>
  <si>
    <t>4.3 Реконструкція- термомодернізація будівлі НВК ДНЗ № 16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</si>
  <si>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</si>
  <si>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</si>
  <si>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</si>
  <si>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</si>
  <si>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</si>
  <si>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</si>
  <si>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</si>
  <si>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</si>
  <si>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6.1 Заміна та встановлення нового обладнання для впровадження системи моніторингу теплоспоживання на об’єктах галузі «Освіта»</t>
  </si>
  <si>
    <t>Впровадження автоматизованого збору даних приладового обліку енергоресурсів</t>
  </si>
  <si>
    <t>6.2 Оплата послуг з побудови та створення системи моніторингу теплоспоживання на об’єктах галузі «Освіта»</t>
  </si>
  <si>
    <t>6.3 Моніторинг  теплоспоживання будівель установ та закладів  галузі «Освіта»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</si>
  <si>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</si>
  <si>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</si>
  <si>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</si>
  <si>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</si>
  <si>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</si>
  <si>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</si>
  <si>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</si>
  <si>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</si>
  <si>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</si>
  <si>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</si>
  <si>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</si>
  <si>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</si>
  <si>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</si>
  <si>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</si>
  <si>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</si>
  <si>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</si>
  <si>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КУ «Сумська міська дитяча клінічна лікарня Святої Зінаїди»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</si>
  <si>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</si>
  <si>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</si>
  <si>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</si>
  <si>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</si>
  <si>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</si>
  <si>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</si>
  <si>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</si>
  <si>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</si>
  <si>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</si>
  <si>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</si>
  <si>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</si>
  <si>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</si>
  <si>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</si>
  <si>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Економія теплової енергії –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</si>
  <si>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</si>
  <si>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</si>
  <si>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</si>
  <si>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</si>
  <si>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</si>
  <si>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</si>
  <si>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</si>
  <si>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</si>
  <si>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</si>
  <si>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</si>
  <si>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</si>
  <si>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</si>
  <si>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</si>
  <si>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</si>
  <si>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Управління освіти і науки СМР, відділ культури та туризму СМР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</si>
  <si>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</si>
  <si>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</si>
  <si>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</si>
  <si>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</si>
  <si>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</si>
  <si>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</si>
  <si>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</si>
  <si>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</si>
  <si>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</si>
  <si>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</si>
  <si>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</si>
  <si>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8.1 Заміна ламп розжарювання на енергоефективні освітлювальні прилади в лікувально-профілактичних закладах</t>
  </si>
  <si>
    <t>9.1 Капітальний ремонт будівель (заміна віконних блоків)</t>
  </si>
  <si>
    <t>9.3 Заміна віконних блоків в КУ «Сумський міський клінічний пологовий будинок Пресвятої Діви Марії»</t>
  </si>
  <si>
    <t>9.2 Придбання енергозберігаючих віконних блоків для КУ «Сумська міська клінічна стоматологічна поліклініка»</t>
  </si>
  <si>
    <t>Залучені кошти (грант)</t>
  </si>
  <si>
    <t>Модернізація системи вентиляції</t>
  </si>
  <si>
    <t>ОБ+ДБ</t>
  </si>
  <si>
    <t xml:space="preserve">Термомодерніза-ція будівель </t>
  </si>
  <si>
    <t>7.1 Придбання та встановлення рекуператорів в ЗОШ № 5</t>
  </si>
  <si>
    <t>5.2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</si>
  <si>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</si>
  <si>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</si>
  <si>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</si>
  <si>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</si>
  <si>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</si>
  <si>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</si>
  <si>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</si>
  <si>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</si>
  <si>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</si>
  <si>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ЗОШ № 13</t>
  </si>
  <si>
    <t>ССШ № 19</t>
  </si>
  <si>
    <t>ЗОШ № 26</t>
  </si>
  <si>
    <t>4.4 Покращення енергоефективності в освітніх закладах (ЗОШ № 22)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</si>
  <si>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</si>
  <si>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</si>
  <si>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</si>
  <si>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</si>
  <si>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</si>
  <si>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</si>
  <si>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БФ № 4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</si>
  <si>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</si>
  <si>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</si>
  <si>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</si>
  <si>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</si>
  <si>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ССШ №№ 7, 9, ЗОШ № 20</t>
  </si>
  <si>
    <t>10.1 Проведення енергоаудитів в лікувально-профілактичних закладах:</t>
  </si>
  <si>
    <t>13.</t>
  </si>
  <si>
    <t>16.</t>
  </si>
  <si>
    <t>17.</t>
  </si>
  <si>
    <t>ССШ №№ 3, 17, 25, 29, ЗОШ №№  4, 5,  8, 12, 13, 15, 18, 19, 20, 21, 22, 23, 26, 27,  гімназія № 1</t>
  </si>
  <si>
    <t>335,3 МВтгод/рік</t>
  </si>
  <si>
    <t>5.3 Капітальний ремонт теплопунктів (облаштування системи автоматичного регулювання споживання тепла)</t>
  </si>
  <si>
    <t>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</si>
  <si>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</si>
  <si>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</si>
  <si>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</si>
  <si>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</si>
  <si>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</si>
  <si>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</si>
  <si>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</si>
  <si>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–                 23 МВт∙год/рік</t>
  </si>
  <si>
    <t>9,8 МВтгод/рік</t>
  </si>
  <si>
    <t>11,6 МВтгод/рік</t>
  </si>
  <si>
    <t>13,1  МВтгод/рік</t>
  </si>
  <si>
    <t>8 МВтгод/рік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</si>
  <si>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</si>
  <si>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</si>
  <si>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408,3  МВтгод/рік</t>
  </si>
  <si>
    <r>
      <rPr>
        <sz val="18"/>
        <color indexed="8"/>
        <rFont val="Times New Roman"/>
        <family val="1"/>
      </rPr>
      <t>177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МВтгод/рік</t>
    </r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</si>
  <si>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</si>
  <si>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</si>
  <si>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 23 МВтгод/рік</t>
  </si>
  <si>
    <t>Економія теплової енергії –             74 МВт∙год/рік</t>
  </si>
  <si>
    <t>Завершення робіт, розпочатих в 2017 році, Економія теплової енергії від базового рівня споживання –                               130 МВт∙год/рік*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</si>
  <si>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</si>
  <si>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</si>
  <si>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</si>
  <si>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</si>
  <si>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</si>
  <si>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Економія теплової енергії –                   13,1 МВтгод/рік</t>
  </si>
  <si>
    <t>Перевірка  системи енергетичного менеджменту в бюджетній сфері міста Суми з залученням зовнішніх експертів</t>
  </si>
  <si>
    <t>Пропаганда основ енергозбереження в закладах бібліотечної системи, навчально-освітніх закладах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</si>
  <si>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</si>
  <si>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</si>
  <si>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</si>
  <si>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</si>
  <si>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</si>
  <si>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</si>
  <si>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</si>
  <si>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</si>
  <si>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</si>
  <si>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</si>
  <si>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</si>
  <si>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</si>
  <si>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</si>
  <si>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</si>
  <si>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</si>
  <si>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</si>
  <si>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</si>
  <si>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Економія теплової енергії-                                     82,05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</si>
  <si>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</si>
  <si>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</si>
  <si>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</si>
  <si>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</si>
  <si>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</si>
  <si>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</si>
  <si>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</si>
  <si>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 xml:space="preserve"> Економія теплової енергії –                                     73 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</si>
  <si>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</si>
  <si>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</si>
  <si>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</si>
  <si>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</si>
  <si>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t>Економія теплової енергії -              405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</si>
  <si>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</si>
  <si>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</si>
  <si>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</si>
  <si>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 xml:space="preserve">Модернізація системи вентиляції </t>
  </si>
  <si>
    <t xml:space="preserve">13.1 Капітальний ремонт будівель (заміна віконних блоків) </t>
  </si>
  <si>
    <t>13.2. Придбання віконних блоків для бібліотек-філій №№ 1, 3, 4, 16, 18</t>
  </si>
  <si>
    <t xml:space="preserve">14.1 Придбання твердопаливного котла для  бібліотеки-філії № 5 </t>
  </si>
  <si>
    <t xml:space="preserve">14.2 Капітальний ремонт теплопунктів (облаштування системи автоматичного регулювання споживання тепла) </t>
  </si>
  <si>
    <t>15.1 Капітальний ремонт будівлі (утеплення фасаду)  Центру реінтеграції бездомних осіб</t>
  </si>
  <si>
    <t>16.1 Заміна освітлювальних приладів на енергоефективні в КУ "СМТЦСО "Берегиня"</t>
  </si>
  <si>
    <t>17.1 Упровадження системи енергетичного менеджменту відповідно до ISO 50001 в бюджетній сфері міста Суми</t>
  </si>
  <si>
    <t>17.2 Внутрішній аудит системи енергетичного менеджменту в бюджетній сфері міста Суми</t>
  </si>
  <si>
    <t>18.</t>
  </si>
  <si>
    <t>18.1 Сплата членських внесків органами місцевого самоврядування Асоціації «Енергоефективні міста України»</t>
  </si>
  <si>
    <t>19.</t>
  </si>
  <si>
    <t>19.1 Проведення Днів Сталої енергії у місті Суми</t>
  </si>
  <si>
    <t xml:space="preserve">19.2 Виготовлення інформаційного пакету «План дій сталого енергетичного розвитку міста Суми </t>
  </si>
  <si>
    <t>19.3 Проведення конкурсів, відкритих уроків з питань енергозбереження, тижня енергоефективності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</si>
  <si>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</si>
  <si>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</si>
  <si>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</si>
  <si>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13.3 Придбання енергозберігаючих вікон для ДМШ № 3</t>
  </si>
  <si>
    <t>13.4 Капітальний ремонт будівель (утеплення фасаду)</t>
  </si>
  <si>
    <t>Сумський міський голова</t>
  </si>
  <si>
    <t>О.М. Лисенко</t>
  </si>
  <si>
    <t xml:space="preserve">(зі змінами)»  </t>
  </si>
  <si>
    <t xml:space="preserve">4.2 Реконструкція- термомодернізація будівлі та модернізація інженерних мереж ЗОШ № 24 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</si>
  <si>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</si>
  <si>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</si>
  <si>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</si>
  <si>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</si>
  <si>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ССШ №№ 1, 2, 7, 17, ЗОШ №№ 4,5,6,15,   18, 19, 22, 23, 24, 25, 29, 30, гімназія № 1, НВК ДНЗ №№  9, 11, 41, 42, ДНЗ №№ 2,7,14,17,19,  21, 22, 23,  29, 38</t>
  </si>
  <si>
    <t>ССШ №№ 1, 2, 7, 9, 10, 17, ЗОШ №№ 4, 5, 6, 8,13, 15, 18, 19, 20,21,22, 23, 24, 25, 26, 29, 30, гімназія № 1, НВК ДНЗ №№ 9, 11, 41, 42, ДНЗ №№ 2,7, 14,17,19,  21, 22, 23,  29, 38, Спец. ЗОШ, ПДЮ</t>
  </si>
  <si>
    <t>Економія теплової енергії –               9,7  МВт∙год/рік</t>
  </si>
  <si>
    <t xml:space="preserve">3.4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</si>
  <si>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3.5. Придбання енергозберігаючих віконних блоків для ДНЗ № 15</t>
  </si>
  <si>
    <t>3.6. Придбання енергозберігаючих віконних блоків для ДНЗ № 31</t>
  </si>
  <si>
    <t>3.7. Придбання енергозберігаючих віконних блоків для ЗОШ № 13</t>
  </si>
  <si>
    <t>3.8. Придбання та встановлення віконних та дверних блоків у  ЗОШ № 15</t>
  </si>
  <si>
    <t>3.9. Придбання віконних блоків для  ДНЗ № 35</t>
  </si>
  <si>
    <t>3.10. Придбання та встановлення віконних блоків у ССШ № 3</t>
  </si>
  <si>
    <t>3.11. Капітальний ремонт будівлі (утеплення фасаду) ССШ № 1</t>
  </si>
  <si>
    <t>3.12.  Капітальний ремонт будівлі (утеплення фасаду) ССШ № 10</t>
  </si>
  <si>
    <t>3.14. Утеплення покрівлі в  ССШ № 1</t>
  </si>
  <si>
    <t>3.13. Капітальний ремонт покрівлі (утеплення) ЗОШ № 5</t>
  </si>
  <si>
    <t>Залучені кошти (грант GIZ)</t>
  </si>
  <si>
    <t>Залучені кошти (кошти НЕФКО)</t>
  </si>
  <si>
    <t>Економія електричної енергії        88 МВтгод/рік</t>
  </si>
  <si>
    <t>3.3.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</si>
  <si>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>Залучення експертів, проведення енергоауди-тів, розробка проектно-кошторисної документації та ін.</t>
  </si>
  <si>
    <t>Галузь «Соціальний захист та соціальне забезпечення»</t>
  </si>
  <si>
    <t>Виконавець: Співакова Л.І.</t>
  </si>
  <si>
    <t>Всього по галузі «Соціальний захист та соціальне забезпечення»</t>
  </si>
  <si>
    <t>12.1 Впровадження припливно-витяжної вентиляції з рекуперацією в КУ «СМКЛ № 1»</t>
  </si>
  <si>
    <t>1.3. Реалізація проекту "Підвищення енергоефективності в освітніх закладах                     м. Суми" (ССШ №№ 7, 9, ЗОШ № 20)</t>
  </si>
  <si>
    <t>Поліклініка КУ «СМКЛ № 4»                                         по вул. Ковпака, 7</t>
  </si>
  <si>
    <t xml:space="preserve">
до рішення Сумської міської ради «Про внесення                                        змін та доповнень до рішення Сумської міської ради  від 21 грудня  2016 року  № 1548-МР  «Про Програму   підвищення енергоефективності в бюджетній  сфері  міста Суми  на 2017- 2019 роки»                             </t>
  </si>
  <si>
    <t xml:space="preserve">від 28 лютого 2018 року  № 3080- МР             </t>
  </si>
  <si>
    <t>9.5 Заміна віконних блоків в КУ "Сумська міська клінічна стоматологічна поліклініка"</t>
  </si>
  <si>
    <t xml:space="preserve">9.7  Капітальний ремонт будівель (утеплення фасаду) поліклініки № 2 КУ "СМДКЛ Святої Зінаїди" </t>
  </si>
  <si>
    <t>9.8 Капітальний ремонт покрівлі з додатковою теплоізоляцією в КУ «СМКЛ № 1»</t>
  </si>
  <si>
    <t>9.6. Заміна віконних блоків                                                в КУ "СМКЛ № 5"</t>
  </si>
  <si>
    <t>9.4 Капітальний ремонт будівлі                                (заміна віконних та дверних блоків)                                                        в КУ «СМКЛ № 1»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</si>
  <si>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</si>
  <si>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                     216,755 МВт∙год/рік</t>
  </si>
  <si>
    <t>Покращення параметрів мікроклімату в будівлі, економія теплової енергії -                      16,8 МВт∙год/рік</t>
  </si>
  <si>
    <t>5.1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</si>
  <si>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</si>
  <si>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</si>
  <si>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ССШ № 2, ЗОШ № № 4, 5, 15, 18, 19, 23, 24, 25, 29, 30, гімназія № 1, НВК ДНЗ №№  9, 11, 41, 42,                                                 ДНЗ №№ 29, 17, 19, 38</t>
  </si>
  <si>
    <t>ЗОШ №№ 8, 13,  20, 21, 26,  Спец. ЗОШ,                              ССШ №№ 9, 10, ПДЮ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</si>
  <si>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стоматологічна поліклініка"</t>
  </si>
  <si>
    <t>11.1 Заміна електрообладнання харчоблоку                        в КУ «СМКЛ № 1»</t>
  </si>
  <si>
    <t xml:space="preserve">1.1. Підвищення енергоефективності в дошкільних навчальних закладах міста Суми </t>
  </si>
  <si>
    <t>Впровадження автоматизованої системи моніторингу енергоспожи-           вання в бюджетній сфері</t>
  </si>
  <si>
    <t xml:space="preserve">3.2. Капітальний ремонт будівлі Сумського дошкільного навчального 
закладу (ясла-садок) № 21 «Волошка» м. Суми, Сумської області, 
вул. Д. Галицького, 51
</t>
  </si>
  <si>
    <t>ССШ № 1, ЗОШ № 4, ССШ № 7,                             ЗОШ № 13, ССШ № 17, ЗОШ №№ 18, 19, Спеціальна школа, ДНЗ №№ 14, 29</t>
  </si>
  <si>
    <t>ДНЗ № 24, ССШ №№ 1, 2, 7, 29, 30,                              ЗОШ №№ 6, 21, 22, 23, гімназія № 1, ЦЕНТУМ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</si>
  <si>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</si>
  <si>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</si>
  <si>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</si>
  <si>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</si>
  <si>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Економія теплової енергії -                 0,7 МВт∙год/рік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</si>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</sst>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  <numFmt numFmtId="186" formatCode="_-* #,##0.000\ _₽_-;\-* #,##0.000\ _₽_-;_-* &quot;-&quot;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4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4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43" fontId="62" fillId="33" borderId="0" xfId="0" applyNumberFormat="1" applyFont="1" applyFill="1" applyAlignment="1">
      <alignment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3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43" fontId="64" fillId="0" borderId="0" xfId="0" applyNumberFormat="1" applyFont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180" fontId="8" fillId="33" borderId="12" xfId="6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4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right" vertical="center"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7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63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NumberFormat="1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wrapText="1"/>
    </xf>
    <xf numFmtId="0" fontId="60" fillId="33" borderId="17" xfId="0" applyFont="1" applyFill="1" applyBorder="1" applyAlignment="1">
      <alignment wrapText="1"/>
    </xf>
    <xf numFmtId="0" fontId="60" fillId="33" borderId="18" xfId="0" applyFont="1" applyFill="1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center" vertical="center" wrapText="1"/>
    </xf>
    <xf numFmtId="14" fontId="59" fillId="0" borderId="0" xfId="0" applyNumberFormat="1" applyFont="1" applyAlignment="1">
      <alignment horizontal="left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57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79" fontId="8" fillId="33" borderId="13" xfId="6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179" fontId="6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5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textRotation="180"/>
    </xf>
    <xf numFmtId="179" fontId="8" fillId="33" borderId="17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3" fillId="33" borderId="21" xfId="0" applyFont="1" applyFill="1" applyBorder="1" applyAlignment="1">
      <alignment horizontal="justify" vertical="distributed" wrapText="1"/>
    </xf>
    <xf numFmtId="0" fontId="60" fillId="33" borderId="22" xfId="0" applyFont="1" applyFill="1" applyBorder="1" applyAlignment="1">
      <alignment horizontal="justify" vertical="distributed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textRotation="180"/>
    </xf>
    <xf numFmtId="0" fontId="10" fillId="33" borderId="16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distributed" vertical="top" wrapText="1"/>
    </xf>
    <xf numFmtId="0" fontId="67" fillId="0" borderId="0" xfId="0" applyFont="1" applyAlignment="1">
      <alignment horizontal="distributed" vertical="top" wrapText="1"/>
    </xf>
    <xf numFmtId="0" fontId="12" fillId="33" borderId="0" xfId="0" applyFont="1" applyFill="1" applyAlignment="1">
      <alignment/>
    </xf>
    <xf numFmtId="0" fontId="0" fillId="0" borderId="0" xfId="0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wrapText="1"/>
    </xf>
    <xf numFmtId="0" fontId="9" fillId="33" borderId="22" xfId="0" applyFont="1" applyFill="1" applyBorder="1" applyAlignment="1">
      <alignment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79" fontId="8" fillId="33" borderId="21" xfId="6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6" fontId="8" fillId="33" borderId="21" xfId="0" applyNumberFormat="1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vertical="center" wrapText="1"/>
    </xf>
    <xf numFmtId="0" fontId="60" fillId="33" borderId="26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0" fontId="63" fillId="33" borderId="21" xfId="0" applyFont="1" applyFill="1" applyBorder="1" applyAlignment="1">
      <alignment horizontal="left" vertical="top" wrapText="1"/>
    </xf>
    <xf numFmtId="0" fontId="63" fillId="33" borderId="22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justify" vertical="top" wrapText="1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6" fillId="33" borderId="27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vertical="center" wrapText="1"/>
    </xf>
    <xf numFmtId="0" fontId="61" fillId="33" borderId="25" xfId="0" applyFont="1" applyFill="1" applyBorder="1" applyAlignment="1">
      <alignment vertical="center" wrapText="1"/>
    </xf>
    <xf numFmtId="0" fontId="61" fillId="33" borderId="26" xfId="0" applyFont="1" applyFill="1" applyBorder="1" applyAlignment="1">
      <alignment vertical="center" wrapText="1"/>
    </xf>
    <xf numFmtId="0" fontId="61" fillId="33" borderId="17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61" fillId="33" borderId="25" xfId="0" applyFont="1" applyFill="1" applyBorder="1" applyAlignment="1">
      <alignment vertical="top" wrapText="1"/>
    </xf>
    <xf numFmtId="0" fontId="61" fillId="33" borderId="26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justify" vertical="center" wrapText="1"/>
    </xf>
    <xf numFmtId="179" fontId="9" fillId="33" borderId="13" xfId="6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top" wrapText="1"/>
    </xf>
    <xf numFmtId="0" fontId="60" fillId="33" borderId="16" xfId="0" applyFont="1" applyFill="1" applyBorder="1" applyAlignment="1">
      <alignment wrapText="1"/>
    </xf>
    <xf numFmtId="0" fontId="60" fillId="33" borderId="17" xfId="0" applyFont="1" applyFill="1" applyBorder="1" applyAlignment="1">
      <alignment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14" fontId="68" fillId="0" borderId="0" xfId="0" applyNumberFormat="1" applyFont="1" applyAlignment="1">
      <alignment horizontal="center"/>
    </xf>
    <xf numFmtId="0" fontId="8" fillId="33" borderId="21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57" fillId="33" borderId="21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horizontal="left"/>
    </xf>
    <xf numFmtId="0" fontId="57" fillId="33" borderId="2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 vertical="center" wrapText="1"/>
    </xf>
    <xf numFmtId="16" fontId="9" fillId="33" borderId="21" xfId="0" applyNumberFormat="1" applyFont="1" applyFill="1" applyBorder="1" applyAlignment="1">
      <alignment horizontal="left" vertical="top" wrapText="1"/>
    </xf>
    <xf numFmtId="16" fontId="9" fillId="33" borderId="22" xfId="0" applyNumberFormat="1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left" vertical="top" wrapText="1"/>
    </xf>
    <xf numFmtId="0" fontId="60" fillId="33" borderId="24" xfId="0" applyFont="1" applyFill="1" applyBorder="1" applyAlignment="1">
      <alignment vertical="top" wrapText="1"/>
    </xf>
    <xf numFmtId="0" fontId="60" fillId="33" borderId="19" xfId="0" applyFont="1" applyFill="1" applyBorder="1" applyAlignment="1">
      <alignment vertical="top" wrapText="1"/>
    </xf>
    <xf numFmtId="0" fontId="60" fillId="33" borderId="29" xfId="0" applyFont="1" applyFill="1" applyBorder="1" applyAlignment="1">
      <alignment vertical="top" wrapText="1"/>
    </xf>
    <xf numFmtId="0" fontId="60" fillId="33" borderId="25" xfId="0" applyFont="1" applyFill="1" applyBorder="1" applyAlignment="1">
      <alignment vertical="top" wrapText="1"/>
    </xf>
    <xf numFmtId="0" fontId="60" fillId="33" borderId="2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60" fillId="33" borderId="24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49" fontId="8" fillId="33" borderId="21" xfId="0" applyNumberFormat="1" applyFont="1" applyFill="1" applyBorder="1" applyAlignment="1">
      <alignment horizontal="left" vertical="top" wrapText="1"/>
    </xf>
    <xf numFmtId="0" fontId="47" fillId="0" borderId="22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9" fillId="33" borderId="23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justify" vertical="top" wrapText="1"/>
    </xf>
    <xf numFmtId="0" fontId="63" fillId="0" borderId="24" xfId="0" applyFont="1" applyBorder="1" applyAlignment="1">
      <alignment horizontal="justify" vertical="top" wrapText="1"/>
    </xf>
    <xf numFmtId="0" fontId="63" fillId="0" borderId="25" xfId="0" applyFont="1" applyBorder="1" applyAlignment="1">
      <alignment horizontal="justify" vertical="top" wrapText="1"/>
    </xf>
    <xf numFmtId="0" fontId="63" fillId="0" borderId="26" xfId="0" applyFont="1" applyBorder="1" applyAlignment="1">
      <alignment horizontal="justify" vertical="top" wrapText="1"/>
    </xf>
    <xf numFmtId="0" fontId="63" fillId="0" borderId="23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view="pageBreakPreview" zoomScale="26" zoomScaleNormal="73" zoomScaleSheetLayoutView="26" zoomScalePageLayoutView="0" workbookViewId="0" topLeftCell="A220">
      <selection activeCell="G50" sqref="G50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5.7109375" style="0" bestFit="1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2.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54">
        <v>5</v>
      </c>
      <c r="N1" s="30"/>
      <c r="O1" s="30"/>
    </row>
    <row r="2" spans="1:15" ht="42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60" t="s">
        <v>90</v>
      </c>
      <c r="L2" s="261"/>
      <c r="M2" s="254"/>
      <c r="N2" s="30"/>
      <c r="O2" s="30"/>
    </row>
    <row r="3" spans="1:15" ht="165.75" customHeight="1">
      <c r="A3" s="27"/>
      <c r="B3" s="28"/>
      <c r="C3" s="28"/>
      <c r="D3" s="28"/>
      <c r="E3" s="28"/>
      <c r="F3" s="28"/>
      <c r="G3" s="28"/>
      <c r="H3" s="28"/>
      <c r="I3" s="28"/>
      <c r="J3" s="258" t="s">
        <v>254</v>
      </c>
      <c r="K3" s="259"/>
      <c r="L3" s="259"/>
      <c r="M3" s="254"/>
      <c r="N3" s="30"/>
      <c r="O3" s="30"/>
    </row>
    <row r="4" spans="1:15" ht="33.75" customHeight="1">
      <c r="A4" s="27"/>
      <c r="B4" s="28"/>
      <c r="C4" s="28"/>
      <c r="D4" s="28"/>
      <c r="E4" s="28"/>
      <c r="F4" s="28"/>
      <c r="G4" s="28"/>
      <c r="H4" s="28"/>
      <c r="I4" s="28"/>
      <c r="J4" s="202" t="s">
        <v>223</v>
      </c>
      <c r="K4" s="203"/>
      <c r="L4" s="203"/>
      <c r="M4" s="254"/>
      <c r="N4" s="30"/>
      <c r="O4" s="30"/>
    </row>
    <row r="5" spans="1:15" ht="37.5" customHeight="1">
      <c r="A5" s="27"/>
      <c r="B5" s="28"/>
      <c r="C5" s="28"/>
      <c r="D5" s="28"/>
      <c r="E5" s="28"/>
      <c r="F5" s="28"/>
      <c r="G5" s="28"/>
      <c r="H5" s="28"/>
      <c r="I5" s="28"/>
      <c r="J5" s="202" t="s">
        <v>255</v>
      </c>
      <c r="K5" s="203"/>
      <c r="L5" s="203"/>
      <c r="M5" s="254"/>
      <c r="N5" s="30"/>
      <c r="O5" s="30"/>
    </row>
    <row r="6" spans="1:15" ht="10.5" customHeight="1">
      <c r="A6" s="27"/>
      <c r="B6" s="28"/>
      <c r="C6" s="28"/>
      <c r="D6" s="28"/>
      <c r="E6" s="28"/>
      <c r="F6" s="28"/>
      <c r="G6" s="28"/>
      <c r="H6" s="28"/>
      <c r="I6" s="28"/>
      <c r="J6" s="315"/>
      <c r="K6" s="316"/>
      <c r="L6" s="31"/>
      <c r="M6" s="254"/>
      <c r="N6" s="30"/>
      <c r="O6" s="30"/>
    </row>
    <row r="7" spans="1:15" s="2" customFormat="1" ht="40.5" customHeight="1">
      <c r="A7" s="32"/>
      <c r="B7" s="319" t="s">
        <v>91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254"/>
      <c r="N7" s="33"/>
      <c r="O7" s="33"/>
    </row>
    <row r="8" spans="1:15" ht="36" customHeight="1">
      <c r="A8" s="34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254"/>
      <c r="N8" s="30"/>
      <c r="O8" s="30"/>
    </row>
    <row r="9" spans="1:15" s="1" customFormat="1" ht="78" customHeight="1">
      <c r="A9" s="207" t="s">
        <v>0</v>
      </c>
      <c r="B9" s="207" t="s">
        <v>1</v>
      </c>
      <c r="C9" s="207" t="s">
        <v>2</v>
      </c>
      <c r="D9" s="207"/>
      <c r="E9" s="207" t="s">
        <v>3</v>
      </c>
      <c r="F9" s="207"/>
      <c r="G9" s="207" t="s">
        <v>4</v>
      </c>
      <c r="H9" s="207" t="s">
        <v>5</v>
      </c>
      <c r="I9" s="207" t="s">
        <v>266</v>
      </c>
      <c r="J9" s="207"/>
      <c r="K9" s="207"/>
      <c r="L9" s="207" t="s">
        <v>126</v>
      </c>
      <c r="M9" s="254"/>
      <c r="N9" s="37"/>
      <c r="O9" s="38"/>
    </row>
    <row r="10" spans="1:15" ht="22.5">
      <c r="A10" s="207"/>
      <c r="B10" s="207"/>
      <c r="C10" s="207"/>
      <c r="D10" s="207"/>
      <c r="E10" s="207"/>
      <c r="F10" s="207"/>
      <c r="G10" s="207"/>
      <c r="H10" s="207"/>
      <c r="I10" s="39">
        <v>2017</v>
      </c>
      <c r="J10" s="39">
        <v>2018</v>
      </c>
      <c r="K10" s="39">
        <v>2019</v>
      </c>
      <c r="L10" s="207"/>
      <c r="M10" s="254"/>
      <c r="N10" s="40"/>
      <c r="O10" s="30"/>
    </row>
    <row r="11" spans="1:15" ht="22.5">
      <c r="A11" s="39">
        <v>1</v>
      </c>
      <c r="B11" s="39">
        <v>2</v>
      </c>
      <c r="C11" s="207">
        <v>3</v>
      </c>
      <c r="D11" s="207"/>
      <c r="E11" s="207">
        <v>4</v>
      </c>
      <c r="F11" s="207"/>
      <c r="G11" s="39">
        <v>5</v>
      </c>
      <c r="H11" s="39">
        <v>6</v>
      </c>
      <c r="I11" s="39">
        <v>7</v>
      </c>
      <c r="J11" s="39">
        <v>8</v>
      </c>
      <c r="K11" s="39">
        <v>9</v>
      </c>
      <c r="L11" s="39">
        <v>10</v>
      </c>
      <c r="M11" s="254"/>
      <c r="N11" s="40"/>
      <c r="O11" s="30"/>
    </row>
    <row r="12" spans="1:15" ht="22.5">
      <c r="A12" s="207" t="s">
        <v>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54"/>
      <c r="N12" s="40"/>
      <c r="O12" s="30"/>
    </row>
    <row r="13" spans="1:15" ht="22.5">
      <c r="A13" s="207" t="s">
        <v>7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54"/>
      <c r="N13" s="41"/>
      <c r="O13" s="30"/>
    </row>
    <row r="14" spans="1:15" ht="23.25" customHeight="1">
      <c r="A14" s="223" t="s">
        <v>8</v>
      </c>
      <c r="B14" s="223" t="s">
        <v>188</v>
      </c>
      <c r="C14" s="235" t="s">
        <v>271</v>
      </c>
      <c r="D14" s="235"/>
      <c r="E14" s="207" t="s">
        <v>9</v>
      </c>
      <c r="F14" s="207"/>
      <c r="G14" s="186" t="s">
        <v>10</v>
      </c>
      <c r="H14" s="186" t="s">
        <v>11</v>
      </c>
      <c r="I14" s="405"/>
      <c r="J14" s="405">
        <v>250</v>
      </c>
      <c r="K14" s="405"/>
      <c r="L14" s="262" t="s">
        <v>137</v>
      </c>
      <c r="M14" s="254"/>
      <c r="N14" s="40"/>
      <c r="O14" s="30"/>
    </row>
    <row r="15" spans="1:15" ht="41.25" customHeight="1">
      <c r="A15" s="224"/>
      <c r="B15" s="224"/>
      <c r="C15" s="235"/>
      <c r="D15" s="235"/>
      <c r="E15" s="207"/>
      <c r="F15" s="207"/>
      <c r="G15" s="187"/>
      <c r="H15" s="187"/>
      <c r="I15" s="406"/>
      <c r="J15" s="406"/>
      <c r="K15" s="406"/>
      <c r="L15" s="263"/>
      <c r="M15" s="254"/>
      <c r="N15" s="41"/>
      <c r="O15" s="30"/>
    </row>
    <row r="16" spans="1:15" ht="26.25" customHeight="1">
      <c r="A16" s="224"/>
      <c r="B16" s="224"/>
      <c r="C16" s="235"/>
      <c r="D16" s="235"/>
      <c r="E16" s="207"/>
      <c r="F16" s="207"/>
      <c r="G16" s="187"/>
      <c r="H16" s="187"/>
      <c r="I16" s="406"/>
      <c r="J16" s="406"/>
      <c r="K16" s="406"/>
      <c r="L16" s="263"/>
      <c r="M16" s="254"/>
      <c r="N16" s="41"/>
      <c r="O16" s="30"/>
    </row>
    <row r="17" spans="1:15" ht="165" customHeight="1">
      <c r="A17" s="224"/>
      <c r="B17" s="224"/>
      <c r="C17" s="235"/>
      <c r="D17" s="235"/>
      <c r="E17" s="207"/>
      <c r="F17" s="207"/>
      <c r="G17" s="187"/>
      <c r="H17" s="187"/>
      <c r="I17" s="406"/>
      <c r="J17" s="406"/>
      <c r="K17" s="406"/>
      <c r="L17" s="263"/>
      <c r="M17" s="254"/>
      <c r="N17" s="40"/>
      <c r="O17" s="30"/>
    </row>
    <row r="18" spans="1:15" ht="21" customHeight="1" hidden="1">
      <c r="A18" s="224"/>
      <c r="B18" s="224"/>
      <c r="C18" s="235"/>
      <c r="D18" s="235"/>
      <c r="E18" s="207"/>
      <c r="F18" s="207"/>
      <c r="G18" s="187"/>
      <c r="H18" s="187"/>
      <c r="I18" s="406"/>
      <c r="J18" s="406"/>
      <c r="K18" s="406"/>
      <c r="L18" s="263"/>
      <c r="M18" s="254"/>
      <c r="N18" s="30"/>
      <c r="O18" s="30"/>
    </row>
    <row r="19" spans="1:15" ht="39" customHeight="1" hidden="1">
      <c r="A19" s="224"/>
      <c r="B19" s="224"/>
      <c r="C19" s="235"/>
      <c r="D19" s="235"/>
      <c r="E19" s="207"/>
      <c r="F19" s="207"/>
      <c r="G19" s="187"/>
      <c r="H19" s="245"/>
      <c r="I19" s="407"/>
      <c r="J19" s="407"/>
      <c r="K19" s="407"/>
      <c r="L19" s="264"/>
      <c r="M19" s="254"/>
      <c r="N19" s="30"/>
      <c r="O19" s="30"/>
    </row>
    <row r="20" spans="1:15" ht="25.5" customHeight="1">
      <c r="A20" s="224"/>
      <c r="B20" s="224"/>
      <c r="C20" s="317" t="s">
        <v>113</v>
      </c>
      <c r="D20" s="317"/>
      <c r="E20" s="207" t="s">
        <v>53</v>
      </c>
      <c r="F20" s="207"/>
      <c r="G20" s="187"/>
      <c r="H20" s="194" t="s">
        <v>244</v>
      </c>
      <c r="I20" s="196">
        <v>4346</v>
      </c>
      <c r="J20" s="198">
        <v>603.4</v>
      </c>
      <c r="K20" s="207"/>
      <c r="L20" s="195" t="s">
        <v>167</v>
      </c>
      <c r="M20" s="254"/>
      <c r="N20" s="30"/>
      <c r="O20" s="30"/>
    </row>
    <row r="21" spans="1:15" ht="38.25" customHeight="1">
      <c r="A21" s="224"/>
      <c r="B21" s="224"/>
      <c r="C21" s="317"/>
      <c r="D21" s="317"/>
      <c r="E21" s="207"/>
      <c r="F21" s="207"/>
      <c r="G21" s="187"/>
      <c r="H21" s="194"/>
      <c r="I21" s="196"/>
      <c r="J21" s="366"/>
      <c r="K21" s="207"/>
      <c r="L21" s="195"/>
      <c r="M21" s="254"/>
      <c r="N21" s="30"/>
      <c r="O21" s="30"/>
    </row>
    <row r="22" spans="1:15" ht="42.75" customHeight="1">
      <c r="A22" s="224"/>
      <c r="B22" s="224"/>
      <c r="C22" s="317"/>
      <c r="D22" s="317"/>
      <c r="E22" s="207"/>
      <c r="F22" s="207"/>
      <c r="G22" s="187"/>
      <c r="H22" s="194"/>
      <c r="I22" s="196"/>
      <c r="J22" s="222"/>
      <c r="K22" s="207"/>
      <c r="L22" s="195"/>
      <c r="M22" s="254"/>
      <c r="N22" s="30"/>
      <c r="O22" s="30"/>
    </row>
    <row r="23" spans="1:15" ht="45" customHeight="1">
      <c r="A23" s="225"/>
      <c r="B23" s="225"/>
      <c r="C23" s="317"/>
      <c r="D23" s="317"/>
      <c r="E23" s="207"/>
      <c r="F23" s="207"/>
      <c r="G23" s="245"/>
      <c r="H23" s="90" t="s">
        <v>11</v>
      </c>
      <c r="I23" s="43">
        <v>2500</v>
      </c>
      <c r="J23" s="43">
        <v>50</v>
      </c>
      <c r="K23" s="207"/>
      <c r="L23" s="195"/>
      <c r="M23" s="254"/>
      <c r="N23" s="30"/>
      <c r="O23" s="30"/>
    </row>
    <row r="24" spans="1:15" ht="47.25" customHeight="1">
      <c r="A24" s="146"/>
      <c r="B24" s="146"/>
      <c r="C24" s="433" t="s">
        <v>252</v>
      </c>
      <c r="D24" s="434"/>
      <c r="E24" s="347">
        <v>2018</v>
      </c>
      <c r="F24" s="425"/>
      <c r="G24" s="186" t="s">
        <v>15</v>
      </c>
      <c r="H24" s="136" t="s">
        <v>99</v>
      </c>
      <c r="I24" s="140"/>
      <c r="J24" s="140">
        <v>2469.4</v>
      </c>
      <c r="K24" s="137"/>
      <c r="L24" s="419" t="s">
        <v>247</v>
      </c>
      <c r="M24" s="254"/>
      <c r="N24" s="30"/>
      <c r="O24" s="30"/>
    </row>
    <row r="25" spans="1:15" ht="75.75" customHeight="1">
      <c r="A25" s="159"/>
      <c r="B25" s="159"/>
      <c r="C25" s="435"/>
      <c r="D25" s="436"/>
      <c r="E25" s="426"/>
      <c r="F25" s="427"/>
      <c r="G25" s="188"/>
      <c r="H25" s="136" t="s">
        <v>11</v>
      </c>
      <c r="I25" s="140"/>
      <c r="J25" s="140">
        <v>1058.3</v>
      </c>
      <c r="K25" s="137"/>
      <c r="L25" s="420"/>
      <c r="M25" s="254"/>
      <c r="N25" s="30"/>
      <c r="O25" s="30"/>
    </row>
    <row r="26" spans="1:15" ht="99.75" customHeight="1">
      <c r="A26" s="246" t="s">
        <v>12</v>
      </c>
      <c r="B26" s="85" t="s">
        <v>13</v>
      </c>
      <c r="C26" s="317" t="s">
        <v>14</v>
      </c>
      <c r="D26" s="317"/>
      <c r="E26" s="207" t="s">
        <v>9</v>
      </c>
      <c r="F26" s="207"/>
      <c r="G26" s="189"/>
      <c r="H26" s="90" t="s">
        <v>11</v>
      </c>
      <c r="I26" s="44">
        <v>413.5</v>
      </c>
      <c r="J26" s="44"/>
      <c r="K26" s="44">
        <f>K29</f>
        <v>535.2</v>
      </c>
      <c r="L26" s="17"/>
      <c r="M26" s="254"/>
      <c r="N26" s="30"/>
      <c r="O26" s="30"/>
    </row>
    <row r="27" spans="1:15" ht="56.25" customHeight="1">
      <c r="A27" s="184"/>
      <c r="B27" s="226"/>
      <c r="C27" s="330" t="s">
        <v>105</v>
      </c>
      <c r="D27" s="331"/>
      <c r="E27" s="194">
        <v>2017</v>
      </c>
      <c r="F27" s="194"/>
      <c r="G27" s="284" t="s">
        <v>15</v>
      </c>
      <c r="H27" s="194"/>
      <c r="I27" s="206">
        <v>413.5</v>
      </c>
      <c r="J27" s="304"/>
      <c r="K27" s="304"/>
      <c r="L27" s="195" t="s">
        <v>93</v>
      </c>
      <c r="M27" s="95"/>
      <c r="N27" s="30"/>
      <c r="O27" s="30"/>
    </row>
    <row r="28" spans="1:15" ht="21" customHeight="1">
      <c r="A28" s="184"/>
      <c r="B28" s="227"/>
      <c r="C28" s="310"/>
      <c r="D28" s="311"/>
      <c r="E28" s="194"/>
      <c r="F28" s="194"/>
      <c r="G28" s="285"/>
      <c r="H28" s="194"/>
      <c r="I28" s="206"/>
      <c r="J28" s="304"/>
      <c r="K28" s="304"/>
      <c r="L28" s="195"/>
      <c r="M28" s="95"/>
      <c r="N28" s="30"/>
      <c r="O28" s="30"/>
    </row>
    <row r="29" spans="1:15" ht="140.25" customHeight="1">
      <c r="A29" s="247"/>
      <c r="B29" s="228"/>
      <c r="C29" s="197" t="s">
        <v>134</v>
      </c>
      <c r="D29" s="197"/>
      <c r="E29" s="194">
        <v>2019</v>
      </c>
      <c r="F29" s="194"/>
      <c r="G29" s="286"/>
      <c r="H29" s="42"/>
      <c r="I29" s="44"/>
      <c r="J29" s="44"/>
      <c r="K29" s="45">
        <v>535.2</v>
      </c>
      <c r="L29" s="17" t="s">
        <v>245</v>
      </c>
      <c r="M29" s="95"/>
      <c r="N29" s="30"/>
      <c r="O29" s="30"/>
    </row>
    <row r="30" spans="1:15" ht="63" customHeight="1">
      <c r="A30" s="7" t="s">
        <v>16</v>
      </c>
      <c r="B30" s="389" t="s">
        <v>102</v>
      </c>
      <c r="C30" s="391" t="s">
        <v>17</v>
      </c>
      <c r="D30" s="392"/>
      <c r="E30" s="267" t="s">
        <v>9</v>
      </c>
      <c r="F30" s="363"/>
      <c r="G30" s="408" t="s">
        <v>15</v>
      </c>
      <c r="H30" s="91" t="s">
        <v>127</v>
      </c>
      <c r="I30" s="357">
        <f>SUM(I40:I57)</f>
        <v>7244.097999999999</v>
      </c>
      <c r="J30" s="357">
        <f>J58+J59+J60+J61+J62</f>
        <v>1972</v>
      </c>
      <c r="K30" s="357">
        <f>K63</f>
        <v>10392</v>
      </c>
      <c r="L30" s="360" t="s">
        <v>18</v>
      </c>
      <c r="M30" s="95"/>
      <c r="N30" s="30"/>
      <c r="O30" s="30"/>
    </row>
    <row r="31" spans="1:15" ht="12.75" customHeight="1" hidden="1" thickBot="1">
      <c r="A31" s="8"/>
      <c r="B31" s="390"/>
      <c r="C31" s="393"/>
      <c r="D31" s="394"/>
      <c r="E31" s="364"/>
      <c r="F31" s="365"/>
      <c r="G31" s="255"/>
      <c r="H31" s="25"/>
      <c r="I31" s="358"/>
      <c r="J31" s="358"/>
      <c r="K31" s="358"/>
      <c r="L31" s="361"/>
      <c r="M31" s="95"/>
      <c r="N31" s="30"/>
      <c r="O31" s="30"/>
    </row>
    <row r="32" spans="1:15" ht="8.25" customHeight="1" hidden="1" thickBot="1">
      <c r="A32" s="9"/>
      <c r="B32" s="390"/>
      <c r="C32" s="393"/>
      <c r="D32" s="394"/>
      <c r="E32" s="364"/>
      <c r="F32" s="365"/>
      <c r="G32" s="255"/>
      <c r="H32" s="25"/>
      <c r="I32" s="358"/>
      <c r="J32" s="358"/>
      <c r="K32" s="358"/>
      <c r="L32" s="361"/>
      <c r="M32" s="95"/>
      <c r="N32" s="30"/>
      <c r="O32" s="30"/>
    </row>
    <row r="33" spans="1:15" ht="21.75" customHeight="1" hidden="1" thickBot="1">
      <c r="A33" s="9"/>
      <c r="B33" s="390"/>
      <c r="C33" s="393"/>
      <c r="D33" s="394"/>
      <c r="E33" s="364"/>
      <c r="F33" s="365"/>
      <c r="G33" s="255"/>
      <c r="H33" s="25"/>
      <c r="I33" s="358"/>
      <c r="J33" s="358"/>
      <c r="K33" s="358"/>
      <c r="L33" s="361"/>
      <c r="M33" s="95"/>
      <c r="N33" s="30"/>
      <c r="O33" s="30"/>
    </row>
    <row r="34" spans="1:15" ht="4.5" customHeight="1" hidden="1" thickBot="1">
      <c r="A34" s="9"/>
      <c r="B34" s="390"/>
      <c r="C34" s="393"/>
      <c r="D34" s="394"/>
      <c r="E34" s="364"/>
      <c r="F34" s="365"/>
      <c r="G34" s="255"/>
      <c r="H34" s="25"/>
      <c r="I34" s="358"/>
      <c r="J34" s="358"/>
      <c r="K34" s="358"/>
      <c r="L34" s="361"/>
      <c r="M34" s="95"/>
      <c r="N34" s="30"/>
      <c r="O34" s="30"/>
    </row>
    <row r="35" spans="1:15" ht="21.75" customHeight="1" hidden="1" thickBot="1">
      <c r="A35" s="9"/>
      <c r="B35" s="390"/>
      <c r="C35" s="393"/>
      <c r="D35" s="394"/>
      <c r="E35" s="364"/>
      <c r="F35" s="365"/>
      <c r="G35" s="255"/>
      <c r="H35" s="25"/>
      <c r="I35" s="358"/>
      <c r="J35" s="358"/>
      <c r="K35" s="358"/>
      <c r="L35" s="361"/>
      <c r="M35" s="95"/>
      <c r="N35" s="30"/>
      <c r="O35" s="30"/>
    </row>
    <row r="36" spans="1:15" ht="21.75" customHeight="1" hidden="1" thickBot="1">
      <c r="A36" s="9"/>
      <c r="B36" s="390"/>
      <c r="C36" s="393"/>
      <c r="D36" s="394"/>
      <c r="E36" s="364"/>
      <c r="F36" s="365"/>
      <c r="G36" s="255"/>
      <c r="H36" s="25"/>
      <c r="I36" s="358"/>
      <c r="J36" s="358"/>
      <c r="K36" s="358"/>
      <c r="L36" s="361"/>
      <c r="M36" s="95"/>
      <c r="N36" s="30"/>
      <c r="O36" s="30"/>
    </row>
    <row r="37" spans="1:15" ht="21.75" customHeight="1" hidden="1" thickBot="1">
      <c r="A37" s="9"/>
      <c r="B37" s="390"/>
      <c r="C37" s="393"/>
      <c r="D37" s="394"/>
      <c r="E37" s="364"/>
      <c r="F37" s="365"/>
      <c r="G37" s="255"/>
      <c r="H37" s="25"/>
      <c r="I37" s="358"/>
      <c r="J37" s="358"/>
      <c r="K37" s="358"/>
      <c r="L37" s="361"/>
      <c r="M37" s="95"/>
      <c r="N37" s="30"/>
      <c r="O37" s="30"/>
    </row>
    <row r="38" spans="1:15" ht="21.75" customHeight="1" hidden="1" thickBot="1">
      <c r="A38" s="9"/>
      <c r="B38" s="390"/>
      <c r="C38" s="393"/>
      <c r="D38" s="394"/>
      <c r="E38" s="364"/>
      <c r="F38" s="365"/>
      <c r="G38" s="255"/>
      <c r="H38" s="25"/>
      <c r="I38" s="358"/>
      <c r="J38" s="358"/>
      <c r="K38" s="358"/>
      <c r="L38" s="361"/>
      <c r="M38" s="95"/>
      <c r="N38" s="30"/>
      <c r="O38" s="30"/>
    </row>
    <row r="39" spans="1:15" ht="21.75" customHeight="1" hidden="1" thickBot="1">
      <c r="A39" s="10"/>
      <c r="B39" s="390"/>
      <c r="C39" s="395"/>
      <c r="D39" s="396"/>
      <c r="E39" s="349"/>
      <c r="F39" s="350"/>
      <c r="G39" s="255"/>
      <c r="H39" s="25"/>
      <c r="I39" s="323"/>
      <c r="J39" s="323"/>
      <c r="K39" s="323"/>
      <c r="L39" s="362"/>
      <c r="M39" s="95"/>
      <c r="N39" s="30"/>
      <c r="O39" s="30"/>
    </row>
    <row r="40" spans="1:15" ht="56.25" customHeight="1">
      <c r="A40" s="11"/>
      <c r="B40" s="390"/>
      <c r="C40" s="359" t="s">
        <v>19</v>
      </c>
      <c r="D40" s="359"/>
      <c r="E40" s="290">
        <v>2017</v>
      </c>
      <c r="F40" s="290"/>
      <c r="G40" s="255"/>
      <c r="H40" s="18" t="s">
        <v>11</v>
      </c>
      <c r="I40" s="24">
        <f>1557.36</f>
        <v>1557.36</v>
      </c>
      <c r="J40" s="24"/>
      <c r="K40" s="24"/>
      <c r="L40" s="20" t="s">
        <v>94</v>
      </c>
      <c r="M40" s="95"/>
      <c r="N40" s="46"/>
      <c r="O40" s="30"/>
    </row>
    <row r="41" spans="1:15" ht="60.75" customHeight="1">
      <c r="A41" s="12"/>
      <c r="B41" s="47"/>
      <c r="C41" s="359" t="s">
        <v>20</v>
      </c>
      <c r="D41" s="359"/>
      <c r="E41" s="290">
        <v>2017</v>
      </c>
      <c r="F41" s="290"/>
      <c r="G41" s="21"/>
      <c r="H41" s="18" t="s">
        <v>86</v>
      </c>
      <c r="I41" s="24">
        <v>300</v>
      </c>
      <c r="J41" s="24"/>
      <c r="K41" s="24"/>
      <c r="L41" s="320" t="s">
        <v>168</v>
      </c>
      <c r="M41" s="95"/>
      <c r="N41" s="46"/>
      <c r="O41" s="30"/>
    </row>
    <row r="42" spans="1:15" ht="22.5" customHeight="1">
      <c r="A42" s="12"/>
      <c r="B42" s="47"/>
      <c r="C42" s="359"/>
      <c r="D42" s="359"/>
      <c r="E42" s="290"/>
      <c r="F42" s="290"/>
      <c r="G42" s="21"/>
      <c r="H42" s="18" t="s">
        <v>11</v>
      </c>
      <c r="I42" s="24">
        <v>9</v>
      </c>
      <c r="J42" s="24"/>
      <c r="K42" s="24"/>
      <c r="L42" s="320"/>
      <c r="M42" s="95"/>
      <c r="N42" s="30"/>
      <c r="O42" s="30"/>
    </row>
    <row r="43" spans="1:15" ht="60.75" customHeight="1">
      <c r="A43" s="11"/>
      <c r="B43" s="47"/>
      <c r="C43" s="359" t="s">
        <v>21</v>
      </c>
      <c r="D43" s="359"/>
      <c r="E43" s="290">
        <v>2017</v>
      </c>
      <c r="F43" s="290"/>
      <c r="G43" s="21"/>
      <c r="H43" s="18" t="s">
        <v>86</v>
      </c>
      <c r="I43" s="24">
        <v>300</v>
      </c>
      <c r="J43" s="24"/>
      <c r="K43" s="24"/>
      <c r="L43" s="320" t="s">
        <v>169</v>
      </c>
      <c r="M43" s="95">
        <v>6</v>
      </c>
      <c r="N43" s="40"/>
      <c r="O43" s="30"/>
    </row>
    <row r="44" spans="1:15" ht="22.5" customHeight="1">
      <c r="A44" s="11"/>
      <c r="B44" s="47"/>
      <c r="C44" s="359"/>
      <c r="D44" s="359"/>
      <c r="E44" s="290"/>
      <c r="F44" s="290"/>
      <c r="G44" s="21"/>
      <c r="H44" s="18" t="s">
        <v>11</v>
      </c>
      <c r="I44" s="24">
        <v>9</v>
      </c>
      <c r="J44" s="24"/>
      <c r="K44" s="24"/>
      <c r="L44" s="320"/>
      <c r="M44" s="95"/>
      <c r="N44" s="30"/>
      <c r="O44" s="30"/>
    </row>
    <row r="45" spans="1:15" ht="41.25" customHeight="1">
      <c r="A45" s="13"/>
      <c r="B45" s="47"/>
      <c r="C45" s="397" t="s">
        <v>85</v>
      </c>
      <c r="D45" s="397"/>
      <c r="E45" s="290">
        <v>2017</v>
      </c>
      <c r="F45" s="290"/>
      <c r="G45" s="21"/>
      <c r="H45" s="18" t="s">
        <v>86</v>
      </c>
      <c r="I45" s="24">
        <v>825</v>
      </c>
      <c r="J45" s="24"/>
      <c r="K45" s="24"/>
      <c r="L45" s="321" t="s">
        <v>170</v>
      </c>
      <c r="M45" s="95"/>
      <c r="N45" s="40"/>
      <c r="O45" s="30"/>
    </row>
    <row r="46" spans="1:15" ht="22.5" customHeight="1">
      <c r="A46" s="12"/>
      <c r="B46" s="47"/>
      <c r="C46" s="397"/>
      <c r="D46" s="397"/>
      <c r="E46" s="290"/>
      <c r="F46" s="290"/>
      <c r="G46" s="21"/>
      <c r="H46" s="18" t="s">
        <v>11</v>
      </c>
      <c r="I46" s="24">
        <v>24.75</v>
      </c>
      <c r="J46" s="24"/>
      <c r="K46" s="24"/>
      <c r="L46" s="321"/>
      <c r="M46" s="95"/>
      <c r="N46" s="30"/>
      <c r="O46" s="30"/>
    </row>
    <row r="47" spans="1:15" ht="41.25" customHeight="1">
      <c r="A47" s="11"/>
      <c r="B47" s="47"/>
      <c r="C47" s="397" t="s">
        <v>87</v>
      </c>
      <c r="D47" s="397"/>
      <c r="E47" s="290">
        <v>2017</v>
      </c>
      <c r="F47" s="290"/>
      <c r="G47" s="21"/>
      <c r="H47" s="18" t="s">
        <v>86</v>
      </c>
      <c r="I47" s="24">
        <v>1395</v>
      </c>
      <c r="J47" s="24"/>
      <c r="K47" s="24"/>
      <c r="L47" s="321" t="s">
        <v>171</v>
      </c>
      <c r="M47" s="95"/>
      <c r="N47" s="30"/>
      <c r="O47" s="30"/>
    </row>
    <row r="48" spans="1:15" ht="22.5" customHeight="1">
      <c r="A48" s="13"/>
      <c r="B48" s="47"/>
      <c r="C48" s="397"/>
      <c r="D48" s="397"/>
      <c r="E48" s="290"/>
      <c r="F48" s="290"/>
      <c r="G48" s="21"/>
      <c r="H48" s="18" t="s">
        <v>11</v>
      </c>
      <c r="I48" s="24">
        <f>41.85+61.89</f>
        <v>103.74000000000001</v>
      </c>
      <c r="J48" s="24"/>
      <c r="K48" s="24"/>
      <c r="L48" s="321"/>
      <c r="M48" s="95"/>
      <c r="N48" s="30"/>
      <c r="O48" s="30"/>
    </row>
    <row r="49" spans="1:15" ht="41.25" customHeight="1">
      <c r="A49" s="12"/>
      <c r="B49" s="47"/>
      <c r="C49" s="397" t="s">
        <v>88</v>
      </c>
      <c r="D49" s="397"/>
      <c r="E49" s="290">
        <v>2017</v>
      </c>
      <c r="F49" s="290"/>
      <c r="G49" s="21"/>
      <c r="H49" s="18" t="s">
        <v>86</v>
      </c>
      <c r="I49" s="24">
        <v>1390</v>
      </c>
      <c r="J49" s="24"/>
      <c r="K49" s="24"/>
      <c r="L49" s="321" t="s">
        <v>172</v>
      </c>
      <c r="M49" s="95"/>
      <c r="N49" s="30"/>
      <c r="O49" s="30"/>
    </row>
    <row r="50" spans="1:15" ht="22.5" customHeight="1">
      <c r="A50" s="8"/>
      <c r="B50" s="183"/>
      <c r="C50" s="397"/>
      <c r="D50" s="397"/>
      <c r="E50" s="408"/>
      <c r="F50" s="408"/>
      <c r="G50" s="182"/>
      <c r="H50" s="180" t="s">
        <v>11</v>
      </c>
      <c r="I50" s="181">
        <f>41.7+67.75</f>
        <v>109.45</v>
      </c>
      <c r="J50" s="24"/>
      <c r="K50" s="24"/>
      <c r="L50" s="321"/>
      <c r="M50" s="95"/>
      <c r="N50" s="30"/>
      <c r="O50" s="30"/>
    </row>
    <row r="51" spans="1:15" ht="61.5" customHeight="1">
      <c r="A51" s="163"/>
      <c r="B51" s="178"/>
      <c r="C51" s="397" t="s">
        <v>89</v>
      </c>
      <c r="D51" s="397"/>
      <c r="E51" s="290">
        <v>2017</v>
      </c>
      <c r="F51" s="290"/>
      <c r="G51" s="177"/>
      <c r="H51" s="164" t="s">
        <v>11</v>
      </c>
      <c r="I51" s="171">
        <v>80.5</v>
      </c>
      <c r="J51" s="24"/>
      <c r="K51" s="24"/>
      <c r="L51" s="20" t="s">
        <v>174</v>
      </c>
      <c r="M51" s="95"/>
      <c r="N51" s="30"/>
      <c r="O51" s="30"/>
    </row>
    <row r="52" spans="1:15" ht="36.75" customHeight="1">
      <c r="A52" s="13"/>
      <c r="B52" s="47"/>
      <c r="C52" s="272" t="s">
        <v>110</v>
      </c>
      <c r="D52" s="273"/>
      <c r="E52" s="280">
        <v>2017</v>
      </c>
      <c r="F52" s="281"/>
      <c r="G52" s="255" t="s">
        <v>15</v>
      </c>
      <c r="H52" s="18" t="s">
        <v>86</v>
      </c>
      <c r="I52" s="24">
        <v>500</v>
      </c>
      <c r="J52" s="24"/>
      <c r="K52" s="24"/>
      <c r="L52" s="278" t="s">
        <v>138</v>
      </c>
      <c r="M52" s="95"/>
      <c r="N52" s="30"/>
      <c r="O52" s="30"/>
    </row>
    <row r="53" spans="1:15" ht="23.25" customHeight="1">
      <c r="A53" s="12"/>
      <c r="B53" s="47"/>
      <c r="C53" s="274"/>
      <c r="D53" s="275"/>
      <c r="E53" s="282"/>
      <c r="F53" s="283"/>
      <c r="G53" s="255"/>
      <c r="H53" s="18" t="s">
        <v>11</v>
      </c>
      <c r="I53" s="24">
        <v>15</v>
      </c>
      <c r="J53" s="24"/>
      <c r="K53" s="24"/>
      <c r="L53" s="279"/>
      <c r="M53" s="95"/>
      <c r="N53" s="30"/>
      <c r="O53" s="30"/>
    </row>
    <row r="54" spans="1:15" ht="41.25" customHeight="1">
      <c r="A54" s="12"/>
      <c r="B54" s="47"/>
      <c r="C54" s="272" t="s">
        <v>111</v>
      </c>
      <c r="D54" s="273"/>
      <c r="E54" s="280">
        <v>2017</v>
      </c>
      <c r="F54" s="281"/>
      <c r="G54" s="255"/>
      <c r="H54" s="18" t="s">
        <v>86</v>
      </c>
      <c r="I54" s="14">
        <v>307.085</v>
      </c>
      <c r="J54" s="24"/>
      <c r="K54" s="24"/>
      <c r="L54" s="278" t="s">
        <v>175</v>
      </c>
      <c r="M54" s="95"/>
      <c r="N54" s="30"/>
      <c r="O54" s="30"/>
    </row>
    <row r="55" spans="1:15" ht="39" customHeight="1">
      <c r="A55" s="12"/>
      <c r="B55" s="47"/>
      <c r="C55" s="274"/>
      <c r="D55" s="275"/>
      <c r="E55" s="282"/>
      <c r="F55" s="283"/>
      <c r="G55" s="21"/>
      <c r="H55" s="18" t="s">
        <v>11</v>
      </c>
      <c r="I55" s="24">
        <v>9.213</v>
      </c>
      <c r="J55" s="24"/>
      <c r="K55" s="24"/>
      <c r="L55" s="279"/>
      <c r="M55" s="95"/>
      <c r="N55" s="30"/>
      <c r="O55" s="30"/>
    </row>
    <row r="56" spans="1:15" ht="36.75" customHeight="1">
      <c r="A56" s="12"/>
      <c r="B56" s="47"/>
      <c r="C56" s="272" t="s">
        <v>112</v>
      </c>
      <c r="D56" s="273"/>
      <c r="E56" s="280">
        <v>2017</v>
      </c>
      <c r="F56" s="281"/>
      <c r="G56" s="21"/>
      <c r="H56" s="18" t="s">
        <v>86</v>
      </c>
      <c r="I56" s="24">
        <v>300</v>
      </c>
      <c r="J56" s="24"/>
      <c r="K56" s="24"/>
      <c r="L56" s="278" t="s">
        <v>177</v>
      </c>
      <c r="M56" s="95"/>
      <c r="N56" s="30"/>
      <c r="O56" s="30"/>
    </row>
    <row r="57" spans="1:15" ht="25.5" customHeight="1">
      <c r="A57" s="12"/>
      <c r="B57" s="47"/>
      <c r="C57" s="274"/>
      <c r="D57" s="275"/>
      <c r="E57" s="282"/>
      <c r="F57" s="283"/>
      <c r="G57" s="21"/>
      <c r="H57" s="18" t="s">
        <v>11</v>
      </c>
      <c r="I57" s="24">
        <v>9</v>
      </c>
      <c r="J57" s="24"/>
      <c r="K57" s="24"/>
      <c r="L57" s="279"/>
      <c r="M57" s="95"/>
      <c r="N57" s="30"/>
      <c r="O57" s="30"/>
    </row>
    <row r="58" spans="1:15" s="6" customFormat="1" ht="55.5" customHeight="1">
      <c r="A58" s="12"/>
      <c r="B58" s="47"/>
      <c r="C58" s="250" t="s">
        <v>114</v>
      </c>
      <c r="D58" s="251"/>
      <c r="E58" s="252">
        <v>2018</v>
      </c>
      <c r="F58" s="253"/>
      <c r="G58" s="21"/>
      <c r="H58" s="18" t="s">
        <v>11</v>
      </c>
      <c r="I58" s="24"/>
      <c r="J58" s="24">
        <v>643</v>
      </c>
      <c r="K58" s="24"/>
      <c r="L58" s="92" t="s">
        <v>196</v>
      </c>
      <c r="M58" s="95"/>
      <c r="N58" s="30"/>
      <c r="O58" s="30"/>
    </row>
    <row r="59" spans="1:15" s="6" customFormat="1" ht="51" customHeight="1">
      <c r="A59" s="12"/>
      <c r="B59" s="47"/>
      <c r="C59" s="250" t="s">
        <v>115</v>
      </c>
      <c r="D59" s="251"/>
      <c r="E59" s="252">
        <v>2018</v>
      </c>
      <c r="F59" s="253"/>
      <c r="G59" s="21"/>
      <c r="H59" s="18" t="s">
        <v>11</v>
      </c>
      <c r="I59" s="24"/>
      <c r="J59" s="24">
        <v>92</v>
      </c>
      <c r="K59" s="24"/>
      <c r="L59" s="92" t="s">
        <v>178</v>
      </c>
      <c r="M59" s="95"/>
      <c r="N59" s="30"/>
      <c r="O59" s="30"/>
    </row>
    <row r="60" spans="1:15" s="6" customFormat="1" ht="55.5" customHeight="1">
      <c r="A60" s="12"/>
      <c r="B60" s="47"/>
      <c r="C60" s="250" t="s">
        <v>20</v>
      </c>
      <c r="D60" s="251"/>
      <c r="E60" s="252">
        <v>2018</v>
      </c>
      <c r="F60" s="253"/>
      <c r="G60" s="21"/>
      <c r="H60" s="18" t="s">
        <v>11</v>
      </c>
      <c r="I60" s="24"/>
      <c r="J60" s="24">
        <v>537</v>
      </c>
      <c r="K60" s="24"/>
      <c r="L60" s="92" t="s">
        <v>195</v>
      </c>
      <c r="M60" s="95">
        <v>7</v>
      </c>
      <c r="N60" s="30"/>
      <c r="O60" s="30"/>
    </row>
    <row r="61" spans="1:15" s="6" customFormat="1" ht="46.5" customHeight="1">
      <c r="A61" s="12"/>
      <c r="B61" s="47"/>
      <c r="C61" s="250" t="s">
        <v>116</v>
      </c>
      <c r="D61" s="251"/>
      <c r="E61" s="252">
        <v>2018</v>
      </c>
      <c r="F61" s="253"/>
      <c r="G61" s="21"/>
      <c r="H61" s="18" t="s">
        <v>11</v>
      </c>
      <c r="I61" s="24"/>
      <c r="J61" s="24">
        <v>400</v>
      </c>
      <c r="K61" s="24"/>
      <c r="L61" s="92" t="s">
        <v>179</v>
      </c>
      <c r="M61" s="95"/>
      <c r="N61" s="30"/>
      <c r="O61" s="30"/>
    </row>
    <row r="62" spans="1:15" s="6" customFormat="1" ht="49.5" customHeight="1">
      <c r="A62" s="12"/>
      <c r="B62" s="47"/>
      <c r="C62" s="250" t="s">
        <v>21</v>
      </c>
      <c r="D62" s="251"/>
      <c r="E62" s="252">
        <v>2018</v>
      </c>
      <c r="F62" s="253"/>
      <c r="G62" s="21"/>
      <c r="H62" s="18" t="s">
        <v>11</v>
      </c>
      <c r="I62" s="24"/>
      <c r="J62" s="24">
        <v>300</v>
      </c>
      <c r="K62" s="24"/>
      <c r="L62" s="92" t="s">
        <v>151</v>
      </c>
      <c r="M62" s="95"/>
      <c r="N62" s="30"/>
      <c r="O62" s="30"/>
    </row>
    <row r="63" spans="1:15" s="6" customFormat="1" ht="49.5" customHeight="1">
      <c r="A63" s="12"/>
      <c r="B63" s="47"/>
      <c r="C63" s="250" t="s">
        <v>129</v>
      </c>
      <c r="D63" s="251"/>
      <c r="E63" s="252">
        <v>2019</v>
      </c>
      <c r="F63" s="253"/>
      <c r="G63" s="21"/>
      <c r="H63" s="18" t="s">
        <v>11</v>
      </c>
      <c r="I63" s="24"/>
      <c r="J63" s="24"/>
      <c r="K63" s="24">
        <v>10392</v>
      </c>
      <c r="L63" s="92" t="s">
        <v>197</v>
      </c>
      <c r="M63" s="95"/>
      <c r="N63" s="30"/>
      <c r="O63" s="30"/>
    </row>
    <row r="64" spans="1:15" s="6" customFormat="1" ht="78.75" customHeight="1">
      <c r="A64" s="12"/>
      <c r="B64" s="47"/>
      <c r="C64" s="421" t="s">
        <v>273</v>
      </c>
      <c r="D64" s="422"/>
      <c r="E64" s="267">
        <v>2017</v>
      </c>
      <c r="F64" s="425"/>
      <c r="G64" s="21"/>
      <c r="H64" s="135" t="s">
        <v>86</v>
      </c>
      <c r="I64" s="154">
        <v>1450</v>
      </c>
      <c r="J64" s="30"/>
      <c r="K64" s="141"/>
      <c r="L64" s="160" t="s">
        <v>176</v>
      </c>
      <c r="M64" s="95"/>
      <c r="N64" s="30"/>
      <c r="O64" s="30"/>
    </row>
    <row r="65" spans="1:15" s="6" customFormat="1" ht="56.25" customHeight="1">
      <c r="A65" s="12"/>
      <c r="B65" s="47"/>
      <c r="C65" s="423"/>
      <c r="D65" s="424"/>
      <c r="E65" s="426"/>
      <c r="F65" s="427"/>
      <c r="G65" s="21"/>
      <c r="H65" s="135" t="s">
        <v>11</v>
      </c>
      <c r="I65" s="154">
        <v>43.5</v>
      </c>
      <c r="J65" s="141"/>
      <c r="K65" s="141"/>
      <c r="L65" s="160"/>
      <c r="M65" s="95"/>
      <c r="N65" s="30"/>
      <c r="O65" s="30"/>
    </row>
    <row r="66" spans="1:15" s="6" customFormat="1" ht="47.25" customHeight="1">
      <c r="A66" s="12"/>
      <c r="B66" s="47"/>
      <c r="C66" s="428" t="s">
        <v>246</v>
      </c>
      <c r="D66" s="429"/>
      <c r="E66" s="432" t="s">
        <v>53</v>
      </c>
      <c r="F66" s="425"/>
      <c r="G66" s="21"/>
      <c r="H66" s="135" t="s">
        <v>86</v>
      </c>
      <c r="I66" s="154">
        <v>1390</v>
      </c>
      <c r="J66" s="141"/>
      <c r="K66" s="141"/>
      <c r="L66" s="142" t="s">
        <v>173</v>
      </c>
      <c r="M66" s="95"/>
      <c r="N66" s="30"/>
      <c r="O66" s="30"/>
    </row>
    <row r="67" spans="1:15" s="6" customFormat="1" ht="68.25" customHeight="1">
      <c r="A67" s="8"/>
      <c r="B67" s="48"/>
      <c r="C67" s="430"/>
      <c r="D67" s="431"/>
      <c r="E67" s="426"/>
      <c r="F67" s="427"/>
      <c r="G67" s="155"/>
      <c r="H67" s="135" t="s">
        <v>11</v>
      </c>
      <c r="I67" s="154">
        <v>41.7</v>
      </c>
      <c r="J67" s="154">
        <v>69.29</v>
      </c>
      <c r="K67" s="141"/>
      <c r="L67" s="172"/>
      <c r="M67" s="95"/>
      <c r="N67" s="30"/>
      <c r="O67" s="30"/>
    </row>
    <row r="68" spans="1:15" s="6" customFormat="1" ht="44.25" customHeight="1">
      <c r="A68" s="13"/>
      <c r="B68" s="47"/>
      <c r="C68" s="211" t="s">
        <v>232</v>
      </c>
      <c r="D68" s="212"/>
      <c r="E68" s="267" t="s">
        <v>53</v>
      </c>
      <c r="F68" s="268"/>
      <c r="G68" s="21"/>
      <c r="H68" s="124" t="s">
        <v>86</v>
      </c>
      <c r="I68" s="123">
        <v>1030</v>
      </c>
      <c r="J68" s="154">
        <v>8.9</v>
      </c>
      <c r="K68" s="122"/>
      <c r="L68" s="204" t="s">
        <v>218</v>
      </c>
      <c r="M68" s="95"/>
      <c r="N68" s="30"/>
      <c r="O68" s="30"/>
    </row>
    <row r="69" spans="1:15" s="6" customFormat="1" ht="109.5" customHeight="1">
      <c r="A69" s="12"/>
      <c r="B69" s="47"/>
      <c r="C69" s="213"/>
      <c r="D69" s="214"/>
      <c r="E69" s="269"/>
      <c r="F69" s="270"/>
      <c r="G69" s="21"/>
      <c r="H69" s="124" t="s">
        <v>11</v>
      </c>
      <c r="I69" s="123">
        <v>30.9</v>
      </c>
      <c r="J69" s="123">
        <v>226.4</v>
      </c>
      <c r="K69" s="122"/>
      <c r="L69" s="205"/>
      <c r="M69" s="95"/>
      <c r="N69" s="30"/>
      <c r="O69" s="30"/>
    </row>
    <row r="70" spans="1:15" ht="30.75" customHeight="1">
      <c r="A70" s="12"/>
      <c r="B70" s="47"/>
      <c r="C70" s="318" t="s">
        <v>233</v>
      </c>
      <c r="D70" s="318"/>
      <c r="E70" s="290">
        <v>2017</v>
      </c>
      <c r="F70" s="290"/>
      <c r="G70" s="21"/>
      <c r="H70" s="18" t="s">
        <v>11</v>
      </c>
      <c r="I70" s="23">
        <v>75</v>
      </c>
      <c r="J70" s="24"/>
      <c r="K70" s="24"/>
      <c r="L70" s="320" t="s">
        <v>180</v>
      </c>
      <c r="M70" s="95"/>
      <c r="N70" s="30"/>
      <c r="O70" s="30"/>
    </row>
    <row r="71" spans="1:15" ht="20.25" customHeight="1">
      <c r="A71" s="11"/>
      <c r="B71" s="248"/>
      <c r="C71" s="318"/>
      <c r="D71" s="318"/>
      <c r="E71" s="290"/>
      <c r="F71" s="290"/>
      <c r="G71" s="21"/>
      <c r="H71" s="290" t="s">
        <v>128</v>
      </c>
      <c r="I71" s="257">
        <v>50</v>
      </c>
      <c r="J71" s="256"/>
      <c r="K71" s="256"/>
      <c r="L71" s="320"/>
      <c r="M71" s="95"/>
      <c r="N71" s="30"/>
      <c r="O71" s="30"/>
    </row>
    <row r="72" spans="1:15" ht="22.5" customHeight="1">
      <c r="A72" s="416"/>
      <c r="B72" s="248"/>
      <c r="C72" s="318"/>
      <c r="D72" s="318"/>
      <c r="E72" s="290"/>
      <c r="F72" s="290"/>
      <c r="G72" s="437" t="s">
        <v>15</v>
      </c>
      <c r="H72" s="290"/>
      <c r="I72" s="257"/>
      <c r="J72" s="256"/>
      <c r="K72" s="256"/>
      <c r="L72" s="320"/>
      <c r="M72" s="95"/>
      <c r="N72" s="30"/>
      <c r="O72" s="30"/>
    </row>
    <row r="73" spans="1:15" ht="25.5" customHeight="1">
      <c r="A73" s="417"/>
      <c r="B73" s="248"/>
      <c r="C73" s="318"/>
      <c r="D73" s="318"/>
      <c r="E73" s="290"/>
      <c r="F73" s="290"/>
      <c r="G73" s="185"/>
      <c r="H73" s="290"/>
      <c r="I73" s="257"/>
      <c r="J73" s="256"/>
      <c r="K73" s="256"/>
      <c r="L73" s="320"/>
      <c r="M73" s="95"/>
      <c r="N73" s="30"/>
      <c r="O73" s="30"/>
    </row>
    <row r="74" spans="1:15" ht="45" customHeight="1">
      <c r="A74" s="417"/>
      <c r="B74" s="248"/>
      <c r="C74" s="200" t="s">
        <v>234</v>
      </c>
      <c r="D74" s="201"/>
      <c r="E74" s="252">
        <v>2017</v>
      </c>
      <c r="F74" s="253"/>
      <c r="G74" s="185"/>
      <c r="H74" s="18" t="s">
        <v>128</v>
      </c>
      <c r="I74" s="23">
        <v>50</v>
      </c>
      <c r="J74" s="24"/>
      <c r="K74" s="24"/>
      <c r="L74" s="25" t="s">
        <v>181</v>
      </c>
      <c r="M74" s="95"/>
      <c r="N74" s="30"/>
      <c r="O74" s="30"/>
    </row>
    <row r="75" spans="1:15" ht="45" customHeight="1">
      <c r="A75" s="22"/>
      <c r="B75" s="248"/>
      <c r="C75" s="200" t="s">
        <v>235</v>
      </c>
      <c r="D75" s="201"/>
      <c r="E75" s="252">
        <v>2017</v>
      </c>
      <c r="F75" s="253"/>
      <c r="G75" s="185"/>
      <c r="H75" s="18" t="s">
        <v>128</v>
      </c>
      <c r="I75" s="23">
        <v>50</v>
      </c>
      <c r="J75" s="24"/>
      <c r="K75" s="24"/>
      <c r="L75" s="25" t="s">
        <v>182</v>
      </c>
      <c r="M75" s="95"/>
      <c r="N75" s="30"/>
      <c r="O75" s="30"/>
    </row>
    <row r="76" spans="1:15" ht="69" customHeight="1">
      <c r="A76" s="22"/>
      <c r="B76" s="248"/>
      <c r="C76" s="414" t="s">
        <v>236</v>
      </c>
      <c r="D76" s="415"/>
      <c r="E76" s="252">
        <v>2017</v>
      </c>
      <c r="F76" s="253"/>
      <c r="G76" s="185"/>
      <c r="H76" s="18" t="s">
        <v>128</v>
      </c>
      <c r="I76" s="23">
        <v>98.6</v>
      </c>
      <c r="J76" s="24"/>
      <c r="K76" s="24"/>
      <c r="L76" s="25" t="s">
        <v>183</v>
      </c>
      <c r="M76" s="95"/>
      <c r="N76" s="30"/>
      <c r="O76" s="30"/>
    </row>
    <row r="77" spans="1:15" ht="63" customHeight="1">
      <c r="A77" s="13"/>
      <c r="B77" s="248"/>
      <c r="C77" s="200" t="s">
        <v>237</v>
      </c>
      <c r="D77" s="201"/>
      <c r="E77" s="252">
        <v>2017</v>
      </c>
      <c r="F77" s="253"/>
      <c r="G77" s="185"/>
      <c r="H77" s="18" t="s">
        <v>128</v>
      </c>
      <c r="I77" s="15">
        <v>9.808</v>
      </c>
      <c r="J77" s="24"/>
      <c r="K77" s="24"/>
      <c r="L77" s="25" t="s">
        <v>190</v>
      </c>
      <c r="M77" s="96"/>
      <c r="N77" s="30"/>
      <c r="O77" s="30"/>
    </row>
    <row r="78" spans="1:15" ht="93" customHeight="1">
      <c r="A78" s="13"/>
      <c r="B78" s="248"/>
      <c r="C78" s="387" t="s">
        <v>238</v>
      </c>
      <c r="D78" s="388"/>
      <c r="E78" s="252">
        <v>2017</v>
      </c>
      <c r="F78" s="253"/>
      <c r="G78" s="185"/>
      <c r="H78" s="18" t="s">
        <v>11</v>
      </c>
      <c r="I78" s="23">
        <v>180</v>
      </c>
      <c r="J78" s="24"/>
      <c r="K78" s="24"/>
      <c r="L78" s="19" t="s">
        <v>191</v>
      </c>
      <c r="M78" s="96"/>
      <c r="N78" s="30"/>
      <c r="O78" s="30"/>
    </row>
    <row r="79" spans="1:15" s="6" customFormat="1" ht="48.75" customHeight="1">
      <c r="A79" s="13"/>
      <c r="B79" s="248"/>
      <c r="C79" s="291" t="s">
        <v>239</v>
      </c>
      <c r="D79" s="292"/>
      <c r="E79" s="265" t="s">
        <v>53</v>
      </c>
      <c r="F79" s="266"/>
      <c r="G79" s="185"/>
      <c r="H79" s="18" t="s">
        <v>11</v>
      </c>
      <c r="I79" s="23">
        <v>970</v>
      </c>
      <c r="J79" s="94">
        <v>2100</v>
      </c>
      <c r="K79" s="24"/>
      <c r="L79" s="25" t="s">
        <v>139</v>
      </c>
      <c r="M79" s="96"/>
      <c r="N79" s="30"/>
      <c r="O79" s="30"/>
    </row>
    <row r="80" spans="1:15" s="6" customFormat="1" ht="54.75" customHeight="1">
      <c r="A80" s="13"/>
      <c r="B80" s="248"/>
      <c r="C80" s="209" t="s">
        <v>240</v>
      </c>
      <c r="D80" s="210"/>
      <c r="E80" s="265" t="s">
        <v>53</v>
      </c>
      <c r="F80" s="266"/>
      <c r="G80" s="185"/>
      <c r="H80" s="18" t="s">
        <v>11</v>
      </c>
      <c r="I80" s="23">
        <v>13.5</v>
      </c>
      <c r="J80" s="94">
        <v>2000</v>
      </c>
      <c r="K80" s="24"/>
      <c r="L80" s="19" t="s">
        <v>184</v>
      </c>
      <c r="M80" s="96"/>
      <c r="N80" s="30"/>
      <c r="O80" s="30"/>
    </row>
    <row r="81" spans="1:15" s="6" customFormat="1" ht="63.75" customHeight="1">
      <c r="A81" s="13"/>
      <c r="B81" s="248"/>
      <c r="C81" s="293" t="s">
        <v>242</v>
      </c>
      <c r="D81" s="294"/>
      <c r="E81" s="267" t="s">
        <v>53</v>
      </c>
      <c r="F81" s="268"/>
      <c r="G81" s="185"/>
      <c r="H81" s="18" t="s">
        <v>11</v>
      </c>
      <c r="I81" s="23">
        <v>200</v>
      </c>
      <c r="J81" s="94">
        <v>1021</v>
      </c>
      <c r="K81" s="24"/>
      <c r="L81" s="276" t="s">
        <v>192</v>
      </c>
      <c r="M81" s="96"/>
      <c r="N81" s="30"/>
      <c r="O81" s="30"/>
    </row>
    <row r="82" spans="1:15" ht="45" customHeight="1">
      <c r="A82" s="152"/>
      <c r="B82" s="249"/>
      <c r="C82" s="295"/>
      <c r="D82" s="296"/>
      <c r="E82" s="269"/>
      <c r="F82" s="270"/>
      <c r="G82" s="420"/>
      <c r="H82" s="18" t="s">
        <v>243</v>
      </c>
      <c r="I82" s="23">
        <v>137</v>
      </c>
      <c r="J82" s="94"/>
      <c r="K82" s="24"/>
      <c r="L82" s="277"/>
      <c r="M82" s="96"/>
      <c r="N82" s="30"/>
      <c r="O82" s="30"/>
    </row>
    <row r="83" spans="1:15" s="6" customFormat="1" ht="70.5" customHeight="1">
      <c r="A83" s="179" t="s">
        <v>16</v>
      </c>
      <c r="B83" s="49"/>
      <c r="C83" s="313" t="s">
        <v>241</v>
      </c>
      <c r="D83" s="314"/>
      <c r="E83" s="287">
        <v>2018</v>
      </c>
      <c r="F83" s="288"/>
      <c r="G83" s="173" t="s">
        <v>15</v>
      </c>
      <c r="H83" s="18" t="s">
        <v>11</v>
      </c>
      <c r="I83" s="23"/>
      <c r="J83" s="94">
        <v>3500</v>
      </c>
      <c r="K83" s="24"/>
      <c r="L83" s="50" t="s">
        <v>193</v>
      </c>
      <c r="M83" s="96">
        <v>8</v>
      </c>
      <c r="N83" s="30"/>
      <c r="O83" s="30"/>
    </row>
    <row r="84" spans="1:15" ht="101.25" customHeight="1">
      <c r="A84" s="226" t="s">
        <v>22</v>
      </c>
      <c r="B84" s="223" t="s">
        <v>23</v>
      </c>
      <c r="C84" s="312" t="s">
        <v>24</v>
      </c>
      <c r="D84" s="312"/>
      <c r="E84" s="207" t="s">
        <v>53</v>
      </c>
      <c r="F84" s="207"/>
      <c r="G84" s="194" t="s">
        <v>10</v>
      </c>
      <c r="H84" s="194" t="s">
        <v>11</v>
      </c>
      <c r="I84" s="196">
        <v>5244</v>
      </c>
      <c r="J84" s="196">
        <v>1440</v>
      </c>
      <c r="K84" s="303"/>
      <c r="L84" s="289" t="s">
        <v>185</v>
      </c>
      <c r="M84" s="96"/>
      <c r="N84" s="30"/>
      <c r="O84" s="30"/>
    </row>
    <row r="85" spans="1:15" ht="65.25" customHeight="1">
      <c r="A85" s="227"/>
      <c r="B85" s="224"/>
      <c r="C85" s="312"/>
      <c r="D85" s="312"/>
      <c r="E85" s="207"/>
      <c r="F85" s="207"/>
      <c r="G85" s="194"/>
      <c r="H85" s="194"/>
      <c r="I85" s="196"/>
      <c r="J85" s="196"/>
      <c r="K85" s="303"/>
      <c r="L85" s="289"/>
      <c r="M85" s="96"/>
      <c r="N85" s="30"/>
      <c r="O85" s="30"/>
    </row>
    <row r="86" spans="1:15" ht="101.25" customHeight="1">
      <c r="A86" s="227"/>
      <c r="B86" s="224"/>
      <c r="C86" s="302" t="s">
        <v>224</v>
      </c>
      <c r="D86" s="302"/>
      <c r="E86" s="207"/>
      <c r="F86" s="207"/>
      <c r="G86" s="194"/>
      <c r="H86" s="194"/>
      <c r="I86" s="196">
        <v>7300</v>
      </c>
      <c r="J86" s="196">
        <v>6500</v>
      </c>
      <c r="K86" s="303"/>
      <c r="L86" s="289" t="s">
        <v>265</v>
      </c>
      <c r="M86" s="96"/>
      <c r="N86" s="30"/>
      <c r="O86" s="30"/>
    </row>
    <row r="87" spans="1:15" ht="39.75" customHeight="1">
      <c r="A87" s="228"/>
      <c r="B87" s="225"/>
      <c r="C87" s="271"/>
      <c r="D87" s="271"/>
      <c r="E87" s="207"/>
      <c r="F87" s="207"/>
      <c r="G87" s="194"/>
      <c r="H87" s="194"/>
      <c r="I87" s="196"/>
      <c r="J87" s="196"/>
      <c r="K87" s="303"/>
      <c r="L87" s="289"/>
      <c r="M87" s="96"/>
      <c r="N87" s="30"/>
      <c r="O87" s="30"/>
    </row>
    <row r="88" spans="1:15" ht="81" customHeight="1">
      <c r="A88" s="226"/>
      <c r="B88" s="226"/>
      <c r="C88" s="215" t="s">
        <v>25</v>
      </c>
      <c r="D88" s="215"/>
      <c r="E88" s="207" t="s">
        <v>53</v>
      </c>
      <c r="F88" s="207"/>
      <c r="G88" s="194" t="s">
        <v>10</v>
      </c>
      <c r="H88" s="194" t="s">
        <v>11</v>
      </c>
      <c r="I88" s="196">
        <v>3980</v>
      </c>
      <c r="J88" s="196">
        <v>2045</v>
      </c>
      <c r="K88" s="196"/>
      <c r="L88" s="289" t="s">
        <v>186</v>
      </c>
      <c r="M88" s="96"/>
      <c r="N88" s="30"/>
      <c r="O88" s="30"/>
    </row>
    <row r="89" spans="1:15" ht="21" customHeight="1">
      <c r="A89" s="227"/>
      <c r="B89" s="227"/>
      <c r="C89" s="215"/>
      <c r="D89" s="215"/>
      <c r="E89" s="207"/>
      <c r="F89" s="207"/>
      <c r="G89" s="194"/>
      <c r="H89" s="194"/>
      <c r="I89" s="196"/>
      <c r="J89" s="196"/>
      <c r="K89" s="196"/>
      <c r="L89" s="289"/>
      <c r="M89" s="96"/>
      <c r="N89" s="30"/>
      <c r="O89" s="30"/>
    </row>
    <row r="90" spans="1:15" ht="59.25" customHeight="1">
      <c r="A90" s="227"/>
      <c r="B90" s="227"/>
      <c r="C90" s="215"/>
      <c r="D90" s="215"/>
      <c r="E90" s="207"/>
      <c r="F90" s="207"/>
      <c r="G90" s="194"/>
      <c r="H90" s="194"/>
      <c r="I90" s="196"/>
      <c r="J90" s="196"/>
      <c r="K90" s="196"/>
      <c r="L90" s="289"/>
      <c r="M90" s="96"/>
      <c r="N90" s="30"/>
      <c r="O90" s="30"/>
    </row>
    <row r="91" spans="1:15" ht="141.75" customHeight="1">
      <c r="A91" s="228"/>
      <c r="B91" s="228"/>
      <c r="C91" s="300" t="s">
        <v>117</v>
      </c>
      <c r="D91" s="301"/>
      <c r="E91" s="297">
        <v>2018</v>
      </c>
      <c r="F91" s="298"/>
      <c r="G91" s="42" t="s">
        <v>10</v>
      </c>
      <c r="H91" s="42" t="s">
        <v>11</v>
      </c>
      <c r="I91" s="43"/>
      <c r="J91" s="43">
        <v>7572</v>
      </c>
      <c r="K91" s="43"/>
      <c r="L91" s="51" t="s">
        <v>140</v>
      </c>
      <c r="M91" s="96"/>
      <c r="N91" s="30"/>
      <c r="O91" s="30"/>
    </row>
    <row r="92" spans="1:15" ht="89.25" customHeight="1">
      <c r="A92" s="145" t="s">
        <v>26</v>
      </c>
      <c r="B92" s="145" t="s">
        <v>27</v>
      </c>
      <c r="C92" s="307" t="s">
        <v>264</v>
      </c>
      <c r="D92" s="307"/>
      <c r="E92" s="207" t="s">
        <v>53</v>
      </c>
      <c r="F92" s="207"/>
      <c r="G92" s="194" t="s">
        <v>10</v>
      </c>
      <c r="H92" s="194" t="s">
        <v>11</v>
      </c>
      <c r="I92" s="196">
        <v>50</v>
      </c>
      <c r="J92" s="196">
        <v>500</v>
      </c>
      <c r="K92" s="303"/>
      <c r="L92" s="289" t="s">
        <v>28</v>
      </c>
      <c r="M92" s="96">
        <v>9</v>
      </c>
      <c r="N92" s="30"/>
      <c r="O92" s="30"/>
    </row>
    <row r="93" spans="1:15" ht="38.25" customHeight="1">
      <c r="A93" s="146"/>
      <c r="B93" s="146"/>
      <c r="C93" s="307"/>
      <c r="D93" s="307"/>
      <c r="E93" s="207"/>
      <c r="F93" s="207"/>
      <c r="G93" s="194"/>
      <c r="H93" s="194"/>
      <c r="I93" s="196"/>
      <c r="J93" s="196"/>
      <c r="K93" s="303"/>
      <c r="L93" s="289"/>
      <c r="M93" s="96"/>
      <c r="N93" s="30"/>
      <c r="O93" s="30"/>
    </row>
    <row r="94" spans="1:15" ht="61.5" customHeight="1">
      <c r="A94" s="147"/>
      <c r="B94" s="147"/>
      <c r="C94" s="307"/>
      <c r="D94" s="307"/>
      <c r="E94" s="207"/>
      <c r="F94" s="207"/>
      <c r="G94" s="194"/>
      <c r="H94" s="194"/>
      <c r="I94" s="196"/>
      <c r="J94" s="196"/>
      <c r="K94" s="303"/>
      <c r="L94" s="289"/>
      <c r="M94" s="98"/>
      <c r="N94" s="30"/>
      <c r="O94" s="30"/>
    </row>
    <row r="95" spans="1:15" ht="102" customHeight="1">
      <c r="A95" s="156"/>
      <c r="B95" s="156"/>
      <c r="C95" s="400" t="s">
        <v>104</v>
      </c>
      <c r="D95" s="400"/>
      <c r="E95" s="207" t="s">
        <v>53</v>
      </c>
      <c r="F95" s="207"/>
      <c r="G95" s="194" t="s">
        <v>10</v>
      </c>
      <c r="H95" s="194" t="s">
        <v>11</v>
      </c>
      <c r="I95" s="196">
        <v>50</v>
      </c>
      <c r="J95" s="196">
        <v>500</v>
      </c>
      <c r="K95" s="196"/>
      <c r="L95" s="289" t="s">
        <v>29</v>
      </c>
      <c r="M95" s="96"/>
      <c r="N95" s="30"/>
      <c r="O95" s="30"/>
    </row>
    <row r="96" spans="1:15" ht="56.25" customHeight="1">
      <c r="A96" s="156"/>
      <c r="B96" s="156"/>
      <c r="C96" s="400"/>
      <c r="D96" s="400"/>
      <c r="E96" s="207"/>
      <c r="F96" s="207"/>
      <c r="G96" s="194"/>
      <c r="H96" s="194"/>
      <c r="I96" s="196"/>
      <c r="J96" s="196"/>
      <c r="K96" s="196"/>
      <c r="L96" s="289"/>
      <c r="M96" s="96"/>
      <c r="N96" s="30"/>
      <c r="O96" s="30"/>
    </row>
    <row r="97" spans="1:15" ht="23.25" customHeight="1">
      <c r="A97" s="158"/>
      <c r="B97" s="156"/>
      <c r="C97" s="400"/>
      <c r="D97" s="400"/>
      <c r="E97" s="207"/>
      <c r="F97" s="207"/>
      <c r="G97" s="194"/>
      <c r="H97" s="194"/>
      <c r="I97" s="196"/>
      <c r="J97" s="196"/>
      <c r="K97" s="196"/>
      <c r="L97" s="289"/>
      <c r="M97" s="96"/>
      <c r="N97" s="30"/>
      <c r="O97" s="30"/>
    </row>
    <row r="98" spans="1:15" ht="102" customHeight="1">
      <c r="A98" s="239"/>
      <c r="B98" s="156"/>
      <c r="C98" s="215" t="s">
        <v>136</v>
      </c>
      <c r="D98" s="215"/>
      <c r="E98" s="207" t="s">
        <v>9</v>
      </c>
      <c r="F98" s="207"/>
      <c r="G98" s="194" t="s">
        <v>15</v>
      </c>
      <c r="H98" s="42" t="s">
        <v>11</v>
      </c>
      <c r="I98" s="43">
        <v>1150.1</v>
      </c>
      <c r="J98" s="43">
        <f>J101</f>
        <v>2500</v>
      </c>
      <c r="K98" s="43">
        <f>K103</f>
        <v>2300</v>
      </c>
      <c r="L98" s="51" t="s">
        <v>18</v>
      </c>
      <c r="M98" s="96"/>
      <c r="N98" s="30"/>
      <c r="O98" s="30"/>
    </row>
    <row r="99" spans="1:15" ht="22.5" customHeight="1">
      <c r="A99" s="207"/>
      <c r="B99" s="156"/>
      <c r="C99" s="356" t="s">
        <v>30</v>
      </c>
      <c r="D99" s="356"/>
      <c r="E99" s="194">
        <v>2017</v>
      </c>
      <c r="F99" s="194"/>
      <c r="G99" s="194"/>
      <c r="H99" s="194" t="s">
        <v>11</v>
      </c>
      <c r="I99" s="303">
        <v>1150.1</v>
      </c>
      <c r="J99" s="196"/>
      <c r="K99" s="196"/>
      <c r="L99" s="52" t="s">
        <v>31</v>
      </c>
      <c r="M99" s="96"/>
      <c r="N99" s="30"/>
      <c r="O99" s="30"/>
    </row>
    <row r="100" spans="1:15" ht="43.5" customHeight="1">
      <c r="A100" s="208"/>
      <c r="B100" s="156"/>
      <c r="C100" s="356"/>
      <c r="D100" s="356"/>
      <c r="E100" s="194"/>
      <c r="F100" s="194"/>
      <c r="G100" s="194"/>
      <c r="H100" s="194"/>
      <c r="I100" s="303"/>
      <c r="J100" s="196"/>
      <c r="K100" s="196"/>
      <c r="L100" s="53" t="s">
        <v>32</v>
      </c>
      <c r="M100" s="96"/>
      <c r="N100" s="30"/>
      <c r="O100" s="30"/>
    </row>
    <row r="101" spans="1:15" ht="45" customHeight="1">
      <c r="A101" s="239"/>
      <c r="B101" s="156"/>
      <c r="C101" s="330" t="s">
        <v>274</v>
      </c>
      <c r="D101" s="331"/>
      <c r="E101" s="194">
        <v>2018</v>
      </c>
      <c r="F101" s="194"/>
      <c r="G101" s="194"/>
      <c r="H101" s="194" t="s">
        <v>11</v>
      </c>
      <c r="I101" s="196"/>
      <c r="J101" s="303">
        <f>1600+900</f>
        <v>2500</v>
      </c>
      <c r="K101" s="196"/>
      <c r="L101" s="216" t="s">
        <v>152</v>
      </c>
      <c r="M101" s="96"/>
      <c r="N101" s="30"/>
      <c r="O101" s="30"/>
    </row>
    <row r="102" spans="1:15" ht="44.25" customHeight="1">
      <c r="A102" s="207"/>
      <c r="B102" s="156"/>
      <c r="C102" s="332"/>
      <c r="D102" s="333"/>
      <c r="E102" s="194"/>
      <c r="F102" s="194"/>
      <c r="G102" s="194"/>
      <c r="H102" s="194"/>
      <c r="I102" s="196"/>
      <c r="J102" s="303"/>
      <c r="K102" s="196"/>
      <c r="L102" s="217"/>
      <c r="M102" s="96"/>
      <c r="N102" s="30"/>
      <c r="O102" s="30"/>
    </row>
    <row r="103" spans="1:15" ht="22.5" customHeight="1">
      <c r="A103" s="207"/>
      <c r="B103" s="156"/>
      <c r="C103" s="197" t="s">
        <v>275</v>
      </c>
      <c r="D103" s="197"/>
      <c r="E103" s="194">
        <v>2019</v>
      </c>
      <c r="F103" s="194"/>
      <c r="G103" s="194"/>
      <c r="H103" s="194"/>
      <c r="I103" s="196"/>
      <c r="J103" s="196"/>
      <c r="K103" s="303">
        <v>2300</v>
      </c>
      <c r="L103" s="55" t="s">
        <v>31</v>
      </c>
      <c r="M103" s="96"/>
      <c r="N103" s="30"/>
      <c r="O103" s="30"/>
    </row>
    <row r="104" spans="1:15" ht="22.5" customHeight="1">
      <c r="A104" s="207"/>
      <c r="B104" s="156"/>
      <c r="C104" s="197"/>
      <c r="D104" s="197"/>
      <c r="E104" s="194"/>
      <c r="F104" s="194"/>
      <c r="G104" s="194"/>
      <c r="H104" s="194"/>
      <c r="I104" s="196"/>
      <c r="J104" s="196"/>
      <c r="K104" s="303"/>
      <c r="L104" s="56" t="s">
        <v>135</v>
      </c>
      <c r="M104" s="96"/>
      <c r="N104" s="30"/>
      <c r="O104" s="30"/>
    </row>
    <row r="105" spans="1:15" ht="48" customHeight="1">
      <c r="A105" s="207"/>
      <c r="B105" s="157"/>
      <c r="C105" s="197"/>
      <c r="D105" s="197"/>
      <c r="E105" s="194"/>
      <c r="F105" s="194"/>
      <c r="G105" s="194"/>
      <c r="H105" s="194"/>
      <c r="I105" s="196"/>
      <c r="J105" s="196"/>
      <c r="K105" s="303"/>
      <c r="L105" s="54"/>
      <c r="M105" s="96"/>
      <c r="N105" s="30"/>
      <c r="O105" s="30"/>
    </row>
    <row r="106" spans="1:15" ht="49.5" customHeight="1">
      <c r="A106" s="226" t="s">
        <v>33</v>
      </c>
      <c r="B106" s="235" t="s">
        <v>272</v>
      </c>
      <c r="C106" s="235" t="s">
        <v>34</v>
      </c>
      <c r="D106" s="235"/>
      <c r="E106" s="207" t="s">
        <v>9</v>
      </c>
      <c r="F106" s="207"/>
      <c r="G106" s="194" t="s">
        <v>15</v>
      </c>
      <c r="H106" s="194" t="s">
        <v>11</v>
      </c>
      <c r="I106" s="196">
        <v>200</v>
      </c>
      <c r="J106" s="196">
        <f>J113</f>
        <v>1076.5</v>
      </c>
      <c r="K106" s="196">
        <f>K114</f>
        <v>306</v>
      </c>
      <c r="L106" s="289" t="s">
        <v>35</v>
      </c>
      <c r="M106" s="96">
        <v>10</v>
      </c>
      <c r="N106" s="30"/>
      <c r="O106" s="30"/>
    </row>
    <row r="107" spans="1:15" ht="21" customHeight="1">
      <c r="A107" s="227"/>
      <c r="B107" s="235"/>
      <c r="C107" s="235"/>
      <c r="D107" s="235"/>
      <c r="E107" s="207"/>
      <c r="F107" s="207"/>
      <c r="G107" s="194"/>
      <c r="H107" s="194"/>
      <c r="I107" s="196"/>
      <c r="J107" s="196"/>
      <c r="K107" s="196"/>
      <c r="L107" s="289"/>
      <c r="M107" s="96"/>
      <c r="N107" s="30"/>
      <c r="O107" s="30"/>
    </row>
    <row r="108" spans="1:15" ht="21" customHeight="1">
      <c r="A108" s="227"/>
      <c r="B108" s="235"/>
      <c r="C108" s="235"/>
      <c r="D108" s="235"/>
      <c r="E108" s="207"/>
      <c r="F108" s="207"/>
      <c r="G108" s="194"/>
      <c r="H108" s="194"/>
      <c r="I108" s="196"/>
      <c r="J108" s="196"/>
      <c r="K108" s="196"/>
      <c r="L108" s="289"/>
      <c r="M108" s="96"/>
      <c r="N108" s="30"/>
      <c r="O108" s="30"/>
    </row>
    <row r="109" spans="1:15" ht="21" customHeight="1">
      <c r="A109" s="227"/>
      <c r="B109" s="235"/>
      <c r="C109" s="235"/>
      <c r="D109" s="235"/>
      <c r="E109" s="207"/>
      <c r="F109" s="207"/>
      <c r="G109" s="194"/>
      <c r="H109" s="194"/>
      <c r="I109" s="196"/>
      <c r="J109" s="196"/>
      <c r="K109" s="196"/>
      <c r="L109" s="289"/>
      <c r="M109" s="96"/>
      <c r="N109" s="30"/>
      <c r="O109" s="30"/>
    </row>
    <row r="110" spans="1:15" ht="63" customHeight="1">
      <c r="A110" s="228"/>
      <c r="B110" s="235"/>
      <c r="C110" s="235"/>
      <c r="D110" s="235"/>
      <c r="E110" s="207"/>
      <c r="F110" s="207"/>
      <c r="G110" s="194"/>
      <c r="H110" s="194"/>
      <c r="I110" s="196"/>
      <c r="J110" s="196"/>
      <c r="K110" s="196"/>
      <c r="L110" s="289"/>
      <c r="M110" s="96"/>
      <c r="N110" s="30"/>
      <c r="O110" s="30"/>
    </row>
    <row r="111" spans="1:15" ht="21" customHeight="1">
      <c r="A111" s="150"/>
      <c r="B111" s="149"/>
      <c r="C111" s="197" t="s">
        <v>276</v>
      </c>
      <c r="D111" s="197"/>
      <c r="E111" s="194">
        <v>2017</v>
      </c>
      <c r="F111" s="194"/>
      <c r="G111" s="194" t="s">
        <v>15</v>
      </c>
      <c r="H111" s="194" t="s">
        <v>11</v>
      </c>
      <c r="I111" s="303">
        <v>200</v>
      </c>
      <c r="J111" s="196"/>
      <c r="K111" s="303"/>
      <c r="L111" s="289" t="s">
        <v>35</v>
      </c>
      <c r="M111" s="96"/>
      <c r="N111" s="30"/>
      <c r="O111" s="30"/>
    </row>
    <row r="112" spans="1:15" ht="22.5">
      <c r="A112" s="57"/>
      <c r="B112" s="58"/>
      <c r="C112" s="197"/>
      <c r="D112" s="197"/>
      <c r="E112" s="194"/>
      <c r="F112" s="194"/>
      <c r="G112" s="194"/>
      <c r="H112" s="194"/>
      <c r="I112" s="303"/>
      <c r="J112" s="196"/>
      <c r="K112" s="303"/>
      <c r="L112" s="289"/>
      <c r="M112" s="96"/>
      <c r="N112" s="30"/>
      <c r="O112" s="30"/>
    </row>
    <row r="113" spans="1:15" ht="99" customHeight="1">
      <c r="A113" s="59"/>
      <c r="B113" s="58"/>
      <c r="C113" s="197" t="s">
        <v>267</v>
      </c>
      <c r="D113" s="197"/>
      <c r="E113" s="194">
        <v>2018</v>
      </c>
      <c r="F113" s="194"/>
      <c r="G113" s="194"/>
      <c r="H113" s="42" t="s">
        <v>11</v>
      </c>
      <c r="I113" s="43"/>
      <c r="J113" s="16">
        <v>1076.5</v>
      </c>
      <c r="K113" s="16"/>
      <c r="L113" s="289"/>
      <c r="M113" s="96"/>
      <c r="N113" s="30"/>
      <c r="O113" s="30"/>
    </row>
    <row r="114" spans="1:15" ht="22.5" customHeight="1">
      <c r="A114" s="59"/>
      <c r="B114" s="60"/>
      <c r="C114" s="197" t="s">
        <v>268</v>
      </c>
      <c r="D114" s="197"/>
      <c r="E114" s="194">
        <v>2019</v>
      </c>
      <c r="F114" s="194"/>
      <c r="G114" s="194"/>
      <c r="H114" s="194" t="s">
        <v>11</v>
      </c>
      <c r="I114" s="196"/>
      <c r="J114" s="196"/>
      <c r="K114" s="303">
        <f>9*34</f>
        <v>306</v>
      </c>
      <c r="L114" s="289"/>
      <c r="M114" s="96"/>
      <c r="N114" s="30"/>
      <c r="O114" s="30"/>
    </row>
    <row r="115" spans="1:15" ht="68.25" customHeight="1">
      <c r="A115" s="61"/>
      <c r="B115" s="218"/>
      <c r="C115" s="197"/>
      <c r="D115" s="197"/>
      <c r="E115" s="194"/>
      <c r="F115" s="194"/>
      <c r="G115" s="194"/>
      <c r="H115" s="194"/>
      <c r="I115" s="196"/>
      <c r="J115" s="196"/>
      <c r="K115" s="303"/>
      <c r="L115" s="289"/>
      <c r="M115" s="96"/>
      <c r="N115" s="30"/>
      <c r="O115" s="30"/>
    </row>
    <row r="116" spans="1:15" ht="89.25" customHeight="1">
      <c r="A116" s="243"/>
      <c r="B116" s="219"/>
      <c r="C116" s="215" t="s">
        <v>36</v>
      </c>
      <c r="D116" s="215"/>
      <c r="E116" s="207" t="s">
        <v>9</v>
      </c>
      <c r="F116" s="207"/>
      <c r="G116" s="194"/>
      <c r="H116" s="42" t="s">
        <v>11</v>
      </c>
      <c r="I116" s="43">
        <v>36</v>
      </c>
      <c r="J116" s="43">
        <v>134</v>
      </c>
      <c r="K116" s="43">
        <f>6*9</f>
        <v>54</v>
      </c>
      <c r="L116" s="289"/>
      <c r="M116" s="96"/>
      <c r="N116" s="30"/>
      <c r="O116" s="30"/>
    </row>
    <row r="117" spans="1:15" ht="92.25" customHeight="1">
      <c r="A117" s="244"/>
      <c r="B117" s="219"/>
      <c r="C117" s="215" t="s">
        <v>37</v>
      </c>
      <c r="D117" s="215"/>
      <c r="E117" s="207" t="s">
        <v>9</v>
      </c>
      <c r="F117" s="207"/>
      <c r="G117" s="194" t="s">
        <v>15</v>
      </c>
      <c r="H117" s="42" t="s">
        <v>11</v>
      </c>
      <c r="I117" s="43">
        <v>37</v>
      </c>
      <c r="J117" s="43">
        <v>155</v>
      </c>
      <c r="K117" s="88">
        <f>K121</f>
        <v>200</v>
      </c>
      <c r="L117" s="62" t="s">
        <v>35</v>
      </c>
      <c r="M117" s="96"/>
      <c r="N117" s="30"/>
      <c r="O117" s="30"/>
    </row>
    <row r="118" spans="1:15" ht="69.75" customHeight="1">
      <c r="A118" s="239"/>
      <c r="B118" s="219"/>
      <c r="C118" s="197" t="s">
        <v>228</v>
      </c>
      <c r="D118" s="197"/>
      <c r="E118" s="194">
        <v>2017</v>
      </c>
      <c r="F118" s="194"/>
      <c r="G118" s="194"/>
      <c r="H118" s="42" t="s">
        <v>11</v>
      </c>
      <c r="I118" s="16">
        <v>37</v>
      </c>
      <c r="J118" s="16"/>
      <c r="K118" s="16"/>
      <c r="L118" s="60"/>
      <c r="M118" s="96"/>
      <c r="N118" s="30"/>
      <c r="O118" s="30"/>
    </row>
    <row r="119" spans="1:15" ht="38.25" customHeight="1">
      <c r="A119" s="207"/>
      <c r="B119" s="219"/>
      <c r="C119" s="382" t="s">
        <v>229</v>
      </c>
      <c r="D119" s="401"/>
      <c r="E119" s="194">
        <v>2018</v>
      </c>
      <c r="F119" s="194"/>
      <c r="G119" s="194"/>
      <c r="H119" s="194" t="s">
        <v>11</v>
      </c>
      <c r="I119" s="303"/>
      <c r="J119" s="303">
        <v>155</v>
      </c>
      <c r="K119" s="303"/>
      <c r="L119" s="56"/>
      <c r="M119" s="96"/>
      <c r="N119" s="30"/>
      <c r="O119" s="30"/>
    </row>
    <row r="120" spans="1:15" ht="93" customHeight="1">
      <c r="A120" s="240"/>
      <c r="B120" s="351"/>
      <c r="C120" s="310"/>
      <c r="D120" s="311"/>
      <c r="E120" s="194"/>
      <c r="F120" s="194"/>
      <c r="G120" s="194"/>
      <c r="H120" s="207"/>
      <c r="I120" s="303"/>
      <c r="J120" s="303"/>
      <c r="K120" s="303"/>
      <c r="L120" s="56"/>
      <c r="M120" s="96"/>
      <c r="N120" s="30"/>
      <c r="O120" s="30"/>
    </row>
    <row r="121" spans="1:15" ht="175.5" customHeight="1">
      <c r="A121" s="61"/>
      <c r="B121" s="63"/>
      <c r="C121" s="197" t="s">
        <v>230</v>
      </c>
      <c r="D121" s="197"/>
      <c r="E121" s="194">
        <v>2019</v>
      </c>
      <c r="F121" s="194"/>
      <c r="G121" s="194"/>
      <c r="H121" s="42" t="s">
        <v>11</v>
      </c>
      <c r="I121" s="43"/>
      <c r="J121" s="43"/>
      <c r="K121" s="64">
        <f>40*5</f>
        <v>200</v>
      </c>
      <c r="L121" s="54"/>
      <c r="M121" s="99">
        <v>11</v>
      </c>
      <c r="N121" s="30"/>
      <c r="O121" s="30"/>
    </row>
    <row r="122" spans="1:15" ht="53.25" customHeight="1">
      <c r="A122" s="226" t="s">
        <v>40</v>
      </c>
      <c r="B122" s="223" t="s">
        <v>100</v>
      </c>
      <c r="C122" s="352" t="s">
        <v>103</v>
      </c>
      <c r="D122" s="353"/>
      <c r="E122" s="347">
        <v>2017</v>
      </c>
      <c r="F122" s="348"/>
      <c r="G122" s="194"/>
      <c r="H122" s="42" t="s">
        <v>11</v>
      </c>
      <c r="I122" s="43">
        <v>20</v>
      </c>
      <c r="J122" s="43"/>
      <c r="K122" s="16"/>
      <c r="L122" s="262" t="s">
        <v>160</v>
      </c>
      <c r="M122" s="96"/>
      <c r="N122" s="30"/>
      <c r="O122" s="30"/>
    </row>
    <row r="123" spans="1:15" ht="56.25" customHeight="1">
      <c r="A123" s="242"/>
      <c r="B123" s="346"/>
      <c r="C123" s="354"/>
      <c r="D123" s="355"/>
      <c r="E123" s="349"/>
      <c r="F123" s="350"/>
      <c r="G123" s="194"/>
      <c r="H123" s="42" t="s">
        <v>243</v>
      </c>
      <c r="I123" s="43">
        <v>100</v>
      </c>
      <c r="J123" s="43"/>
      <c r="K123" s="16"/>
      <c r="L123" s="264"/>
      <c r="M123" s="96"/>
      <c r="N123" s="30"/>
      <c r="O123" s="30"/>
    </row>
    <row r="124" spans="1:15" ht="45">
      <c r="A124" s="63"/>
      <c r="B124" s="65" t="s">
        <v>38</v>
      </c>
      <c r="C124" s="215"/>
      <c r="D124" s="215"/>
      <c r="E124" s="207" t="s">
        <v>9</v>
      </c>
      <c r="F124" s="207"/>
      <c r="G124" s="194"/>
      <c r="H124" s="39"/>
      <c r="I124" s="43">
        <f>I14+I18+I20+I23+I26+I30++I67+I66+I65+I64+I70+I71+I74+I75+I76+I77+I78+I79+I80+I81+I82+I84+I86+I88+I92+I95+I98+I106+I116+I117+I122+I123+I68+I69</f>
        <v>38490.706</v>
      </c>
      <c r="J124" s="43">
        <f>J119+J116+J106+J98+J83+J81+J80+J79+J30++J95+J92+J91+J86+J84+J20+J14+J69+J88+J68+J67+J23+J24+J25</f>
        <v>37751.19000000001</v>
      </c>
      <c r="K124" s="43">
        <f>K117+K116+K106+K98+K30+K26</f>
        <v>13787.2</v>
      </c>
      <c r="L124" s="65"/>
      <c r="M124" s="97"/>
      <c r="N124" s="30"/>
      <c r="O124" s="30"/>
    </row>
    <row r="125" spans="1:15" ht="22.5">
      <c r="A125" s="207" t="s">
        <v>39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8"/>
      <c r="M125" s="96"/>
      <c r="N125" s="30"/>
      <c r="O125" s="30"/>
    </row>
    <row r="126" spans="1:15" ht="68.25" customHeight="1">
      <c r="A126" s="235" t="s">
        <v>52</v>
      </c>
      <c r="B126" s="223" t="s">
        <v>13</v>
      </c>
      <c r="C126" s="215" t="s">
        <v>95</v>
      </c>
      <c r="D126" s="215"/>
      <c r="E126" s="207" t="s">
        <v>9</v>
      </c>
      <c r="F126" s="207"/>
      <c r="G126" s="194" t="s">
        <v>41</v>
      </c>
      <c r="H126" s="194" t="s">
        <v>11</v>
      </c>
      <c r="I126" s="196">
        <f>I128+I134+I136+I138+I139+I141+I131</f>
        <v>197.5</v>
      </c>
      <c r="J126" s="196">
        <f>J130+J132+J135+J137+J140</f>
        <v>300</v>
      </c>
      <c r="K126" s="299">
        <v>26</v>
      </c>
      <c r="L126" s="338"/>
      <c r="M126" s="96"/>
      <c r="N126" s="30"/>
      <c r="O126" s="30"/>
    </row>
    <row r="127" spans="1:15" ht="24.75" customHeight="1">
      <c r="A127" s="235"/>
      <c r="B127" s="224"/>
      <c r="C127" s="215"/>
      <c r="D127" s="215"/>
      <c r="E127" s="207"/>
      <c r="F127" s="207"/>
      <c r="G127" s="194"/>
      <c r="H127" s="194"/>
      <c r="I127" s="196"/>
      <c r="J127" s="196"/>
      <c r="K127" s="299"/>
      <c r="L127" s="339"/>
      <c r="M127" s="96"/>
      <c r="N127" s="30"/>
      <c r="O127" s="30"/>
    </row>
    <row r="128" spans="1:15" ht="56.25" customHeight="1">
      <c r="A128" s="235"/>
      <c r="B128" s="224"/>
      <c r="C128" s="197" t="s">
        <v>42</v>
      </c>
      <c r="D128" s="197"/>
      <c r="E128" s="326">
        <v>2017</v>
      </c>
      <c r="F128" s="327"/>
      <c r="G128" s="194"/>
      <c r="H128" s="186" t="s">
        <v>11</v>
      </c>
      <c r="I128" s="340">
        <v>80</v>
      </c>
      <c r="J128" s="340"/>
      <c r="K128" s="340"/>
      <c r="L128" s="402" t="s">
        <v>43</v>
      </c>
      <c r="M128" s="96"/>
      <c r="N128" s="30"/>
      <c r="O128" s="30"/>
    </row>
    <row r="129" spans="1:15" ht="21" customHeight="1">
      <c r="A129" s="235"/>
      <c r="B129" s="224"/>
      <c r="C129" s="197"/>
      <c r="D129" s="197"/>
      <c r="E129" s="403"/>
      <c r="F129" s="404"/>
      <c r="G129" s="194"/>
      <c r="H129" s="187"/>
      <c r="I129" s="341"/>
      <c r="J129" s="341"/>
      <c r="K129" s="341"/>
      <c r="L129" s="263"/>
      <c r="M129" s="96"/>
      <c r="N129" s="30"/>
      <c r="O129" s="30"/>
    </row>
    <row r="130" spans="1:15" ht="22.5" customHeight="1">
      <c r="A130" s="223"/>
      <c r="B130" s="224"/>
      <c r="C130" s="197"/>
      <c r="D130" s="197"/>
      <c r="E130" s="328"/>
      <c r="F130" s="329"/>
      <c r="G130" s="194"/>
      <c r="H130" s="245"/>
      <c r="I130" s="342"/>
      <c r="J130" s="342"/>
      <c r="K130" s="342"/>
      <c r="L130" s="264"/>
      <c r="M130" s="96"/>
      <c r="N130" s="30"/>
      <c r="O130" s="30"/>
    </row>
    <row r="131" spans="1:15" ht="48.75" customHeight="1">
      <c r="A131" s="66"/>
      <c r="B131" s="418"/>
      <c r="C131" s="330" t="s">
        <v>277</v>
      </c>
      <c r="D131" s="331"/>
      <c r="E131" s="194">
        <v>2017</v>
      </c>
      <c r="F131" s="194"/>
      <c r="G131" s="143" t="s">
        <v>41</v>
      </c>
      <c r="H131" s="42" t="s">
        <v>11</v>
      </c>
      <c r="I131" s="16">
        <v>27.2</v>
      </c>
      <c r="J131" s="16"/>
      <c r="K131" s="16">
        <v>26</v>
      </c>
      <c r="L131" s="17" t="s">
        <v>44</v>
      </c>
      <c r="M131" s="96"/>
      <c r="N131" s="30"/>
      <c r="O131" s="30"/>
    </row>
    <row r="132" spans="1:15" ht="45">
      <c r="A132" s="66"/>
      <c r="B132" s="58"/>
      <c r="C132" s="378"/>
      <c r="D132" s="379"/>
      <c r="E132" s="380">
        <v>2018</v>
      </c>
      <c r="F132" s="381"/>
      <c r="G132" s="144"/>
      <c r="H132" s="42" t="s">
        <v>11</v>
      </c>
      <c r="I132" s="16"/>
      <c r="J132" s="16">
        <v>70</v>
      </c>
      <c r="K132" s="16"/>
      <c r="L132" s="17" t="s">
        <v>141</v>
      </c>
      <c r="M132" s="96"/>
      <c r="N132" s="30"/>
      <c r="O132" s="30"/>
    </row>
    <row r="133" spans="1:15" ht="45">
      <c r="A133" s="66"/>
      <c r="B133" s="60"/>
      <c r="C133" s="332"/>
      <c r="D133" s="333"/>
      <c r="E133" s="192">
        <v>2019</v>
      </c>
      <c r="F133" s="193"/>
      <c r="G133" s="144"/>
      <c r="H133" s="42" t="s">
        <v>11</v>
      </c>
      <c r="I133" s="16"/>
      <c r="J133" s="16"/>
      <c r="K133" s="16">
        <v>26</v>
      </c>
      <c r="L133" s="17" t="s">
        <v>44</v>
      </c>
      <c r="M133" s="96"/>
      <c r="N133" s="30"/>
      <c r="O133" s="30"/>
    </row>
    <row r="134" spans="1:15" ht="51.75" customHeight="1">
      <c r="A134" s="67"/>
      <c r="B134" s="60"/>
      <c r="C134" s="330" t="s">
        <v>278</v>
      </c>
      <c r="D134" s="331"/>
      <c r="E134" s="194">
        <v>2017</v>
      </c>
      <c r="F134" s="194"/>
      <c r="G134" s="144"/>
      <c r="H134" s="42" t="s">
        <v>11</v>
      </c>
      <c r="I134" s="16">
        <v>12.5</v>
      </c>
      <c r="J134" s="16"/>
      <c r="K134" s="16"/>
      <c r="L134" s="17" t="s">
        <v>45</v>
      </c>
      <c r="M134" s="96"/>
      <c r="N134" s="30"/>
      <c r="O134" s="30"/>
    </row>
    <row r="135" spans="1:15" ht="48" customHeight="1">
      <c r="A135" s="67"/>
      <c r="B135" s="60"/>
      <c r="C135" s="332"/>
      <c r="D135" s="333"/>
      <c r="E135" s="192">
        <v>2018</v>
      </c>
      <c r="F135" s="193"/>
      <c r="G135" s="144"/>
      <c r="H135" s="42" t="s">
        <v>11</v>
      </c>
      <c r="I135" s="16"/>
      <c r="J135" s="16">
        <v>213</v>
      </c>
      <c r="K135" s="16"/>
      <c r="L135" s="51" t="s">
        <v>142</v>
      </c>
      <c r="M135" s="96"/>
      <c r="N135" s="30"/>
      <c r="O135" s="30"/>
    </row>
    <row r="136" spans="1:15" ht="40.5" customHeight="1">
      <c r="A136" s="67"/>
      <c r="B136" s="56"/>
      <c r="C136" s="330" t="s">
        <v>46</v>
      </c>
      <c r="D136" s="331"/>
      <c r="E136" s="326">
        <v>2017</v>
      </c>
      <c r="F136" s="327"/>
      <c r="G136" s="144"/>
      <c r="H136" s="186" t="s">
        <v>11</v>
      </c>
      <c r="I136" s="340">
        <v>1.4</v>
      </c>
      <c r="J136" s="340"/>
      <c r="K136" s="340"/>
      <c r="L136" s="216" t="s">
        <v>47</v>
      </c>
      <c r="M136" s="96"/>
      <c r="N136" s="30"/>
      <c r="O136" s="30"/>
    </row>
    <row r="137" spans="1:15" ht="22.5">
      <c r="A137" s="68"/>
      <c r="B137" s="56"/>
      <c r="C137" s="332"/>
      <c r="D137" s="333"/>
      <c r="E137" s="328"/>
      <c r="F137" s="329"/>
      <c r="G137" s="144"/>
      <c r="H137" s="245"/>
      <c r="I137" s="342"/>
      <c r="J137" s="342"/>
      <c r="K137" s="342"/>
      <c r="L137" s="217"/>
      <c r="M137" s="96"/>
      <c r="N137" s="30"/>
      <c r="O137" s="30"/>
    </row>
    <row r="138" spans="1:15" ht="45">
      <c r="A138" s="68"/>
      <c r="B138" s="58"/>
      <c r="C138" s="289" t="s">
        <v>48</v>
      </c>
      <c r="D138" s="289"/>
      <c r="E138" s="194">
        <v>2017</v>
      </c>
      <c r="F138" s="194"/>
      <c r="G138" s="144"/>
      <c r="H138" s="42" t="s">
        <v>11</v>
      </c>
      <c r="I138" s="16">
        <v>56.2</v>
      </c>
      <c r="J138" s="16"/>
      <c r="K138" s="16"/>
      <c r="L138" s="17" t="s">
        <v>49</v>
      </c>
      <c r="M138" s="96"/>
      <c r="N138" s="30"/>
      <c r="O138" s="30"/>
    </row>
    <row r="139" spans="1:15" ht="55.5" customHeight="1">
      <c r="A139" s="386"/>
      <c r="B139" s="218"/>
      <c r="C139" s="330" t="s">
        <v>50</v>
      </c>
      <c r="D139" s="331"/>
      <c r="E139" s="194">
        <v>2017</v>
      </c>
      <c r="F139" s="194"/>
      <c r="G139" s="144"/>
      <c r="H139" s="42" t="s">
        <v>11</v>
      </c>
      <c r="I139" s="16">
        <v>18.7</v>
      </c>
      <c r="J139" s="16"/>
      <c r="K139" s="16"/>
      <c r="L139" s="17" t="s">
        <v>161</v>
      </c>
      <c r="M139" s="96"/>
      <c r="N139" s="30"/>
      <c r="O139" s="30"/>
    </row>
    <row r="140" spans="1:15" ht="45">
      <c r="A140" s="187"/>
      <c r="B140" s="219"/>
      <c r="C140" s="332"/>
      <c r="D140" s="333"/>
      <c r="E140" s="192">
        <v>2018</v>
      </c>
      <c r="F140" s="193"/>
      <c r="G140" s="144"/>
      <c r="H140" s="42" t="s">
        <v>11</v>
      </c>
      <c r="I140" s="16"/>
      <c r="J140" s="16">
        <v>17</v>
      </c>
      <c r="K140" s="16"/>
      <c r="L140" s="17" t="s">
        <v>125</v>
      </c>
      <c r="M140" s="101">
        <v>12</v>
      </c>
      <c r="N140" s="30"/>
      <c r="O140" s="30"/>
    </row>
    <row r="141" spans="1:15" ht="56.25" customHeight="1">
      <c r="A141" s="244"/>
      <c r="B141" s="399"/>
      <c r="C141" s="398" t="s">
        <v>216</v>
      </c>
      <c r="D141" s="398"/>
      <c r="E141" s="194">
        <v>2017</v>
      </c>
      <c r="F141" s="194"/>
      <c r="G141" s="144"/>
      <c r="H141" s="194" t="s">
        <v>11</v>
      </c>
      <c r="I141" s="303">
        <v>1.5</v>
      </c>
      <c r="J141" s="303"/>
      <c r="K141" s="303"/>
      <c r="L141" s="195" t="s">
        <v>51</v>
      </c>
      <c r="M141" s="100"/>
      <c r="N141" s="30"/>
      <c r="O141" s="30"/>
    </row>
    <row r="142" spans="1:15" ht="21" customHeight="1">
      <c r="A142" s="69"/>
      <c r="B142" s="70"/>
      <c r="C142" s="237"/>
      <c r="D142" s="237"/>
      <c r="E142" s="194"/>
      <c r="F142" s="194"/>
      <c r="G142" s="148"/>
      <c r="H142" s="194"/>
      <c r="I142" s="303"/>
      <c r="J142" s="303"/>
      <c r="K142" s="303"/>
      <c r="L142" s="195"/>
      <c r="M142" s="96"/>
      <c r="N142" s="30"/>
      <c r="O142" s="30"/>
    </row>
    <row r="143" spans="1:15" ht="45">
      <c r="A143" s="71" t="s">
        <v>56</v>
      </c>
      <c r="B143" s="72" t="s">
        <v>70</v>
      </c>
      <c r="C143" s="215" t="s">
        <v>96</v>
      </c>
      <c r="D143" s="215"/>
      <c r="E143" s="207" t="s">
        <v>53</v>
      </c>
      <c r="F143" s="207"/>
      <c r="G143" s="144" t="s">
        <v>41</v>
      </c>
      <c r="H143" s="42" t="s">
        <v>11</v>
      </c>
      <c r="I143" s="43">
        <f>I144+I146+I148+I149</f>
        <v>2642</v>
      </c>
      <c r="J143" s="43">
        <v>3465</v>
      </c>
      <c r="K143" s="43">
        <f>K145</f>
        <v>400</v>
      </c>
      <c r="L143" s="17" t="s">
        <v>18</v>
      </c>
      <c r="M143" s="96"/>
      <c r="N143" s="30"/>
      <c r="O143" s="30"/>
    </row>
    <row r="144" spans="1:15" ht="45">
      <c r="A144" s="57"/>
      <c r="B144" s="60"/>
      <c r="C144" s="197" t="s">
        <v>279</v>
      </c>
      <c r="D144" s="197"/>
      <c r="E144" s="194">
        <v>2017</v>
      </c>
      <c r="F144" s="194"/>
      <c r="G144" s="144"/>
      <c r="H144" s="42" t="s">
        <v>11</v>
      </c>
      <c r="I144" s="16">
        <v>500</v>
      </c>
      <c r="J144" s="16"/>
      <c r="K144" s="43"/>
      <c r="L144" s="17" t="s">
        <v>155</v>
      </c>
      <c r="M144" s="96"/>
      <c r="N144" s="46"/>
      <c r="O144" s="30"/>
    </row>
    <row r="145" spans="1:15" ht="45">
      <c r="A145" s="57"/>
      <c r="B145" s="56"/>
      <c r="C145" s="197"/>
      <c r="D145" s="197"/>
      <c r="E145" s="194">
        <v>2019</v>
      </c>
      <c r="F145" s="194"/>
      <c r="G145" s="144"/>
      <c r="H145" s="42" t="s">
        <v>11</v>
      </c>
      <c r="I145" s="16"/>
      <c r="J145" s="16"/>
      <c r="K145" s="16">
        <v>400</v>
      </c>
      <c r="L145" s="17" t="s">
        <v>156</v>
      </c>
      <c r="M145" s="96"/>
      <c r="N145" s="41"/>
      <c r="O145" s="30"/>
    </row>
    <row r="146" spans="1:15" ht="45" customHeight="1">
      <c r="A146" s="57"/>
      <c r="B146" s="58"/>
      <c r="C146" s="289" t="s">
        <v>253</v>
      </c>
      <c r="D146" s="289"/>
      <c r="E146" s="194">
        <v>2017</v>
      </c>
      <c r="F146" s="194"/>
      <c r="G146" s="144"/>
      <c r="H146" s="194" t="s">
        <v>86</v>
      </c>
      <c r="I146" s="303">
        <v>1400</v>
      </c>
      <c r="J146" s="303"/>
      <c r="K146" s="196"/>
      <c r="L146" s="195" t="s">
        <v>157</v>
      </c>
      <c r="M146" s="96"/>
      <c r="N146" s="40"/>
      <c r="O146" s="30"/>
    </row>
    <row r="147" spans="1:15" ht="21.75" customHeight="1">
      <c r="A147" s="59"/>
      <c r="B147" s="60"/>
      <c r="C147" s="289"/>
      <c r="D147" s="289"/>
      <c r="E147" s="194"/>
      <c r="F147" s="194"/>
      <c r="G147" s="144"/>
      <c r="H147" s="194"/>
      <c r="I147" s="303"/>
      <c r="J147" s="303"/>
      <c r="K147" s="196"/>
      <c r="L147" s="195"/>
      <c r="M147" s="96"/>
      <c r="N147" s="30"/>
      <c r="O147" s="30"/>
    </row>
    <row r="148" spans="1:15" ht="21.75" customHeight="1">
      <c r="A148" s="59"/>
      <c r="B148" s="58"/>
      <c r="C148" s="289"/>
      <c r="D148" s="289"/>
      <c r="E148" s="194"/>
      <c r="F148" s="194"/>
      <c r="G148" s="144"/>
      <c r="H148" s="42" t="s">
        <v>11</v>
      </c>
      <c r="I148" s="16">
        <v>42</v>
      </c>
      <c r="J148" s="16"/>
      <c r="K148" s="43"/>
      <c r="L148" s="195"/>
      <c r="M148" s="96"/>
      <c r="N148" s="30"/>
      <c r="O148" s="30"/>
    </row>
    <row r="149" spans="1:15" ht="22.5">
      <c r="A149" s="61"/>
      <c r="B149" s="58"/>
      <c r="C149" s="197" t="s">
        <v>54</v>
      </c>
      <c r="D149" s="197"/>
      <c r="E149" s="194" t="s">
        <v>53</v>
      </c>
      <c r="F149" s="194"/>
      <c r="G149" s="144"/>
      <c r="H149" s="194" t="s">
        <v>11</v>
      </c>
      <c r="I149" s="303">
        <v>700</v>
      </c>
      <c r="J149" s="303">
        <v>3465</v>
      </c>
      <c r="K149" s="196"/>
      <c r="L149" s="55" t="s">
        <v>31</v>
      </c>
      <c r="M149" s="96"/>
      <c r="N149" s="30"/>
      <c r="O149" s="40"/>
    </row>
    <row r="150" spans="1:15" ht="30" customHeight="1">
      <c r="A150" s="57"/>
      <c r="B150" s="60"/>
      <c r="C150" s="197"/>
      <c r="D150" s="197"/>
      <c r="E150" s="194"/>
      <c r="F150" s="194"/>
      <c r="G150" s="144"/>
      <c r="H150" s="194"/>
      <c r="I150" s="303"/>
      <c r="J150" s="303"/>
      <c r="K150" s="196"/>
      <c r="L150" s="54" t="s">
        <v>153</v>
      </c>
      <c r="M150" s="96"/>
      <c r="N150" s="30"/>
      <c r="O150" s="30"/>
    </row>
    <row r="151" spans="1:15" ht="38.25" customHeight="1">
      <c r="A151" s="59"/>
      <c r="B151" s="218"/>
      <c r="C151" s="308" t="s">
        <v>98</v>
      </c>
      <c r="D151" s="343"/>
      <c r="E151" s="326">
        <v>2017</v>
      </c>
      <c r="F151" s="327"/>
      <c r="G151" s="144"/>
      <c r="H151" s="186" t="s">
        <v>11</v>
      </c>
      <c r="I151" s="198">
        <v>60.25</v>
      </c>
      <c r="J151" s="198"/>
      <c r="K151" s="198"/>
      <c r="L151" s="289" t="s">
        <v>154</v>
      </c>
      <c r="M151" s="96"/>
      <c r="N151" s="30"/>
      <c r="O151" s="30"/>
    </row>
    <row r="152" spans="1:15" ht="51" customHeight="1">
      <c r="A152" s="61"/>
      <c r="B152" s="219"/>
      <c r="C152" s="344"/>
      <c r="D152" s="345"/>
      <c r="E152" s="328"/>
      <c r="F152" s="329"/>
      <c r="G152" s="144"/>
      <c r="H152" s="323"/>
      <c r="I152" s="199"/>
      <c r="J152" s="222"/>
      <c r="K152" s="222"/>
      <c r="L152" s="289"/>
      <c r="M152" s="96"/>
      <c r="N152" s="46"/>
      <c r="O152" s="30"/>
    </row>
    <row r="153" spans="1:15" ht="108.75" customHeight="1">
      <c r="A153" s="57"/>
      <c r="B153" s="219"/>
      <c r="C153" s="215" t="s">
        <v>97</v>
      </c>
      <c r="D153" s="215"/>
      <c r="E153" s="297" t="s">
        <v>53</v>
      </c>
      <c r="F153" s="298"/>
      <c r="G153" s="106"/>
      <c r="H153" s="42" t="s">
        <v>11</v>
      </c>
      <c r="I153" s="43">
        <v>6.4</v>
      </c>
      <c r="J153" s="130">
        <v>392</v>
      </c>
      <c r="K153" s="93"/>
      <c r="L153" s="73" t="s">
        <v>198</v>
      </c>
      <c r="M153" s="96"/>
      <c r="N153" s="46"/>
      <c r="O153" s="30"/>
    </row>
    <row r="154" spans="1:15" ht="93.75" customHeight="1">
      <c r="A154" s="61"/>
      <c r="B154" s="219"/>
      <c r="C154" s="300" t="s">
        <v>260</v>
      </c>
      <c r="D154" s="301"/>
      <c r="E154" s="297">
        <v>2018</v>
      </c>
      <c r="F154" s="298"/>
      <c r="G154" s="106"/>
      <c r="H154" s="104" t="s">
        <v>11</v>
      </c>
      <c r="I154" s="108"/>
      <c r="J154" s="130">
        <f>1500-49</f>
        <v>1451</v>
      </c>
      <c r="K154" s="107"/>
      <c r="L154" s="74" t="s">
        <v>261</v>
      </c>
      <c r="M154" s="96"/>
      <c r="N154" s="46"/>
      <c r="O154" s="30"/>
    </row>
    <row r="155" spans="1:15" ht="93.75" customHeight="1">
      <c r="A155" s="61"/>
      <c r="B155" s="219"/>
      <c r="C155" s="300" t="s">
        <v>256</v>
      </c>
      <c r="D155" s="409"/>
      <c r="E155" s="297">
        <v>2018</v>
      </c>
      <c r="F155" s="413"/>
      <c r="G155" s="168"/>
      <c r="H155" s="165" t="s">
        <v>11</v>
      </c>
      <c r="I155" s="170"/>
      <c r="J155" s="169">
        <v>12</v>
      </c>
      <c r="K155" s="169"/>
      <c r="L155" s="176" t="s">
        <v>280</v>
      </c>
      <c r="M155" s="96"/>
      <c r="N155" s="46"/>
      <c r="O155" s="30"/>
    </row>
    <row r="156" spans="1:15" ht="54.75" customHeight="1">
      <c r="A156" s="61"/>
      <c r="B156" s="219"/>
      <c r="C156" s="412" t="s">
        <v>259</v>
      </c>
      <c r="D156" s="325"/>
      <c r="E156" s="297">
        <v>2018</v>
      </c>
      <c r="F156" s="413"/>
      <c r="G156" s="138"/>
      <c r="H156" s="136" t="s">
        <v>11</v>
      </c>
      <c r="I156" s="140"/>
      <c r="J156" s="139">
        <v>300</v>
      </c>
      <c r="K156" s="139"/>
      <c r="L156" s="74" t="s">
        <v>231</v>
      </c>
      <c r="M156" s="96"/>
      <c r="N156" s="46"/>
      <c r="O156" s="30"/>
    </row>
    <row r="157" spans="1:15" ht="127.5" customHeight="1">
      <c r="A157" s="151"/>
      <c r="B157" s="220"/>
      <c r="C157" s="300" t="s">
        <v>257</v>
      </c>
      <c r="D157" s="301"/>
      <c r="E157" s="297">
        <v>2018</v>
      </c>
      <c r="F157" s="298"/>
      <c r="G157" s="70"/>
      <c r="H157" s="42" t="s">
        <v>11</v>
      </c>
      <c r="I157" s="43"/>
      <c r="J157" s="43">
        <v>2990</v>
      </c>
      <c r="K157" s="43"/>
      <c r="L157" s="167" t="s">
        <v>158</v>
      </c>
      <c r="M157" s="96"/>
      <c r="N157" s="46"/>
      <c r="O157" s="30"/>
    </row>
    <row r="158" spans="1:15" ht="95.25" customHeight="1">
      <c r="A158" s="61"/>
      <c r="B158" s="103"/>
      <c r="C158" s="300" t="s">
        <v>258</v>
      </c>
      <c r="D158" s="301"/>
      <c r="E158" s="297">
        <v>2018</v>
      </c>
      <c r="F158" s="298"/>
      <c r="G158" s="398" t="s">
        <v>41</v>
      </c>
      <c r="H158" s="104" t="s">
        <v>11</v>
      </c>
      <c r="I158" s="108"/>
      <c r="J158" s="108">
        <v>600</v>
      </c>
      <c r="K158" s="108"/>
      <c r="L158" s="74" t="s">
        <v>263</v>
      </c>
      <c r="M158" s="96"/>
      <c r="N158" s="46"/>
      <c r="O158" s="30"/>
    </row>
    <row r="159" spans="1:15" ht="57" customHeight="1">
      <c r="A159" s="226" t="s">
        <v>64</v>
      </c>
      <c r="B159" s="226" t="s">
        <v>108</v>
      </c>
      <c r="C159" s="352" t="s">
        <v>130</v>
      </c>
      <c r="D159" s="353"/>
      <c r="E159" s="372">
        <v>2018</v>
      </c>
      <c r="F159" s="373"/>
      <c r="G159" s="190"/>
      <c r="H159" s="102" t="s">
        <v>11</v>
      </c>
      <c r="I159" s="75"/>
      <c r="J159" s="111">
        <f>J161</f>
        <v>168</v>
      </c>
      <c r="K159" s="43"/>
      <c r="L159" s="262" t="s">
        <v>109</v>
      </c>
      <c r="M159" s="96">
        <v>13</v>
      </c>
      <c r="N159" s="46"/>
      <c r="O159" s="30"/>
    </row>
    <row r="160" spans="1:15" ht="48" customHeight="1">
      <c r="A160" s="227"/>
      <c r="B160" s="227"/>
      <c r="C160" s="410"/>
      <c r="D160" s="411"/>
      <c r="E160" s="374"/>
      <c r="F160" s="375"/>
      <c r="G160" s="115"/>
      <c r="H160" s="161" t="s">
        <v>243</v>
      </c>
      <c r="I160" s="75"/>
      <c r="J160" s="111">
        <f>J162</f>
        <v>392</v>
      </c>
      <c r="K160" s="43"/>
      <c r="L160" s="263"/>
      <c r="M160" s="96"/>
      <c r="N160" s="46"/>
      <c r="O160" s="30"/>
    </row>
    <row r="161" spans="1:15" ht="81" customHeight="1">
      <c r="A161" s="227"/>
      <c r="B161" s="227"/>
      <c r="C161" s="334" t="s">
        <v>269</v>
      </c>
      <c r="D161" s="335"/>
      <c r="E161" s="368">
        <v>2018</v>
      </c>
      <c r="F161" s="369"/>
      <c r="G161" s="115"/>
      <c r="H161" s="42" t="s">
        <v>11</v>
      </c>
      <c r="I161" s="16"/>
      <c r="J161" s="16">
        <f>120+48</f>
        <v>168</v>
      </c>
      <c r="K161" s="43"/>
      <c r="L161" s="263"/>
      <c r="M161" s="96"/>
      <c r="N161" s="46"/>
      <c r="O161" s="30"/>
    </row>
    <row r="162" spans="1:15" ht="129.75" customHeight="1">
      <c r="A162" s="228"/>
      <c r="B162" s="228"/>
      <c r="C162" s="336"/>
      <c r="D162" s="337"/>
      <c r="E162" s="370"/>
      <c r="F162" s="371"/>
      <c r="G162" s="70"/>
      <c r="H162" s="42" t="s">
        <v>243</v>
      </c>
      <c r="I162" s="16"/>
      <c r="J162" s="16">
        <f>280+112</f>
        <v>392</v>
      </c>
      <c r="K162" s="43"/>
      <c r="L162" s="264"/>
      <c r="M162" s="96"/>
      <c r="N162" s="46"/>
      <c r="O162" s="30"/>
    </row>
    <row r="163" spans="1:15" ht="106.5" customHeight="1">
      <c r="A163" s="105" t="s">
        <v>69</v>
      </c>
      <c r="B163" s="110" t="s">
        <v>281</v>
      </c>
      <c r="C163" s="324" t="s">
        <v>270</v>
      </c>
      <c r="D163" s="367"/>
      <c r="E163" s="229">
        <v>2018</v>
      </c>
      <c r="F163" s="230"/>
      <c r="G163" s="186" t="s">
        <v>41</v>
      </c>
      <c r="H163" s="104" t="s">
        <v>11</v>
      </c>
      <c r="I163" s="109"/>
      <c r="J163" s="129">
        <v>400</v>
      </c>
      <c r="K163" s="108"/>
      <c r="L163" s="166" t="s">
        <v>200</v>
      </c>
      <c r="M163" s="96"/>
      <c r="N163" s="46"/>
      <c r="O163" s="30"/>
    </row>
    <row r="164" spans="1:15" ht="100.5" customHeight="1">
      <c r="A164" s="105" t="s">
        <v>73</v>
      </c>
      <c r="B164" s="105" t="s">
        <v>201</v>
      </c>
      <c r="C164" s="324" t="s">
        <v>251</v>
      </c>
      <c r="D164" s="325"/>
      <c r="E164" s="229">
        <v>2018</v>
      </c>
      <c r="F164" s="230"/>
      <c r="G164" s="245"/>
      <c r="H164" s="104" t="s">
        <v>11</v>
      </c>
      <c r="I164" s="109"/>
      <c r="J164" s="129">
        <f>500+49</f>
        <v>549</v>
      </c>
      <c r="K164" s="108"/>
      <c r="L164" s="153" t="s">
        <v>262</v>
      </c>
      <c r="M164" s="96"/>
      <c r="N164" s="46"/>
      <c r="O164" s="30"/>
    </row>
    <row r="165" spans="1:15" ht="35.25" customHeight="1">
      <c r="A165" s="241"/>
      <c r="B165" s="207" t="s">
        <v>55</v>
      </c>
      <c r="C165" s="207"/>
      <c r="D165" s="207"/>
      <c r="E165" s="207" t="s">
        <v>9</v>
      </c>
      <c r="F165" s="207"/>
      <c r="G165" s="207"/>
      <c r="H165" s="207"/>
      <c r="I165" s="196">
        <f>I153+I151+I149+I148+I146+I144+I128+I132+I134+I136+I138+I139+I141+I131</f>
        <v>2906.1499999999996</v>
      </c>
      <c r="J165" s="196">
        <f>J161+J157+J162+J143+J126+J154+J158+J163+J164+J156+J153+J155</f>
        <v>11019</v>
      </c>
      <c r="K165" s="196">
        <f>K143+K126</f>
        <v>426</v>
      </c>
      <c r="L165" s="207"/>
      <c r="M165" s="96"/>
      <c r="N165" s="40">
        <f>N145+N43+N41</f>
        <v>0</v>
      </c>
      <c r="O165" s="30" t="s">
        <v>101</v>
      </c>
    </row>
    <row r="166" spans="1:15" ht="71.25" customHeight="1">
      <c r="A166" s="207"/>
      <c r="B166" s="207"/>
      <c r="C166" s="207"/>
      <c r="D166" s="207"/>
      <c r="E166" s="207"/>
      <c r="F166" s="207"/>
      <c r="G166" s="207"/>
      <c r="H166" s="207"/>
      <c r="I166" s="196"/>
      <c r="J166" s="196"/>
      <c r="K166" s="196"/>
      <c r="L166" s="207"/>
      <c r="M166" s="96"/>
      <c r="N166" s="30"/>
      <c r="O166" s="30"/>
    </row>
    <row r="167" spans="1:15" ht="39" customHeight="1">
      <c r="A167" s="207" t="s">
        <v>189</v>
      </c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96"/>
      <c r="N167" s="30"/>
      <c r="O167" s="30"/>
    </row>
    <row r="168" spans="1:15" ht="73.5" customHeight="1">
      <c r="A168" s="76" t="s">
        <v>131</v>
      </c>
      <c r="B168" s="119" t="s">
        <v>217</v>
      </c>
      <c r="C168" s="312" t="s">
        <v>202</v>
      </c>
      <c r="D168" s="312"/>
      <c r="E168" s="207" t="s">
        <v>53</v>
      </c>
      <c r="F168" s="207"/>
      <c r="G168" s="186" t="s">
        <v>57</v>
      </c>
      <c r="H168" s="194" t="s">
        <v>11</v>
      </c>
      <c r="I168" s="196">
        <f>I170+I172</f>
        <v>201.5</v>
      </c>
      <c r="J168" s="304">
        <f>J174+J175+J176</f>
        <v>500</v>
      </c>
      <c r="K168" s="304"/>
      <c r="L168" s="195" t="s">
        <v>18</v>
      </c>
      <c r="M168" s="96"/>
      <c r="N168" s="40"/>
      <c r="O168" s="30"/>
    </row>
    <row r="169" spans="1:15" ht="22.5">
      <c r="A169" s="77"/>
      <c r="B169" s="117"/>
      <c r="C169" s="312"/>
      <c r="D169" s="312"/>
      <c r="E169" s="207"/>
      <c r="F169" s="207"/>
      <c r="G169" s="187"/>
      <c r="H169" s="194"/>
      <c r="I169" s="196"/>
      <c r="J169" s="304"/>
      <c r="K169" s="304"/>
      <c r="L169" s="195"/>
      <c r="M169" s="96"/>
      <c r="N169" s="30"/>
      <c r="O169" s="30"/>
    </row>
    <row r="170" spans="1:15" ht="22.5">
      <c r="A170" s="78"/>
      <c r="B170" s="117"/>
      <c r="C170" s="197" t="s">
        <v>58</v>
      </c>
      <c r="D170" s="197"/>
      <c r="E170" s="194">
        <v>2017</v>
      </c>
      <c r="F170" s="194"/>
      <c r="G170" s="187"/>
      <c r="H170" s="194" t="s">
        <v>11</v>
      </c>
      <c r="I170" s="303">
        <v>88</v>
      </c>
      <c r="J170" s="206"/>
      <c r="K170" s="206"/>
      <c r="L170" s="55" t="s">
        <v>31</v>
      </c>
      <c r="M170" s="96"/>
      <c r="N170" s="30"/>
      <c r="O170" s="30"/>
    </row>
    <row r="171" spans="1:15" ht="22.5">
      <c r="A171" s="79"/>
      <c r="B171" s="117"/>
      <c r="C171" s="197"/>
      <c r="D171" s="197"/>
      <c r="E171" s="194"/>
      <c r="F171" s="194"/>
      <c r="G171" s="187"/>
      <c r="H171" s="194"/>
      <c r="I171" s="303"/>
      <c r="J171" s="206"/>
      <c r="K171" s="206"/>
      <c r="L171" s="54" t="s">
        <v>59</v>
      </c>
      <c r="M171" s="96"/>
      <c r="N171" s="30"/>
      <c r="O171" s="30"/>
    </row>
    <row r="172" spans="1:15" ht="22.5">
      <c r="A172" s="80"/>
      <c r="B172" s="117"/>
      <c r="C172" s="197" t="s">
        <v>60</v>
      </c>
      <c r="D172" s="197"/>
      <c r="E172" s="194">
        <v>2017</v>
      </c>
      <c r="F172" s="194"/>
      <c r="G172" s="187"/>
      <c r="H172" s="194" t="s">
        <v>11</v>
      </c>
      <c r="I172" s="303">
        <v>113.5</v>
      </c>
      <c r="J172" s="206"/>
      <c r="K172" s="206"/>
      <c r="L172" s="62" t="s">
        <v>31</v>
      </c>
      <c r="M172" s="96"/>
      <c r="N172" s="30"/>
      <c r="O172" s="30"/>
    </row>
    <row r="173" spans="1:15" ht="22.5">
      <c r="A173" s="77"/>
      <c r="B173" s="117"/>
      <c r="C173" s="197"/>
      <c r="D173" s="197"/>
      <c r="E173" s="194"/>
      <c r="F173" s="194"/>
      <c r="G173" s="187"/>
      <c r="H173" s="194"/>
      <c r="I173" s="303"/>
      <c r="J173" s="206"/>
      <c r="K173" s="206"/>
      <c r="L173" s="70" t="s">
        <v>226</v>
      </c>
      <c r="M173" s="96"/>
      <c r="N173" s="30"/>
      <c r="O173" s="30"/>
    </row>
    <row r="174" spans="1:15" ht="45">
      <c r="A174" s="77"/>
      <c r="B174" s="117"/>
      <c r="C174" s="384" t="s">
        <v>118</v>
      </c>
      <c r="D174" s="385"/>
      <c r="E174" s="192">
        <v>2018</v>
      </c>
      <c r="F174" s="193"/>
      <c r="G174" s="187"/>
      <c r="H174" s="42" t="s">
        <v>11</v>
      </c>
      <c r="I174" s="16"/>
      <c r="J174" s="45">
        <v>173.4</v>
      </c>
      <c r="K174" s="45"/>
      <c r="L174" s="70" t="s">
        <v>143</v>
      </c>
      <c r="M174" s="96"/>
      <c r="N174" s="30"/>
      <c r="O174" s="30"/>
    </row>
    <row r="175" spans="1:15" ht="45">
      <c r="A175" s="77"/>
      <c r="B175" s="117"/>
      <c r="C175" s="231" t="s">
        <v>119</v>
      </c>
      <c r="D175" s="232"/>
      <c r="E175" s="192">
        <v>2018</v>
      </c>
      <c r="F175" s="193"/>
      <c r="G175" s="187"/>
      <c r="H175" s="42" t="s">
        <v>11</v>
      </c>
      <c r="I175" s="16"/>
      <c r="J175" s="45">
        <v>187.2</v>
      </c>
      <c r="K175" s="45"/>
      <c r="L175" s="70" t="s">
        <v>159</v>
      </c>
      <c r="M175" s="96"/>
      <c r="N175" s="30"/>
      <c r="O175" s="30"/>
    </row>
    <row r="176" spans="1:15" ht="45">
      <c r="A176" s="77"/>
      <c r="B176" s="117"/>
      <c r="C176" s="231" t="s">
        <v>120</v>
      </c>
      <c r="D176" s="232"/>
      <c r="E176" s="192">
        <v>2018</v>
      </c>
      <c r="F176" s="193"/>
      <c r="G176" s="187"/>
      <c r="H176" s="42" t="s">
        <v>11</v>
      </c>
      <c r="I176" s="16"/>
      <c r="J176" s="45">
        <v>139.4</v>
      </c>
      <c r="K176" s="45"/>
      <c r="L176" s="70" t="s">
        <v>150</v>
      </c>
      <c r="M176" s="96">
        <v>14</v>
      </c>
      <c r="N176" s="30"/>
      <c r="O176" s="30"/>
    </row>
    <row r="177" spans="1:15" ht="58.5" customHeight="1">
      <c r="A177" s="116"/>
      <c r="B177" s="117"/>
      <c r="C177" s="308" t="s">
        <v>203</v>
      </c>
      <c r="D177" s="309"/>
      <c r="E177" s="207">
        <v>2017</v>
      </c>
      <c r="F177" s="207"/>
      <c r="G177" s="187"/>
      <c r="H177" s="194" t="s">
        <v>11</v>
      </c>
      <c r="I177" s="196">
        <v>105</v>
      </c>
      <c r="J177" s="206"/>
      <c r="K177" s="206"/>
      <c r="L177" s="195" t="s">
        <v>162</v>
      </c>
      <c r="M177" s="96"/>
      <c r="N177" s="30"/>
      <c r="O177" s="30"/>
    </row>
    <row r="178" spans="1:15" ht="52.5" customHeight="1">
      <c r="A178" s="117"/>
      <c r="B178" s="117"/>
      <c r="C178" s="310"/>
      <c r="D178" s="311"/>
      <c r="E178" s="207"/>
      <c r="F178" s="207"/>
      <c r="G178" s="187"/>
      <c r="H178" s="194"/>
      <c r="I178" s="196"/>
      <c r="J178" s="206"/>
      <c r="K178" s="206"/>
      <c r="L178" s="195"/>
      <c r="M178" s="96"/>
      <c r="N178" s="30"/>
      <c r="O178" s="30"/>
    </row>
    <row r="179" spans="1:15" ht="52.5" customHeight="1">
      <c r="A179" s="117"/>
      <c r="B179" s="117"/>
      <c r="C179" s="233" t="s">
        <v>219</v>
      </c>
      <c r="D179" s="234"/>
      <c r="E179" s="192">
        <v>2018</v>
      </c>
      <c r="F179" s="193"/>
      <c r="G179" s="188"/>
      <c r="H179" s="121" t="s">
        <v>11</v>
      </c>
      <c r="I179" s="126"/>
      <c r="J179" s="127">
        <v>60</v>
      </c>
      <c r="K179" s="125"/>
      <c r="L179" s="120" t="s">
        <v>225</v>
      </c>
      <c r="M179" s="96"/>
      <c r="N179" s="30"/>
      <c r="O179" s="30"/>
    </row>
    <row r="180" spans="1:15" ht="45" customHeight="1">
      <c r="A180" s="117"/>
      <c r="B180" s="117"/>
      <c r="C180" s="215" t="s">
        <v>220</v>
      </c>
      <c r="D180" s="215"/>
      <c r="E180" s="194" t="s">
        <v>9</v>
      </c>
      <c r="F180" s="194"/>
      <c r="G180" s="188"/>
      <c r="H180" s="42" t="s">
        <v>11</v>
      </c>
      <c r="I180" s="43">
        <f>I181+I182+I183</f>
        <v>1575.5</v>
      </c>
      <c r="J180" s="43">
        <v>950</v>
      </c>
      <c r="K180" s="43">
        <f>K186</f>
        <v>617.4</v>
      </c>
      <c r="L180" s="81" t="s">
        <v>18</v>
      </c>
      <c r="M180" s="96"/>
      <c r="N180" s="30"/>
      <c r="O180" s="30"/>
    </row>
    <row r="181" spans="1:15" ht="45">
      <c r="A181" s="184"/>
      <c r="B181" s="117"/>
      <c r="C181" s="197" t="s">
        <v>61</v>
      </c>
      <c r="D181" s="197"/>
      <c r="E181" s="194">
        <v>2017</v>
      </c>
      <c r="F181" s="194"/>
      <c r="G181" s="188"/>
      <c r="H181" s="42" t="s">
        <v>11</v>
      </c>
      <c r="I181" s="16">
        <v>781.4</v>
      </c>
      <c r="J181" s="43"/>
      <c r="K181" s="43"/>
      <c r="L181" s="17" t="s">
        <v>144</v>
      </c>
      <c r="M181" s="96"/>
      <c r="N181" s="30"/>
      <c r="O181" s="30"/>
    </row>
    <row r="182" spans="1:15" ht="45">
      <c r="A182" s="185"/>
      <c r="B182" s="184"/>
      <c r="C182" s="197" t="s">
        <v>62</v>
      </c>
      <c r="D182" s="197"/>
      <c r="E182" s="194">
        <v>2017</v>
      </c>
      <c r="F182" s="194"/>
      <c r="G182" s="188"/>
      <c r="H182" s="42" t="s">
        <v>11</v>
      </c>
      <c r="I182" s="16">
        <v>544.1</v>
      </c>
      <c r="J182" s="43"/>
      <c r="K182" s="43"/>
      <c r="L182" s="17" t="s">
        <v>144</v>
      </c>
      <c r="M182" s="96"/>
      <c r="N182" s="30"/>
      <c r="O182" s="30"/>
    </row>
    <row r="183" spans="1:15" ht="35.25" customHeight="1">
      <c r="A183" s="185"/>
      <c r="B183" s="185"/>
      <c r="C183" s="382" t="s">
        <v>106</v>
      </c>
      <c r="D183" s="383"/>
      <c r="E183" s="194">
        <v>2017</v>
      </c>
      <c r="F183" s="194"/>
      <c r="G183" s="188"/>
      <c r="H183" s="194" t="s">
        <v>11</v>
      </c>
      <c r="I183" s="303">
        <v>250</v>
      </c>
      <c r="J183" s="196"/>
      <c r="K183" s="196"/>
      <c r="L183" s="197" t="s">
        <v>63</v>
      </c>
      <c r="M183" s="96"/>
      <c r="N183" s="30"/>
      <c r="O183" s="30"/>
    </row>
    <row r="184" spans="1:15" ht="21" customHeight="1">
      <c r="A184" s="185"/>
      <c r="B184" s="185"/>
      <c r="C184" s="310"/>
      <c r="D184" s="311"/>
      <c r="E184" s="194"/>
      <c r="F184" s="194"/>
      <c r="G184" s="188"/>
      <c r="H184" s="194"/>
      <c r="I184" s="303"/>
      <c r="J184" s="196"/>
      <c r="K184" s="196"/>
      <c r="L184" s="197"/>
      <c r="M184" s="96"/>
      <c r="N184" s="30"/>
      <c r="O184" s="30"/>
    </row>
    <row r="185" spans="1:15" ht="45">
      <c r="A185" s="185"/>
      <c r="B185" s="185"/>
      <c r="C185" s="197" t="s">
        <v>58</v>
      </c>
      <c r="D185" s="197"/>
      <c r="E185" s="194">
        <v>2018</v>
      </c>
      <c r="F185" s="194"/>
      <c r="G185" s="188"/>
      <c r="H185" s="42" t="s">
        <v>11</v>
      </c>
      <c r="I185" s="43"/>
      <c r="J185" s="16">
        <v>950</v>
      </c>
      <c r="K185" s="43"/>
      <c r="L185" s="17" t="s">
        <v>199</v>
      </c>
      <c r="M185" s="96"/>
      <c r="N185" s="30"/>
      <c r="O185" s="30"/>
    </row>
    <row r="186" spans="1:15" ht="45">
      <c r="A186" s="118"/>
      <c r="B186" s="118"/>
      <c r="C186" s="231" t="s">
        <v>124</v>
      </c>
      <c r="D186" s="232"/>
      <c r="E186" s="192">
        <v>2019</v>
      </c>
      <c r="F186" s="193"/>
      <c r="G186" s="189"/>
      <c r="H186" s="42" t="s">
        <v>11</v>
      </c>
      <c r="I186" s="43"/>
      <c r="J186" s="16"/>
      <c r="K186" s="16">
        <v>617.4</v>
      </c>
      <c r="L186" s="17" t="s">
        <v>145</v>
      </c>
      <c r="M186" s="96"/>
      <c r="N186" s="30"/>
      <c r="O186" s="30"/>
    </row>
    <row r="187" spans="1:15" ht="68.25" customHeight="1">
      <c r="A187" s="113" t="s">
        <v>78</v>
      </c>
      <c r="B187" s="82" t="s">
        <v>27</v>
      </c>
      <c r="C187" s="215" t="s">
        <v>204</v>
      </c>
      <c r="D187" s="215"/>
      <c r="E187" s="194">
        <v>2017</v>
      </c>
      <c r="F187" s="194"/>
      <c r="G187" s="186" t="s">
        <v>57</v>
      </c>
      <c r="H187" s="42" t="s">
        <v>11</v>
      </c>
      <c r="I187" s="43">
        <v>25</v>
      </c>
      <c r="J187" s="16"/>
      <c r="K187" s="43"/>
      <c r="L187" s="17" t="s">
        <v>65</v>
      </c>
      <c r="M187" s="96"/>
      <c r="N187" s="30"/>
      <c r="O187" s="30"/>
    </row>
    <row r="188" spans="1:15" ht="41.25" customHeight="1">
      <c r="A188" s="236"/>
      <c r="B188" s="237"/>
      <c r="C188" s="215" t="s">
        <v>205</v>
      </c>
      <c r="D188" s="215"/>
      <c r="E188" s="194" t="s">
        <v>66</v>
      </c>
      <c r="F188" s="194"/>
      <c r="G188" s="187"/>
      <c r="H188" s="194" t="s">
        <v>11</v>
      </c>
      <c r="I188" s="196"/>
      <c r="J188" s="196">
        <f>J193+J195+J196</f>
        <v>198</v>
      </c>
      <c r="K188" s="196">
        <v>144</v>
      </c>
      <c r="L188" s="195" t="s">
        <v>18</v>
      </c>
      <c r="M188" s="96"/>
      <c r="N188" s="30"/>
      <c r="O188" s="30"/>
    </row>
    <row r="189" spans="1:15" ht="14.25" customHeight="1">
      <c r="A189" s="194"/>
      <c r="B189" s="197"/>
      <c r="C189" s="215"/>
      <c r="D189" s="215"/>
      <c r="E189" s="194"/>
      <c r="F189" s="194"/>
      <c r="G189" s="187"/>
      <c r="H189" s="194"/>
      <c r="I189" s="196"/>
      <c r="J189" s="196"/>
      <c r="K189" s="196"/>
      <c r="L189" s="195"/>
      <c r="M189" s="96"/>
      <c r="N189" s="30"/>
      <c r="O189" s="30"/>
    </row>
    <row r="190" spans="1:15" ht="14.25" customHeight="1">
      <c r="A190" s="194"/>
      <c r="B190" s="197"/>
      <c r="C190" s="215"/>
      <c r="D190" s="215"/>
      <c r="E190" s="194"/>
      <c r="F190" s="194"/>
      <c r="G190" s="187"/>
      <c r="H190" s="194"/>
      <c r="I190" s="196"/>
      <c r="J190" s="196"/>
      <c r="K190" s="196"/>
      <c r="L190" s="195"/>
      <c r="M190" s="96"/>
      <c r="N190" s="30"/>
      <c r="O190" s="30"/>
    </row>
    <row r="191" spans="1:15" ht="14.25" customHeight="1">
      <c r="A191" s="194"/>
      <c r="B191" s="197"/>
      <c r="C191" s="215"/>
      <c r="D191" s="215"/>
      <c r="E191" s="194"/>
      <c r="F191" s="194"/>
      <c r="G191" s="187"/>
      <c r="H191" s="194"/>
      <c r="I191" s="196"/>
      <c r="J191" s="196"/>
      <c r="K191" s="196"/>
      <c r="L191" s="195"/>
      <c r="M191" s="96"/>
      <c r="N191" s="30"/>
      <c r="O191" s="30"/>
    </row>
    <row r="192" spans="1:15" ht="14.25" customHeight="1">
      <c r="A192" s="186"/>
      <c r="B192" s="238"/>
      <c r="C192" s="215"/>
      <c r="D192" s="215"/>
      <c r="E192" s="194"/>
      <c r="F192" s="194"/>
      <c r="G192" s="187"/>
      <c r="H192" s="194"/>
      <c r="I192" s="196"/>
      <c r="J192" s="196"/>
      <c r="K192" s="196"/>
      <c r="L192" s="195"/>
      <c r="M192" s="96"/>
      <c r="N192" s="30"/>
      <c r="O192" s="30"/>
    </row>
    <row r="193" spans="1:15" ht="22.5">
      <c r="A193" s="236"/>
      <c r="B193" s="237"/>
      <c r="C193" s="197" t="s">
        <v>61</v>
      </c>
      <c r="D193" s="197"/>
      <c r="E193" s="194">
        <v>2018</v>
      </c>
      <c r="F193" s="194"/>
      <c r="G193" s="188"/>
      <c r="H193" s="194" t="s">
        <v>11</v>
      </c>
      <c r="I193" s="206"/>
      <c r="J193" s="206">
        <v>66</v>
      </c>
      <c r="K193" s="206"/>
      <c r="L193" s="55" t="s">
        <v>31</v>
      </c>
      <c r="M193" s="96"/>
      <c r="N193" s="30"/>
      <c r="O193" s="30"/>
    </row>
    <row r="194" spans="1:15" ht="22.5">
      <c r="A194" s="194"/>
      <c r="B194" s="197"/>
      <c r="C194" s="197"/>
      <c r="D194" s="197"/>
      <c r="E194" s="194"/>
      <c r="F194" s="194"/>
      <c r="G194" s="188"/>
      <c r="H194" s="194"/>
      <c r="I194" s="206"/>
      <c r="J194" s="206"/>
      <c r="K194" s="206"/>
      <c r="L194" s="54" t="s">
        <v>146</v>
      </c>
      <c r="M194" s="96"/>
      <c r="N194" s="30"/>
      <c r="O194" s="30"/>
    </row>
    <row r="195" spans="1:15" ht="45">
      <c r="A195" s="194"/>
      <c r="B195" s="197"/>
      <c r="C195" s="197" t="s">
        <v>121</v>
      </c>
      <c r="D195" s="197"/>
      <c r="E195" s="194">
        <v>2018</v>
      </c>
      <c r="F195" s="194"/>
      <c r="G195" s="188"/>
      <c r="H195" s="42" t="s">
        <v>11</v>
      </c>
      <c r="I195" s="45"/>
      <c r="J195" s="45">
        <v>66</v>
      </c>
      <c r="K195" s="45"/>
      <c r="L195" s="17" t="s">
        <v>164</v>
      </c>
      <c r="M195" s="96"/>
      <c r="N195" s="30"/>
      <c r="O195" s="30"/>
    </row>
    <row r="196" spans="1:15" ht="22.5">
      <c r="A196" s="194"/>
      <c r="B196" s="197"/>
      <c r="C196" s="197" t="s">
        <v>67</v>
      </c>
      <c r="D196" s="197"/>
      <c r="E196" s="194">
        <v>2018</v>
      </c>
      <c r="F196" s="194"/>
      <c r="G196" s="188"/>
      <c r="H196" s="194" t="s">
        <v>11</v>
      </c>
      <c r="I196" s="206"/>
      <c r="J196" s="206">
        <v>66</v>
      </c>
      <c r="K196" s="206"/>
      <c r="L196" s="55" t="s">
        <v>68</v>
      </c>
      <c r="M196" s="96"/>
      <c r="N196" s="30"/>
      <c r="O196" s="30"/>
    </row>
    <row r="197" spans="1:15" ht="22.5">
      <c r="A197" s="194"/>
      <c r="B197" s="197"/>
      <c r="C197" s="197"/>
      <c r="D197" s="197"/>
      <c r="E197" s="194"/>
      <c r="F197" s="194"/>
      <c r="G197" s="188"/>
      <c r="H197" s="194"/>
      <c r="I197" s="206"/>
      <c r="J197" s="206"/>
      <c r="K197" s="206"/>
      <c r="L197" s="54" t="s">
        <v>147</v>
      </c>
      <c r="M197" s="96"/>
      <c r="N197" s="30"/>
      <c r="O197" s="30"/>
    </row>
    <row r="198" spans="1:15" ht="22.5">
      <c r="A198" s="194"/>
      <c r="B198" s="197"/>
      <c r="C198" s="197" t="s">
        <v>58</v>
      </c>
      <c r="D198" s="197"/>
      <c r="E198" s="194">
        <v>2019</v>
      </c>
      <c r="F198" s="194"/>
      <c r="G198" s="188"/>
      <c r="H198" s="194" t="s">
        <v>11</v>
      </c>
      <c r="I198" s="206"/>
      <c r="J198" s="206"/>
      <c r="K198" s="206">
        <v>72</v>
      </c>
      <c r="L198" s="55" t="s">
        <v>31</v>
      </c>
      <c r="M198" s="96"/>
      <c r="N198" s="30"/>
      <c r="O198" s="30"/>
    </row>
    <row r="199" spans="1:15" ht="22.5">
      <c r="A199" s="194"/>
      <c r="B199" s="197"/>
      <c r="C199" s="197"/>
      <c r="D199" s="197"/>
      <c r="E199" s="194"/>
      <c r="F199" s="194"/>
      <c r="G199" s="188"/>
      <c r="H199" s="194"/>
      <c r="I199" s="206"/>
      <c r="J199" s="206"/>
      <c r="K199" s="206"/>
      <c r="L199" s="54" t="s">
        <v>148</v>
      </c>
      <c r="M199" s="96"/>
      <c r="N199" s="30"/>
      <c r="O199" s="30"/>
    </row>
    <row r="200" spans="1:15" ht="24" customHeight="1">
      <c r="A200" s="194"/>
      <c r="B200" s="197"/>
      <c r="C200" s="197" t="s">
        <v>60</v>
      </c>
      <c r="D200" s="197"/>
      <c r="E200" s="194">
        <v>2019</v>
      </c>
      <c r="F200" s="194"/>
      <c r="G200" s="188"/>
      <c r="H200" s="194" t="s">
        <v>11</v>
      </c>
      <c r="I200" s="206"/>
      <c r="J200" s="206"/>
      <c r="K200" s="206">
        <v>72</v>
      </c>
      <c r="L200" s="55" t="s">
        <v>31</v>
      </c>
      <c r="M200" s="221">
        <v>15</v>
      </c>
      <c r="N200" s="30"/>
      <c r="O200" s="30"/>
    </row>
    <row r="201" spans="1:15" ht="22.5">
      <c r="A201" s="322"/>
      <c r="B201" s="197"/>
      <c r="C201" s="197"/>
      <c r="D201" s="197"/>
      <c r="E201" s="194"/>
      <c r="F201" s="194"/>
      <c r="G201" s="189"/>
      <c r="H201" s="194"/>
      <c r="I201" s="206"/>
      <c r="J201" s="206"/>
      <c r="K201" s="206"/>
      <c r="L201" s="54" t="s">
        <v>149</v>
      </c>
      <c r="M201" s="221"/>
      <c r="N201" s="30"/>
      <c r="O201" s="30"/>
    </row>
    <row r="202" spans="1:15" ht="94.5" customHeight="1">
      <c r="A202" s="83"/>
      <c r="B202" s="65" t="s">
        <v>194</v>
      </c>
      <c r="C202" s="197"/>
      <c r="D202" s="197"/>
      <c r="E202" s="194" t="s">
        <v>9</v>
      </c>
      <c r="F202" s="194"/>
      <c r="G202" s="17"/>
      <c r="H202" s="42"/>
      <c r="I202" s="44">
        <f>I187+I180+I177+I168</f>
        <v>1907</v>
      </c>
      <c r="J202" s="44">
        <f>J188+J185+J168+J179</f>
        <v>1708</v>
      </c>
      <c r="K202" s="44">
        <f>K188+K180</f>
        <v>761.4</v>
      </c>
      <c r="L202" s="17"/>
      <c r="M202" s="96"/>
      <c r="N202" s="30"/>
      <c r="O202" s="30"/>
    </row>
    <row r="203" spans="1:15" ht="22.5">
      <c r="A203" s="207" t="s">
        <v>248</v>
      </c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96"/>
      <c r="N203" s="30"/>
      <c r="O203" s="30"/>
    </row>
    <row r="204" spans="1:15" ht="128.25" customHeight="1">
      <c r="A204" s="207" t="s">
        <v>107</v>
      </c>
      <c r="B204" s="235" t="s">
        <v>70</v>
      </c>
      <c r="C204" s="235" t="s">
        <v>206</v>
      </c>
      <c r="D204" s="235"/>
      <c r="E204" s="194">
        <v>2017</v>
      </c>
      <c r="F204" s="194"/>
      <c r="G204" s="186" t="s">
        <v>92</v>
      </c>
      <c r="H204" s="194" t="s">
        <v>71</v>
      </c>
      <c r="I204" s="304">
        <v>390</v>
      </c>
      <c r="J204" s="304"/>
      <c r="K204" s="304"/>
      <c r="L204" s="195" t="s">
        <v>163</v>
      </c>
      <c r="M204" s="96"/>
      <c r="N204" s="30"/>
      <c r="O204" s="30"/>
    </row>
    <row r="205" spans="1:15" ht="9" customHeight="1">
      <c r="A205" s="207"/>
      <c r="B205" s="235"/>
      <c r="C205" s="235"/>
      <c r="D205" s="235"/>
      <c r="E205" s="194"/>
      <c r="F205" s="194"/>
      <c r="G205" s="190"/>
      <c r="H205" s="194"/>
      <c r="I205" s="304"/>
      <c r="J205" s="304"/>
      <c r="K205" s="304"/>
      <c r="L205" s="195"/>
      <c r="M205" s="96"/>
      <c r="N205" s="30"/>
      <c r="O205" s="30"/>
    </row>
    <row r="206" spans="1:15" ht="86.25" customHeight="1">
      <c r="A206" s="112" t="s">
        <v>132</v>
      </c>
      <c r="B206" s="84" t="s">
        <v>13</v>
      </c>
      <c r="C206" s="377" t="s">
        <v>207</v>
      </c>
      <c r="D206" s="306"/>
      <c r="E206" s="192">
        <v>2018</v>
      </c>
      <c r="F206" s="193"/>
      <c r="G206" s="190"/>
      <c r="H206" s="42" t="s">
        <v>11</v>
      </c>
      <c r="I206" s="44"/>
      <c r="J206" s="44">
        <v>29</v>
      </c>
      <c r="K206" s="44"/>
      <c r="L206" s="73" t="s">
        <v>187</v>
      </c>
      <c r="M206" s="96"/>
      <c r="N206" s="30"/>
      <c r="O206" s="30"/>
    </row>
    <row r="207" spans="1:15" ht="123" customHeight="1">
      <c r="A207" s="83"/>
      <c r="B207" s="65" t="s">
        <v>250</v>
      </c>
      <c r="C207" s="197"/>
      <c r="D207" s="197"/>
      <c r="E207" s="194" t="s">
        <v>53</v>
      </c>
      <c r="F207" s="194"/>
      <c r="G207" s="191"/>
      <c r="H207" s="42"/>
      <c r="I207" s="44">
        <f>I204</f>
        <v>390</v>
      </c>
      <c r="J207" s="44">
        <f>J206</f>
        <v>29</v>
      </c>
      <c r="K207" s="44"/>
      <c r="L207" s="17"/>
      <c r="M207" s="96"/>
      <c r="N207" s="30"/>
      <c r="O207" s="30"/>
    </row>
    <row r="208" spans="1:15" ht="22.5">
      <c r="A208" s="207" t="s">
        <v>72</v>
      </c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96"/>
      <c r="N208" s="30"/>
      <c r="O208" s="30"/>
    </row>
    <row r="209" spans="1:15" ht="68.25" customHeight="1">
      <c r="A209" s="223" t="s">
        <v>133</v>
      </c>
      <c r="B209" s="312" t="s">
        <v>74</v>
      </c>
      <c r="C209" s="312" t="s">
        <v>208</v>
      </c>
      <c r="D209" s="312"/>
      <c r="E209" s="194" t="s">
        <v>9</v>
      </c>
      <c r="F209" s="194"/>
      <c r="G209" s="194" t="s">
        <v>75</v>
      </c>
      <c r="H209" s="194" t="s">
        <v>11</v>
      </c>
      <c r="I209" s="304"/>
      <c r="J209" s="304">
        <v>15</v>
      </c>
      <c r="K209" s="304"/>
      <c r="L209" s="195" t="s">
        <v>122</v>
      </c>
      <c r="M209" s="96"/>
      <c r="N209" s="30"/>
      <c r="O209" s="30"/>
    </row>
    <row r="210" spans="1:15" ht="21" customHeight="1">
      <c r="A210" s="224"/>
      <c r="B210" s="312"/>
      <c r="C210" s="312"/>
      <c r="D210" s="312"/>
      <c r="E210" s="194"/>
      <c r="F210" s="194"/>
      <c r="G210" s="194"/>
      <c r="H210" s="194"/>
      <c r="I210" s="304"/>
      <c r="J210" s="304"/>
      <c r="K210" s="304"/>
      <c r="L210" s="195"/>
      <c r="M210" s="96"/>
      <c r="N210" s="30"/>
      <c r="O210" s="30"/>
    </row>
    <row r="211" spans="1:15" ht="21" customHeight="1">
      <c r="A211" s="224"/>
      <c r="B211" s="312"/>
      <c r="C211" s="312"/>
      <c r="D211" s="312"/>
      <c r="E211" s="194"/>
      <c r="F211" s="194"/>
      <c r="G211" s="194"/>
      <c r="H211" s="194"/>
      <c r="I211" s="304"/>
      <c r="J211" s="304"/>
      <c r="K211" s="304"/>
      <c r="L211" s="195"/>
      <c r="M211" s="96"/>
      <c r="N211" s="40">
        <f>J209+J215+J216+J217</f>
        <v>251</v>
      </c>
      <c r="O211" s="30"/>
    </row>
    <row r="212" spans="1:15" ht="21" customHeight="1">
      <c r="A212" s="224"/>
      <c r="B212" s="312"/>
      <c r="C212" s="312"/>
      <c r="D212" s="312"/>
      <c r="E212" s="194"/>
      <c r="F212" s="194"/>
      <c r="G212" s="194"/>
      <c r="H212" s="194"/>
      <c r="I212" s="304"/>
      <c r="J212" s="304"/>
      <c r="K212" s="304"/>
      <c r="L212" s="195"/>
      <c r="M212" s="96"/>
      <c r="N212" s="30"/>
      <c r="O212" s="30"/>
    </row>
    <row r="213" spans="1:15" ht="21" customHeight="1">
      <c r="A213" s="224"/>
      <c r="B213" s="312"/>
      <c r="C213" s="312"/>
      <c r="D213" s="312"/>
      <c r="E213" s="194"/>
      <c r="F213" s="194"/>
      <c r="G213" s="194"/>
      <c r="H213" s="194"/>
      <c r="I213" s="304"/>
      <c r="J213" s="304"/>
      <c r="K213" s="304"/>
      <c r="L213" s="195"/>
      <c r="M213" s="96"/>
      <c r="N213" s="30"/>
      <c r="O213" s="30"/>
    </row>
    <row r="214" spans="1:15" ht="140.25" customHeight="1">
      <c r="A214" s="224"/>
      <c r="B214" s="312"/>
      <c r="C214" s="312"/>
      <c r="D214" s="312"/>
      <c r="E214" s="194"/>
      <c r="F214" s="194"/>
      <c r="G214" s="194"/>
      <c r="H214" s="194"/>
      <c r="I214" s="304"/>
      <c r="J214" s="304"/>
      <c r="K214" s="304"/>
      <c r="L214" s="195"/>
      <c r="M214" s="96">
        <v>16</v>
      </c>
      <c r="N214" s="30"/>
      <c r="O214" s="30"/>
    </row>
    <row r="215" spans="1:15" ht="155.25" customHeight="1">
      <c r="A215" s="225"/>
      <c r="B215" s="85"/>
      <c r="C215" s="305" t="s">
        <v>209</v>
      </c>
      <c r="D215" s="306"/>
      <c r="E215" s="192">
        <v>2018</v>
      </c>
      <c r="F215" s="193"/>
      <c r="G215" s="42" t="s">
        <v>123</v>
      </c>
      <c r="H215" s="42" t="s">
        <v>11</v>
      </c>
      <c r="I215" s="44"/>
      <c r="J215" s="44">
        <v>60</v>
      </c>
      <c r="K215" s="44"/>
      <c r="L215" s="73" t="s">
        <v>165</v>
      </c>
      <c r="M215" s="99"/>
      <c r="N215" s="30"/>
      <c r="O215" s="30"/>
    </row>
    <row r="216" spans="1:15" ht="252.75" customHeight="1">
      <c r="A216" s="112" t="s">
        <v>210</v>
      </c>
      <c r="B216" s="114" t="s">
        <v>282</v>
      </c>
      <c r="C216" s="312" t="s">
        <v>211</v>
      </c>
      <c r="D216" s="312"/>
      <c r="E216" s="194" t="s">
        <v>9</v>
      </c>
      <c r="F216" s="194"/>
      <c r="G216" s="174" t="s">
        <v>76</v>
      </c>
      <c r="H216" s="42" t="s">
        <v>11</v>
      </c>
      <c r="I216" s="44">
        <v>50</v>
      </c>
      <c r="J216" s="44">
        <v>50</v>
      </c>
      <c r="K216" s="44">
        <v>50</v>
      </c>
      <c r="L216" s="73" t="s">
        <v>77</v>
      </c>
      <c r="M216" s="96"/>
      <c r="N216" s="30"/>
      <c r="O216" s="30"/>
    </row>
    <row r="217" spans="1:15" ht="169.5" customHeight="1">
      <c r="A217" s="112" t="s">
        <v>212</v>
      </c>
      <c r="B217" s="175" t="s">
        <v>79</v>
      </c>
      <c r="C217" s="312" t="s">
        <v>213</v>
      </c>
      <c r="D217" s="312"/>
      <c r="E217" s="194" t="s">
        <v>9</v>
      </c>
      <c r="F217" s="194"/>
      <c r="G217" s="17" t="s">
        <v>80</v>
      </c>
      <c r="H217" s="42" t="s">
        <v>11</v>
      </c>
      <c r="I217" s="44">
        <v>50</v>
      </c>
      <c r="J217" s="44">
        <v>126</v>
      </c>
      <c r="K217" s="44">
        <v>130</v>
      </c>
      <c r="L217" s="17" t="s">
        <v>81</v>
      </c>
      <c r="M217" s="96"/>
      <c r="N217" s="30"/>
      <c r="O217" s="30"/>
    </row>
    <row r="218" spans="1:15" ht="111.75" customHeight="1">
      <c r="A218" s="194"/>
      <c r="B218" s="197"/>
      <c r="C218" s="235" t="s">
        <v>214</v>
      </c>
      <c r="D218" s="235"/>
      <c r="E218" s="194">
        <v>2017</v>
      </c>
      <c r="F218" s="194"/>
      <c r="G218" s="194" t="s">
        <v>80</v>
      </c>
      <c r="H218" s="194" t="s">
        <v>11</v>
      </c>
      <c r="I218" s="304">
        <v>50</v>
      </c>
      <c r="J218" s="304"/>
      <c r="K218" s="304"/>
      <c r="L218" s="195" t="s">
        <v>82</v>
      </c>
      <c r="M218" s="96"/>
      <c r="N218" s="30"/>
      <c r="O218" s="30"/>
    </row>
    <row r="219" spans="1:15" ht="86.25" customHeight="1">
      <c r="A219" s="194"/>
      <c r="B219" s="197"/>
      <c r="C219" s="235"/>
      <c r="D219" s="235"/>
      <c r="E219" s="194"/>
      <c r="F219" s="194"/>
      <c r="G219" s="194"/>
      <c r="H219" s="194"/>
      <c r="I219" s="304"/>
      <c r="J219" s="304"/>
      <c r="K219" s="304"/>
      <c r="L219" s="195"/>
      <c r="M219" s="96">
        <v>17</v>
      </c>
      <c r="N219" s="30"/>
      <c r="O219" s="30"/>
    </row>
    <row r="220" spans="1:15" ht="177" customHeight="1">
      <c r="A220" s="86"/>
      <c r="B220" s="65"/>
      <c r="C220" s="312" t="s">
        <v>215</v>
      </c>
      <c r="D220" s="312"/>
      <c r="E220" s="194" t="s">
        <v>9</v>
      </c>
      <c r="F220" s="194"/>
      <c r="G220" s="17" t="s">
        <v>83</v>
      </c>
      <c r="H220" s="42"/>
      <c r="I220" s="44"/>
      <c r="J220" s="44"/>
      <c r="K220" s="44"/>
      <c r="L220" s="17" t="s">
        <v>166</v>
      </c>
      <c r="M220" s="38"/>
      <c r="N220" s="30"/>
      <c r="O220" s="30"/>
    </row>
    <row r="221" spans="1:15" ht="45">
      <c r="A221" s="69"/>
      <c r="B221" s="65" t="s">
        <v>84</v>
      </c>
      <c r="C221" s="197"/>
      <c r="D221" s="197"/>
      <c r="E221" s="194"/>
      <c r="F221" s="194"/>
      <c r="G221" s="194"/>
      <c r="H221" s="42"/>
      <c r="I221" s="128">
        <f>I124+I165+I202+I207+I216+I217+I218</f>
        <v>43843.856</v>
      </c>
      <c r="J221" s="44">
        <f>J124+J165+J202+J207+J209+J215+J216+J217</f>
        <v>50758.19000000001</v>
      </c>
      <c r="K221" s="89">
        <f>K217+K216+K202+K165+K124</f>
        <v>15154.6</v>
      </c>
      <c r="L221" s="17"/>
      <c r="M221" s="37"/>
      <c r="N221" s="30"/>
      <c r="O221" s="30"/>
    </row>
    <row r="223" spans="2:11" ht="25.5">
      <c r="B223" s="26" t="s">
        <v>227</v>
      </c>
      <c r="K223" s="87"/>
    </row>
    <row r="228" spans="1:12" s="133" customFormat="1" ht="33">
      <c r="A228" s="131"/>
      <c r="B228" s="132" t="s">
        <v>221</v>
      </c>
      <c r="L228" s="134" t="s">
        <v>222</v>
      </c>
    </row>
    <row r="229" ht="31.5" customHeight="1">
      <c r="B229" s="5"/>
    </row>
    <row r="230" ht="31.5" customHeight="1">
      <c r="B230" s="5" t="s">
        <v>249</v>
      </c>
    </row>
    <row r="231" spans="2:3" ht="24.75">
      <c r="B231" s="4"/>
      <c r="C231" s="162"/>
    </row>
    <row r="232" spans="2:3" ht="18">
      <c r="B232" s="376"/>
      <c r="C232" s="376"/>
    </row>
  </sheetData>
  <sheetProtection/>
  <mergeCells count="510">
    <mergeCell ref="E155:F155"/>
    <mergeCell ref="G72:G82"/>
    <mergeCell ref="G158:G159"/>
    <mergeCell ref="G24:G26"/>
    <mergeCell ref="H14:H19"/>
    <mergeCell ref="I14:I19"/>
    <mergeCell ref="E52:F53"/>
    <mergeCell ref="E41:F42"/>
    <mergeCell ref="E158:F158"/>
    <mergeCell ref="G95:G97"/>
    <mergeCell ref="A72:A74"/>
    <mergeCell ref="B126:B131"/>
    <mergeCell ref="L24:L25"/>
    <mergeCell ref="C64:D65"/>
    <mergeCell ref="E64:F65"/>
    <mergeCell ref="C66:D67"/>
    <mergeCell ref="E66:F67"/>
    <mergeCell ref="I27:I28"/>
    <mergeCell ref="C24:D25"/>
    <mergeCell ref="E24:F25"/>
    <mergeCell ref="C154:D154"/>
    <mergeCell ref="E154:F154"/>
    <mergeCell ref="E60:F60"/>
    <mergeCell ref="E49:F50"/>
    <mergeCell ref="E135:F135"/>
    <mergeCell ref="E74:F74"/>
    <mergeCell ref="C76:D76"/>
    <mergeCell ref="E75:F75"/>
    <mergeCell ref="E138:F138"/>
    <mergeCell ref="E88:F90"/>
    <mergeCell ref="C155:D155"/>
    <mergeCell ref="C159:D160"/>
    <mergeCell ref="C158:D158"/>
    <mergeCell ref="E121:F121"/>
    <mergeCell ref="C113:D113"/>
    <mergeCell ref="C124:D124"/>
    <mergeCell ref="C156:D156"/>
    <mergeCell ref="E156:F156"/>
    <mergeCell ref="J14:J19"/>
    <mergeCell ref="K14:K19"/>
    <mergeCell ref="E136:F137"/>
    <mergeCell ref="H136:H137"/>
    <mergeCell ref="I136:I137"/>
    <mergeCell ref="J136:J137"/>
    <mergeCell ref="G30:G40"/>
    <mergeCell ref="J86:J87"/>
    <mergeCell ref="K88:K90"/>
    <mergeCell ref="E56:F57"/>
    <mergeCell ref="L136:L137"/>
    <mergeCell ref="L128:L130"/>
    <mergeCell ref="C134:D135"/>
    <mergeCell ref="C142:D142"/>
    <mergeCell ref="E128:F130"/>
    <mergeCell ref="H128:H130"/>
    <mergeCell ref="I128:I130"/>
    <mergeCell ref="J128:J130"/>
    <mergeCell ref="E139:F139"/>
    <mergeCell ref="K136:K137"/>
    <mergeCell ref="L146:L148"/>
    <mergeCell ref="A88:A91"/>
    <mergeCell ref="C141:D141"/>
    <mergeCell ref="A101:A105"/>
    <mergeCell ref="A98:A100"/>
    <mergeCell ref="C103:D105"/>
    <mergeCell ref="B139:B141"/>
    <mergeCell ref="C95:D97"/>
    <mergeCell ref="C119:D120"/>
    <mergeCell ref="L95:L97"/>
    <mergeCell ref="B30:B40"/>
    <mergeCell ref="C30:D39"/>
    <mergeCell ref="C41:D42"/>
    <mergeCell ref="C77:D77"/>
    <mergeCell ref="C45:D46"/>
    <mergeCell ref="C88:D90"/>
    <mergeCell ref="C47:D48"/>
    <mergeCell ref="C49:D50"/>
    <mergeCell ref="C51:D51"/>
    <mergeCell ref="C59:D59"/>
    <mergeCell ref="A139:A141"/>
    <mergeCell ref="C78:D78"/>
    <mergeCell ref="C84:D85"/>
    <mergeCell ref="A84:A87"/>
    <mergeCell ref="B106:B110"/>
    <mergeCell ref="A126:A130"/>
    <mergeCell ref="C101:D102"/>
    <mergeCell ref="C114:D115"/>
    <mergeCell ref="C111:D112"/>
    <mergeCell ref="C118:D118"/>
    <mergeCell ref="E221:G221"/>
    <mergeCell ref="B159:B162"/>
    <mergeCell ref="L111:L116"/>
    <mergeCell ref="C131:D133"/>
    <mergeCell ref="E133:F133"/>
    <mergeCell ref="E132:F132"/>
    <mergeCell ref="C183:D184"/>
    <mergeCell ref="E186:F186"/>
    <mergeCell ref="E188:F192"/>
    <mergeCell ref="C174:D174"/>
    <mergeCell ref="B232:C232"/>
    <mergeCell ref="G218:G219"/>
    <mergeCell ref="E218:F219"/>
    <mergeCell ref="E220:F220"/>
    <mergeCell ref="E202:F202"/>
    <mergeCell ref="C188:D192"/>
    <mergeCell ref="E204:F205"/>
    <mergeCell ref="E207:F207"/>
    <mergeCell ref="C206:D206"/>
    <mergeCell ref="C221:D221"/>
    <mergeCell ref="C26:D26"/>
    <mergeCell ref="E26:F26"/>
    <mergeCell ref="E27:F28"/>
    <mergeCell ref="E78:F78"/>
    <mergeCell ref="E76:F76"/>
    <mergeCell ref="C163:D163"/>
    <mergeCell ref="E45:F46"/>
    <mergeCell ref="E161:F162"/>
    <mergeCell ref="C121:D121"/>
    <mergeCell ref="E159:F160"/>
    <mergeCell ref="H9:H10"/>
    <mergeCell ref="I9:K9"/>
    <mergeCell ref="A12:L12"/>
    <mergeCell ref="J27:J28"/>
    <mergeCell ref="K27:K28"/>
    <mergeCell ref="K20:K23"/>
    <mergeCell ref="L9:L10"/>
    <mergeCell ref="L20:L23"/>
    <mergeCell ref="E14:F19"/>
    <mergeCell ref="J20:J22"/>
    <mergeCell ref="E11:F11"/>
    <mergeCell ref="A9:A10"/>
    <mergeCell ref="B9:B10"/>
    <mergeCell ref="C9:D10"/>
    <mergeCell ref="E9:F10"/>
    <mergeCell ref="G9:G10"/>
    <mergeCell ref="C11:D11"/>
    <mergeCell ref="A13:L13"/>
    <mergeCell ref="L27:L28"/>
    <mergeCell ref="C29:D29"/>
    <mergeCell ref="E29:F29"/>
    <mergeCell ref="C14:D19"/>
    <mergeCell ref="E20:F23"/>
    <mergeCell ref="I20:I22"/>
    <mergeCell ref="H27:H28"/>
    <mergeCell ref="C27:D28"/>
    <mergeCell ref="B27:B29"/>
    <mergeCell ref="C40:D40"/>
    <mergeCell ref="L30:L39"/>
    <mergeCell ref="K30:K39"/>
    <mergeCell ref="E40:F40"/>
    <mergeCell ref="I30:I39"/>
    <mergeCell ref="E30:F39"/>
    <mergeCell ref="L88:L90"/>
    <mergeCell ref="E95:F97"/>
    <mergeCell ref="H84:H87"/>
    <mergeCell ref="I84:I85"/>
    <mergeCell ref="E84:F87"/>
    <mergeCell ref="E92:F94"/>
    <mergeCell ref="G92:G94"/>
    <mergeCell ref="K95:K97"/>
    <mergeCell ref="J92:J94"/>
    <mergeCell ref="I92:I94"/>
    <mergeCell ref="G88:G90"/>
    <mergeCell ref="H88:H90"/>
    <mergeCell ref="I88:I90"/>
    <mergeCell ref="J88:J90"/>
    <mergeCell ref="H95:H97"/>
    <mergeCell ref="I95:I97"/>
    <mergeCell ref="H92:H94"/>
    <mergeCell ref="L106:L110"/>
    <mergeCell ref="K99:K100"/>
    <mergeCell ref="C98:D98"/>
    <mergeCell ref="E98:F98"/>
    <mergeCell ref="C99:D100"/>
    <mergeCell ref="J95:J97"/>
    <mergeCell ref="K106:K110"/>
    <mergeCell ref="H99:H100"/>
    <mergeCell ref="I99:I100"/>
    <mergeCell ref="E103:F105"/>
    <mergeCell ref="K101:K102"/>
    <mergeCell ref="I103:I105"/>
    <mergeCell ref="C116:D116"/>
    <mergeCell ref="C106:D110"/>
    <mergeCell ref="E106:F110"/>
    <mergeCell ref="G106:G110"/>
    <mergeCell ref="H106:H110"/>
    <mergeCell ref="J103:J105"/>
    <mergeCell ref="K103:K105"/>
    <mergeCell ref="H101:H105"/>
    <mergeCell ref="I101:I102"/>
    <mergeCell ref="J99:J100"/>
    <mergeCell ref="J101:J102"/>
    <mergeCell ref="E99:F100"/>
    <mergeCell ref="G98:G105"/>
    <mergeCell ref="I106:I110"/>
    <mergeCell ref="J106:J110"/>
    <mergeCell ref="E101:F102"/>
    <mergeCell ref="K114:K115"/>
    <mergeCell ref="I114:I115"/>
    <mergeCell ref="E118:F118"/>
    <mergeCell ref="G111:G116"/>
    <mergeCell ref="G117:G124"/>
    <mergeCell ref="E113:F113"/>
    <mergeCell ref="E116:F116"/>
    <mergeCell ref="J111:J112"/>
    <mergeCell ref="J114:J115"/>
    <mergeCell ref="K119:K120"/>
    <mergeCell ref="L122:L123"/>
    <mergeCell ref="B122:B123"/>
    <mergeCell ref="E122:F123"/>
    <mergeCell ref="C117:D117"/>
    <mergeCell ref="E117:F117"/>
    <mergeCell ref="E119:F120"/>
    <mergeCell ref="J119:J120"/>
    <mergeCell ref="I119:I120"/>
    <mergeCell ref="B115:B120"/>
    <mergeCell ref="C122:D123"/>
    <mergeCell ref="H114:H115"/>
    <mergeCell ref="E111:F112"/>
    <mergeCell ref="H111:H112"/>
    <mergeCell ref="E114:F115"/>
    <mergeCell ref="I111:I112"/>
    <mergeCell ref="E126:F127"/>
    <mergeCell ref="G126:G130"/>
    <mergeCell ref="E124:F124"/>
    <mergeCell ref="L126:L127"/>
    <mergeCell ref="C128:D130"/>
    <mergeCell ref="H126:H127"/>
    <mergeCell ref="I126:I127"/>
    <mergeCell ref="K128:K130"/>
    <mergeCell ref="C151:D152"/>
    <mergeCell ref="J126:J127"/>
    <mergeCell ref="C136:D137"/>
    <mergeCell ref="K141:K142"/>
    <mergeCell ref="E146:F148"/>
    <mergeCell ref="C139:D140"/>
    <mergeCell ref="H146:H147"/>
    <mergeCell ref="C146:D148"/>
    <mergeCell ref="E131:F131"/>
    <mergeCell ref="C126:D127"/>
    <mergeCell ref="C161:D162"/>
    <mergeCell ref="E157:F157"/>
    <mergeCell ref="C143:D143"/>
    <mergeCell ref="C149:D150"/>
    <mergeCell ref="E140:F140"/>
    <mergeCell ref="K146:K147"/>
    <mergeCell ref="E149:F150"/>
    <mergeCell ref="L168:L169"/>
    <mergeCell ref="H149:H150"/>
    <mergeCell ref="I149:I150"/>
    <mergeCell ref="J149:J150"/>
    <mergeCell ref="A167:L167"/>
    <mergeCell ref="E165:F166"/>
    <mergeCell ref="H165:H166"/>
    <mergeCell ref="C157:D157"/>
    <mergeCell ref="A159:A162"/>
    <mergeCell ref="H151:H152"/>
    <mergeCell ref="E168:F169"/>
    <mergeCell ref="G163:G164"/>
    <mergeCell ref="C164:D164"/>
    <mergeCell ref="E164:F164"/>
    <mergeCell ref="E151:F152"/>
    <mergeCell ref="E153:F153"/>
    <mergeCell ref="H168:H169"/>
    <mergeCell ref="B165:B166"/>
    <mergeCell ref="L165:L166"/>
    <mergeCell ref="G165:G166"/>
    <mergeCell ref="K165:K166"/>
    <mergeCell ref="J151:J152"/>
    <mergeCell ref="K168:K169"/>
    <mergeCell ref="J168:J169"/>
    <mergeCell ref="L151:L152"/>
    <mergeCell ref="L159:L162"/>
    <mergeCell ref="I165:I166"/>
    <mergeCell ref="J165:J166"/>
    <mergeCell ref="E170:F171"/>
    <mergeCell ref="C172:D173"/>
    <mergeCell ref="I170:I171"/>
    <mergeCell ref="J172:J173"/>
    <mergeCell ref="H177:H178"/>
    <mergeCell ref="I177:I178"/>
    <mergeCell ref="H172:H173"/>
    <mergeCell ref="I172:I173"/>
    <mergeCell ref="C175:D175"/>
    <mergeCell ref="E172:F173"/>
    <mergeCell ref="E174:F174"/>
    <mergeCell ref="L218:L219"/>
    <mergeCell ref="H198:H199"/>
    <mergeCell ref="A208:L208"/>
    <mergeCell ref="C218:D219"/>
    <mergeCell ref="E217:F217"/>
    <mergeCell ref="E183:F184"/>
    <mergeCell ref="E187:F187"/>
    <mergeCell ref="C207:D207"/>
    <mergeCell ref="E206:F206"/>
    <mergeCell ref="C220:D220"/>
    <mergeCell ref="A204:A205"/>
    <mergeCell ref="A218:A219"/>
    <mergeCell ref="A209:A215"/>
    <mergeCell ref="C180:D180"/>
    <mergeCell ref="K218:K219"/>
    <mergeCell ref="B218:B219"/>
    <mergeCell ref="H218:H219"/>
    <mergeCell ref="H209:H214"/>
    <mergeCell ref="G209:G214"/>
    <mergeCell ref="I218:I219"/>
    <mergeCell ref="C217:D217"/>
    <mergeCell ref="B209:B214"/>
    <mergeCell ref="C209:D214"/>
    <mergeCell ref="L204:L205"/>
    <mergeCell ref="H204:H205"/>
    <mergeCell ref="C204:D205"/>
    <mergeCell ref="J209:J214"/>
    <mergeCell ref="K209:K214"/>
    <mergeCell ref="C216:D216"/>
    <mergeCell ref="C200:D201"/>
    <mergeCell ref="A203:L203"/>
    <mergeCell ref="J193:J194"/>
    <mergeCell ref="A193:A201"/>
    <mergeCell ref="C198:D199"/>
    <mergeCell ref="C193:D194"/>
    <mergeCell ref="C195:D195"/>
    <mergeCell ref="E200:F201"/>
    <mergeCell ref="H200:H201"/>
    <mergeCell ref="H196:H197"/>
    <mergeCell ref="L84:L85"/>
    <mergeCell ref="J84:J85"/>
    <mergeCell ref="K84:K85"/>
    <mergeCell ref="J71:J73"/>
    <mergeCell ref="L45:L46"/>
    <mergeCell ref="L47:L48"/>
    <mergeCell ref="L49:L50"/>
    <mergeCell ref="L70:L73"/>
    <mergeCell ref="L52:L53"/>
    <mergeCell ref="L92:L94"/>
    <mergeCell ref="E51:F51"/>
    <mergeCell ref="C83:D83"/>
    <mergeCell ref="I86:I87"/>
    <mergeCell ref="J6:K6"/>
    <mergeCell ref="C20:D23"/>
    <mergeCell ref="C70:D73"/>
    <mergeCell ref="E70:F73"/>
    <mergeCell ref="L56:L57"/>
    <mergeCell ref="B7:L7"/>
    <mergeCell ref="E198:F199"/>
    <mergeCell ref="C92:D94"/>
    <mergeCell ref="K92:K94"/>
    <mergeCell ref="H188:H192"/>
    <mergeCell ref="C196:D197"/>
    <mergeCell ref="E182:F182"/>
    <mergeCell ref="C177:D178"/>
    <mergeCell ref="C176:D176"/>
    <mergeCell ref="C181:D181"/>
    <mergeCell ref="C168:D169"/>
    <mergeCell ref="E193:F194"/>
    <mergeCell ref="E177:F178"/>
    <mergeCell ref="J218:J219"/>
    <mergeCell ref="C215:D215"/>
    <mergeCell ref="E215:F215"/>
    <mergeCell ref="J200:J201"/>
    <mergeCell ref="C202:D202"/>
    <mergeCell ref="E209:F214"/>
    <mergeCell ref="E216:F216"/>
    <mergeCell ref="I209:I214"/>
    <mergeCell ref="J204:J205"/>
    <mergeCell ref="K204:K205"/>
    <mergeCell ref="I198:I199"/>
    <mergeCell ref="I204:I205"/>
    <mergeCell ref="L209:L214"/>
    <mergeCell ref="K200:K201"/>
    <mergeCell ref="I200:I201"/>
    <mergeCell ref="J198:J199"/>
    <mergeCell ref="K198:K199"/>
    <mergeCell ref="K188:K192"/>
    <mergeCell ref="I196:I197"/>
    <mergeCell ref="K149:K150"/>
    <mergeCell ref="J170:J171"/>
    <mergeCell ref="J188:J192"/>
    <mergeCell ref="K172:K173"/>
    <mergeCell ref="J183:J184"/>
    <mergeCell ref="K193:K194"/>
    <mergeCell ref="I183:I184"/>
    <mergeCell ref="H119:H120"/>
    <mergeCell ref="G84:G87"/>
    <mergeCell ref="K196:K197"/>
    <mergeCell ref="K177:K178"/>
    <mergeCell ref="H193:H194"/>
    <mergeCell ref="I193:I194"/>
    <mergeCell ref="K183:K184"/>
    <mergeCell ref="J196:J197"/>
    <mergeCell ref="J141:J142"/>
    <mergeCell ref="K86:K87"/>
    <mergeCell ref="H170:H171"/>
    <mergeCell ref="I188:I192"/>
    <mergeCell ref="J177:J178"/>
    <mergeCell ref="K111:K112"/>
    <mergeCell ref="E143:F143"/>
    <mergeCell ref="I146:I147"/>
    <mergeCell ref="J146:J147"/>
    <mergeCell ref="E145:F145"/>
    <mergeCell ref="H183:H184"/>
    <mergeCell ref="L86:L87"/>
    <mergeCell ref="E144:F144"/>
    <mergeCell ref="E91:F91"/>
    <mergeCell ref="K126:K127"/>
    <mergeCell ref="E141:F142"/>
    <mergeCell ref="C91:D91"/>
    <mergeCell ref="C86:D86"/>
    <mergeCell ref="H141:H142"/>
    <mergeCell ref="I141:I142"/>
    <mergeCell ref="E134:F134"/>
    <mergeCell ref="E83:F83"/>
    <mergeCell ref="C58:D58"/>
    <mergeCell ref="C60:D60"/>
    <mergeCell ref="C138:D138"/>
    <mergeCell ref="H71:H73"/>
    <mergeCell ref="C79:D79"/>
    <mergeCell ref="E77:F77"/>
    <mergeCell ref="C81:D82"/>
    <mergeCell ref="C74:D74"/>
    <mergeCell ref="E59:F59"/>
    <mergeCell ref="L54:L55"/>
    <mergeCell ref="C54:D55"/>
    <mergeCell ref="E54:F55"/>
    <mergeCell ref="C56:D57"/>
    <mergeCell ref="C61:D61"/>
    <mergeCell ref="G27:G29"/>
    <mergeCell ref="E47:F48"/>
    <mergeCell ref="L43:L44"/>
    <mergeCell ref="L41:L42"/>
    <mergeCell ref="J30:J39"/>
    <mergeCell ref="L14:L19"/>
    <mergeCell ref="C62:D62"/>
    <mergeCell ref="E80:F80"/>
    <mergeCell ref="E81:F82"/>
    <mergeCell ref="C87:D87"/>
    <mergeCell ref="E61:F61"/>
    <mergeCell ref="C52:D53"/>
    <mergeCell ref="L81:L82"/>
    <mergeCell ref="H20:H22"/>
    <mergeCell ref="E68:F69"/>
    <mergeCell ref="M1:M26"/>
    <mergeCell ref="G52:G54"/>
    <mergeCell ref="E181:F181"/>
    <mergeCell ref="E175:F175"/>
    <mergeCell ref="K71:K73"/>
    <mergeCell ref="E58:F58"/>
    <mergeCell ref="E62:F62"/>
    <mergeCell ref="I71:I73"/>
    <mergeCell ref="J3:L3"/>
    <mergeCell ref="K2:L2"/>
    <mergeCell ref="B14:B23"/>
    <mergeCell ref="A14:A23"/>
    <mergeCell ref="G14:G23"/>
    <mergeCell ref="A26:A29"/>
    <mergeCell ref="B71:B82"/>
    <mergeCell ref="C63:D63"/>
    <mergeCell ref="E63:F63"/>
    <mergeCell ref="E79:F79"/>
    <mergeCell ref="C43:D44"/>
    <mergeCell ref="E43:F44"/>
    <mergeCell ref="E176:F176"/>
    <mergeCell ref="A106:A110"/>
    <mergeCell ref="B204:B205"/>
    <mergeCell ref="A188:A192"/>
    <mergeCell ref="B188:B192"/>
    <mergeCell ref="A118:A120"/>
    <mergeCell ref="B193:B201"/>
    <mergeCell ref="A165:A166"/>
    <mergeCell ref="A122:A123"/>
    <mergeCell ref="A116:A117"/>
    <mergeCell ref="M200:M201"/>
    <mergeCell ref="K151:K152"/>
    <mergeCell ref="L141:L142"/>
    <mergeCell ref="L183:L184"/>
    <mergeCell ref="B84:B87"/>
    <mergeCell ref="B88:B91"/>
    <mergeCell ref="C165:D166"/>
    <mergeCell ref="E163:F163"/>
    <mergeCell ref="C187:D187"/>
    <mergeCell ref="C186:D186"/>
    <mergeCell ref="J5:L5"/>
    <mergeCell ref="J4:L4"/>
    <mergeCell ref="L68:L69"/>
    <mergeCell ref="K170:K171"/>
    <mergeCell ref="A125:L125"/>
    <mergeCell ref="C80:D80"/>
    <mergeCell ref="C68:D69"/>
    <mergeCell ref="C153:D153"/>
    <mergeCell ref="L101:L102"/>
    <mergeCell ref="B151:B157"/>
    <mergeCell ref="L188:L192"/>
    <mergeCell ref="I168:I169"/>
    <mergeCell ref="C170:D171"/>
    <mergeCell ref="I151:I152"/>
    <mergeCell ref="C75:D75"/>
    <mergeCell ref="C144:D145"/>
    <mergeCell ref="L177:L178"/>
    <mergeCell ref="C182:D182"/>
    <mergeCell ref="E185:F185"/>
    <mergeCell ref="C185:D185"/>
    <mergeCell ref="B182:B185"/>
    <mergeCell ref="A181:A185"/>
    <mergeCell ref="G168:G186"/>
    <mergeCell ref="G187:G201"/>
    <mergeCell ref="G204:G207"/>
    <mergeCell ref="E179:F179"/>
    <mergeCell ref="E195:F195"/>
    <mergeCell ref="E196:F197"/>
    <mergeCell ref="E180:F180"/>
    <mergeCell ref="C179:D179"/>
  </mergeCells>
  <printOptions/>
  <pageMargins left="0.35433070866141736" right="0.3937007874015748" top="1.1811023622047245" bottom="0.35433070866141736" header="0.31496062992125984" footer="0.31496062992125984"/>
  <pageSetup horizontalDpi="600" verticalDpi="600" orientation="landscape" paperSize="9" scale="43" r:id="rId1"/>
  <rowBreaks count="13" manualBreakCount="13">
    <brk id="23" max="11" man="1"/>
    <brk id="50" max="11" man="1"/>
    <brk id="67" max="11" man="1"/>
    <brk id="82" max="11" man="1"/>
    <brk id="94" max="11" man="1"/>
    <brk id="110" max="11" man="1"/>
    <brk id="124" max="11" man="1"/>
    <brk id="142" max="11" man="1"/>
    <brk id="157" max="11" man="1"/>
    <brk id="166" max="11" man="1"/>
    <brk id="186" max="11" man="1"/>
    <brk id="207" max="11" man="1"/>
    <brk id="2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2018-03-02T09:28:00Z</dcterms:modified>
  <cp:category/>
  <cp:version/>
  <cp:contentType/>
  <cp:contentStatus/>
</cp:coreProperties>
</file>