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tabRatio="125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'Лист1'!$A$1:$R$64</definedName>
  </definedNames>
  <calcPr fullCalcOnLoad="1"/>
</workbook>
</file>

<file path=xl/sharedStrings.xml><?xml version="1.0" encoding="utf-8"?>
<sst xmlns="http://schemas.openxmlformats.org/spreadsheetml/2006/main" count="90" uniqueCount="53">
  <si>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</si>
  <si>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</si>
  <si>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</si>
  <si>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</si>
  <si>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</si>
  <si>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</si>
  <si>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</si>
  <si>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</si>
  <si>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</si>
  <si>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</si>
  <si>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</si>
  <si>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</si>
  <si>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</si>
  <si>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</si>
  <si>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</si>
  <si>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</si>
  <si>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</si>
  <si>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</si>
  <si>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</si>
  <si>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</si>
  <si>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</si>
  <si>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</si>
  <si>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</si>
  <si>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</si>
  <si>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</si>
  <si>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КТКВК 250404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</si>
  <si>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</si>
  <si>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</si>
  <si>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</si>
  <si>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</si>
  <si>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</si>
  <si>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Виконавчий комітет СМР, Департамент фінансів, економіки та інвестицій СМР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</si>
  <si>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</si>
  <si>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</si>
  <si>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</si>
  <si>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</si>
  <si>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Додаток 3</t>
  </si>
  <si>
    <t>Виконавець: Липова С.А.</t>
  </si>
  <si>
    <t>Завдання 7. Модернізація системи вентиляції</t>
  </si>
  <si>
    <t>Завдання 8. Модернізація систем освітлення</t>
  </si>
  <si>
    <t>Завдання 9. Термомодернізація будівель (заміна віконних блоків)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</si>
  <si>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</si>
  <si>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</si>
  <si>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 xml:space="preserve">Завдання 11. Термомодернізація будівель </t>
  </si>
  <si>
    <t>Завдання 12. Модернізація системи опалення</t>
  </si>
  <si>
    <t>Завдання 13. Термомодернізація будівель</t>
  </si>
  <si>
    <t>Завдання 15. Участь у Добровільному об`єднанні органів місцевого самоврядування - Асоціації "Енергоефективні міста України"</t>
  </si>
  <si>
    <t>Завдання 16. Популяризація ідей сталого енергетичного розвитку міста Суми (проведення Днів Сталої енергії у місті Суми)</t>
  </si>
  <si>
    <t>Завдання 16.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</si>
  <si>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r>
      <t xml:space="preserve">від </t>
    </r>
    <r>
      <rPr>
        <sz val="18"/>
        <color indexed="8"/>
        <rFont val="Times New Roman"/>
        <family val="1"/>
      </rPr>
      <t xml:space="preserve"> 25 жовтня </t>
    </r>
    <r>
      <rPr>
        <sz val="18"/>
        <color indexed="8"/>
        <rFont val="Times New Roman"/>
        <family val="1"/>
      </rPr>
      <t xml:space="preserve"> 2017 року № 2666 - МР</t>
    </r>
  </si>
  <si>
    <t>Секретар Сумської міської ради</t>
  </si>
  <si>
    <t>А.В. Баранов</t>
  </si>
  <si>
    <t>до рішення Сумської міської ради «Про внесення змін до рішення Сумської міської ради                                  від 21 грудня 2016 року № 1548-МР  «Про Програму підвищення енергоефективності в бюджетній сфері міста Суми на 2017-2019 роки» (зі змінами)»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</si>
</sst>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189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7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/>
    </xf>
    <xf numFmtId="0" fontId="13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188" fontId="11" fillId="0" borderId="0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vertical="center" wrapText="1"/>
    </xf>
    <xf numFmtId="187" fontId="11" fillId="0" borderId="17" xfId="58" applyFont="1" applyBorder="1" applyAlignment="1">
      <alignment horizontal="center" vertical="center" wrapText="1"/>
    </xf>
    <xf numFmtId="187" fontId="9" fillId="0" borderId="17" xfId="58" applyFont="1" applyBorder="1" applyAlignment="1">
      <alignment horizontal="center" vertical="center" wrapText="1"/>
    </xf>
    <xf numFmtId="187" fontId="11" fillId="0" borderId="10" xfId="58" applyFont="1" applyBorder="1" applyAlignment="1">
      <alignment horizontal="center" vertical="center" wrapText="1"/>
    </xf>
    <xf numFmtId="187" fontId="11" fillId="0" borderId="10" xfId="58" applyFont="1" applyBorder="1" applyAlignment="1">
      <alignment horizontal="justify" vertical="center" wrapText="1"/>
    </xf>
    <xf numFmtId="187" fontId="9" fillId="0" borderId="10" xfId="58" applyFont="1" applyBorder="1" applyAlignment="1">
      <alignment horizontal="center" vertical="center" wrapText="1"/>
    </xf>
    <xf numFmtId="187" fontId="9" fillId="0" borderId="10" xfId="58" applyFont="1" applyBorder="1" applyAlignment="1">
      <alignment horizontal="justify" vertical="center" wrapText="1"/>
    </xf>
    <xf numFmtId="187" fontId="9" fillId="0" borderId="10" xfId="58" applyFont="1" applyBorder="1" applyAlignment="1">
      <alignment horizontal="left" vertical="center" wrapText="1"/>
    </xf>
    <xf numFmtId="187" fontId="13" fillId="0" borderId="10" xfId="58" applyFont="1" applyBorder="1" applyAlignment="1">
      <alignment horizontal="center" vertical="center" wrapText="1"/>
    </xf>
    <xf numFmtId="187" fontId="7" fillId="0" borderId="10" xfId="58" applyFont="1" applyBorder="1" applyAlignment="1">
      <alignment horizontal="center" vertical="center" wrapText="1"/>
    </xf>
    <xf numFmtId="187" fontId="13" fillId="0" borderId="10" xfId="58" applyFont="1" applyBorder="1" applyAlignment="1">
      <alignment horizontal="justify" vertical="center" wrapText="1"/>
    </xf>
    <xf numFmtId="187" fontId="9" fillId="33" borderId="10" xfId="58" applyFont="1" applyFill="1" applyBorder="1" applyAlignment="1">
      <alignment horizontal="center" vertical="center" wrapText="1"/>
    </xf>
    <xf numFmtId="187" fontId="11" fillId="0" borderId="15" xfId="58" applyFont="1" applyBorder="1" applyAlignment="1">
      <alignment horizontal="center" vertical="center" wrapText="1"/>
    </xf>
    <xf numFmtId="187" fontId="9" fillId="0" borderId="15" xfId="58" applyFont="1" applyBorder="1" applyAlignment="1">
      <alignment horizontal="center" vertical="center" wrapText="1"/>
    </xf>
    <xf numFmtId="187" fontId="11" fillId="0" borderId="15" xfId="58" applyFont="1" applyBorder="1" applyAlignment="1">
      <alignment horizontal="justify" vertical="center" wrapText="1"/>
    </xf>
    <xf numFmtId="187" fontId="13" fillId="0" borderId="19" xfId="58" applyFont="1" applyBorder="1" applyAlignment="1">
      <alignment horizontal="center" vertical="center" wrapText="1"/>
    </xf>
    <xf numFmtId="187" fontId="7" fillId="0" borderId="0" xfId="58" applyFont="1" applyBorder="1" applyAlignment="1">
      <alignment horizontal="center" vertical="center"/>
    </xf>
    <xf numFmtId="187" fontId="7" fillId="0" borderId="19" xfId="58" applyFont="1" applyBorder="1" applyAlignment="1">
      <alignment horizontal="center" vertical="center" wrapText="1"/>
    </xf>
    <xf numFmtId="187" fontId="13" fillId="0" borderId="19" xfId="58" applyFont="1" applyBorder="1" applyAlignment="1">
      <alignment horizontal="justify" vertical="center" wrapText="1"/>
    </xf>
    <xf numFmtId="187" fontId="7" fillId="0" borderId="19" xfId="58" applyFont="1" applyBorder="1" applyAlignment="1">
      <alignment horizontal="justify" vertical="center" wrapText="1"/>
    </xf>
    <xf numFmtId="187" fontId="11" fillId="0" borderId="19" xfId="58" applyFont="1" applyBorder="1" applyAlignment="1">
      <alignment horizontal="center" vertical="center" wrapText="1"/>
    </xf>
    <xf numFmtId="187" fontId="9" fillId="0" borderId="19" xfId="58" applyFont="1" applyBorder="1" applyAlignment="1">
      <alignment horizontal="center" vertical="center" wrapText="1"/>
    </xf>
    <xf numFmtId="187" fontId="11" fillId="0" borderId="19" xfId="58" applyFont="1" applyBorder="1" applyAlignment="1">
      <alignment horizontal="justify" vertical="center" wrapText="1"/>
    </xf>
    <xf numFmtId="187" fontId="9" fillId="0" borderId="19" xfId="58" applyFont="1" applyBorder="1" applyAlignment="1">
      <alignment horizontal="justify" vertical="center" wrapText="1"/>
    </xf>
    <xf numFmtId="187" fontId="9" fillId="0" borderId="21" xfId="58" applyFont="1" applyBorder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0" fontId="11" fillId="0" borderId="10" xfId="0" applyFont="1" applyBorder="1" applyAlignment="1">
      <alignment vertical="center" wrapText="1"/>
    </xf>
    <xf numFmtId="187" fontId="11" fillId="0" borderId="10" xfId="58" applyFont="1" applyBorder="1" applyAlignment="1">
      <alignment vertical="center" wrapText="1"/>
    </xf>
    <xf numFmtId="187" fontId="11" fillId="0" borderId="12" xfId="58" applyFont="1" applyBorder="1" applyAlignment="1">
      <alignment horizontal="center" vertical="center" wrapText="1"/>
    </xf>
    <xf numFmtId="43" fontId="2" fillId="0" borderId="0" xfId="0" applyNumberFormat="1" applyFont="1" applyAlignment="1">
      <alignment/>
    </xf>
    <xf numFmtId="187" fontId="11" fillId="0" borderId="10" xfId="58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justify" vertical="top" wrapText="1"/>
    </xf>
    <xf numFmtId="0" fontId="11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textRotation="90" wrapText="1"/>
    </xf>
    <xf numFmtId="0" fontId="11" fillId="0" borderId="3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/>
    </xf>
    <xf numFmtId="0" fontId="9" fillId="0" borderId="26" xfId="0" applyFont="1" applyBorder="1" applyAlignment="1">
      <alignment horizontal="justify" vertical="center"/>
    </xf>
    <xf numFmtId="0" fontId="50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48" fillId="0" borderId="0" xfId="0" applyFont="1" applyBorder="1" applyAlignment="1">
      <alignment horizontal="center" vertical="center" textRotation="180"/>
    </xf>
    <xf numFmtId="0" fontId="11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32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view="pageBreakPreview" zoomScale="68" zoomScaleSheetLayoutView="68" zoomScalePageLayoutView="0" workbookViewId="0" topLeftCell="C1">
      <selection activeCell="L2" sqref="L2"/>
    </sheetView>
  </sheetViews>
  <sheetFormatPr defaultColWidth="9.140625" defaultRowHeight="15"/>
  <cols>
    <col min="1" max="1" width="15.421875" style="1" customWidth="1"/>
    <col min="2" max="2" width="19.421875" style="1" bestFit="1" customWidth="1"/>
    <col min="3" max="3" width="15.421875" style="1" customWidth="1"/>
    <col min="4" max="4" width="18.00390625" style="1" customWidth="1"/>
    <col min="5" max="5" width="13.7109375" style="1" customWidth="1"/>
    <col min="6" max="6" width="19.28125" style="1" customWidth="1"/>
    <col min="7" max="7" width="18.00390625" style="1" bestFit="1" customWidth="1"/>
    <col min="8" max="8" width="13.7109375" style="1" customWidth="1"/>
    <col min="9" max="9" width="16.8515625" style="1" customWidth="1"/>
    <col min="10" max="10" width="11.7109375" style="1" customWidth="1"/>
    <col min="11" max="11" width="17.57421875" style="1" customWidth="1"/>
    <col min="12" max="12" width="18.00390625" style="1" bestFit="1" customWidth="1"/>
    <col min="13" max="13" width="13.421875" style="1" customWidth="1"/>
    <col min="14" max="14" width="19.00390625" style="1" customWidth="1"/>
    <col min="15" max="15" width="14.421875" style="1" customWidth="1"/>
    <col min="16" max="16" width="19.00390625" style="1" customWidth="1"/>
    <col min="17" max="17" width="22.00390625" style="4" customWidth="1"/>
    <col min="18" max="16384" width="9.140625" style="1" customWidth="1"/>
  </cols>
  <sheetData>
    <row r="1" spans="14:18" ht="23.25" customHeight="1">
      <c r="N1" s="17"/>
      <c r="O1" s="159" t="s">
        <v>36</v>
      </c>
      <c r="P1" s="159"/>
      <c r="Q1" s="159"/>
      <c r="R1" s="41"/>
    </row>
    <row r="2" spans="2:18" ht="120" customHeight="1">
      <c r="B2" s="8"/>
      <c r="C2" s="8"/>
      <c r="D2" s="8"/>
      <c r="E2" s="8"/>
      <c r="F2" s="9"/>
      <c r="H2" s="8"/>
      <c r="I2" s="9"/>
      <c r="J2" s="9"/>
      <c r="K2" s="8"/>
      <c r="M2" s="55"/>
      <c r="N2" s="117" t="s">
        <v>52</v>
      </c>
      <c r="O2" s="117"/>
      <c r="P2" s="117"/>
      <c r="Q2" s="117"/>
      <c r="R2" s="92"/>
    </row>
    <row r="3" spans="2:18" ht="27.75" customHeight="1">
      <c r="B3" s="8"/>
      <c r="C3" s="8"/>
      <c r="D3" s="8"/>
      <c r="E3" s="8"/>
      <c r="F3" s="9"/>
      <c r="H3" s="8"/>
      <c r="I3" s="9"/>
      <c r="J3" s="9"/>
      <c r="K3" s="8"/>
      <c r="M3" s="55"/>
      <c r="N3" s="117" t="s">
        <v>49</v>
      </c>
      <c r="O3" s="117"/>
      <c r="P3" s="117"/>
      <c r="Q3" s="117"/>
      <c r="R3" s="117"/>
    </row>
    <row r="4" spans="2:18" ht="18.75" customHeight="1">
      <c r="B4" s="96"/>
      <c r="I4" s="8"/>
      <c r="R4" s="40"/>
    </row>
    <row r="5" spans="2:18" ht="22.5">
      <c r="B5" s="157" t="s">
        <v>11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R5" s="40"/>
    </row>
    <row r="6" spans="4:18" ht="18.75" customHeight="1" thickBot="1">
      <c r="D6" s="8"/>
      <c r="E6" s="8"/>
      <c r="F6" s="39"/>
      <c r="G6" s="9"/>
      <c r="Q6" s="18" t="s">
        <v>12</v>
      </c>
      <c r="R6" s="40"/>
    </row>
    <row r="7" spans="1:18" ht="18.75">
      <c r="A7" s="148" t="s">
        <v>0</v>
      </c>
      <c r="B7" s="138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12" t="s">
        <v>14</v>
      </c>
      <c r="R7" s="129"/>
    </row>
    <row r="8" spans="1:18" ht="18.75">
      <c r="A8" s="149"/>
      <c r="B8" s="101" t="s">
        <v>2</v>
      </c>
      <c r="C8" s="102"/>
      <c r="D8" s="102"/>
      <c r="E8" s="114"/>
      <c r="F8" s="115"/>
      <c r="G8" s="101" t="s">
        <v>3</v>
      </c>
      <c r="H8" s="102"/>
      <c r="I8" s="102"/>
      <c r="J8" s="103"/>
      <c r="K8" s="104"/>
      <c r="L8" s="139" t="s">
        <v>4</v>
      </c>
      <c r="M8" s="139"/>
      <c r="N8" s="139"/>
      <c r="O8" s="139"/>
      <c r="P8" s="139"/>
      <c r="Q8" s="113"/>
      <c r="R8" s="130"/>
    </row>
    <row r="9" spans="1:18" ht="48.75" customHeight="1">
      <c r="A9" s="149"/>
      <c r="B9" s="123" t="s">
        <v>5</v>
      </c>
      <c r="C9" s="120" t="s">
        <v>6</v>
      </c>
      <c r="D9" s="120"/>
      <c r="E9" s="127" t="s">
        <v>26</v>
      </c>
      <c r="F9" s="128"/>
      <c r="G9" s="116" t="s">
        <v>5</v>
      </c>
      <c r="H9" s="140" t="s">
        <v>6</v>
      </c>
      <c r="I9" s="140"/>
      <c r="J9" s="141" t="s">
        <v>33</v>
      </c>
      <c r="K9" s="142"/>
      <c r="L9" s="116" t="s">
        <v>5</v>
      </c>
      <c r="M9" s="120" t="s">
        <v>6</v>
      </c>
      <c r="N9" s="120"/>
      <c r="O9" s="146" t="s">
        <v>26</v>
      </c>
      <c r="P9" s="147"/>
      <c r="Q9" s="113"/>
      <c r="R9" s="130"/>
    </row>
    <row r="10" spans="1:18" s="4" customFormat="1" ht="50.25" customHeight="1">
      <c r="A10" s="149"/>
      <c r="B10" s="123"/>
      <c r="C10" s="23" t="s">
        <v>7</v>
      </c>
      <c r="D10" s="23" t="s">
        <v>8</v>
      </c>
      <c r="E10" s="23" t="s">
        <v>7</v>
      </c>
      <c r="F10" s="23" t="s">
        <v>8</v>
      </c>
      <c r="G10" s="116"/>
      <c r="H10" s="23" t="s">
        <v>7</v>
      </c>
      <c r="I10" s="23" t="s">
        <v>8</v>
      </c>
      <c r="J10" s="23" t="s">
        <v>7</v>
      </c>
      <c r="K10" s="23" t="s">
        <v>8</v>
      </c>
      <c r="L10" s="116"/>
      <c r="M10" s="23" t="s">
        <v>7</v>
      </c>
      <c r="N10" s="23" t="s">
        <v>8</v>
      </c>
      <c r="O10" s="23" t="s">
        <v>7</v>
      </c>
      <c r="P10" s="23" t="s">
        <v>8</v>
      </c>
      <c r="Q10" s="113"/>
      <c r="R10" s="130"/>
    </row>
    <row r="11" spans="1:18" ht="18.75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4">
        <v>17</v>
      </c>
      <c r="R11" s="130"/>
    </row>
    <row r="12" spans="1:18" ht="93.75" customHeight="1">
      <c r="A12" s="25" t="s">
        <v>9</v>
      </c>
      <c r="B12" s="97">
        <f>C12+D12+F12+E12</f>
        <v>76921.71599999999</v>
      </c>
      <c r="C12" s="72">
        <f>C19+C28+C33+C48+C50+C52+C40+C21+C35+C30+C37</f>
        <v>1411.65</v>
      </c>
      <c r="D12" s="72">
        <f>D16+D17+D21+D23+D26+D28+D35+D40+D45+D42+D24</f>
        <v>34284.273</v>
      </c>
      <c r="E12" s="72">
        <f>E21+E30+E37</f>
        <v>470.408</v>
      </c>
      <c r="F12" s="72">
        <f>F16+F17+F21+F35</f>
        <v>40755.384999999995</v>
      </c>
      <c r="G12" s="70">
        <f>H12+I12+K12</f>
        <v>42917.6</v>
      </c>
      <c r="H12" s="72">
        <f>H19+H28+H33+H42+H48+H50</f>
        <v>816</v>
      </c>
      <c r="I12" s="72">
        <f>I16+I21+I26+I28+I35+I40+I42</f>
        <v>10792.8</v>
      </c>
      <c r="J12" s="72"/>
      <c r="K12" s="72">
        <f>K16</f>
        <v>31308.8</v>
      </c>
      <c r="L12" s="94">
        <f>M12+N12+P12</f>
        <v>49333</v>
      </c>
      <c r="M12" s="72">
        <f>M19+M28+M33+M42+M48+M52+M50</f>
        <v>641</v>
      </c>
      <c r="N12" s="72">
        <f>N16+N21+N26++N42+N28</f>
        <v>10429.5</v>
      </c>
      <c r="O12" s="71"/>
      <c r="P12" s="72">
        <f>P16</f>
        <v>38262.5</v>
      </c>
      <c r="Q12" s="95"/>
      <c r="R12" s="130"/>
    </row>
    <row r="13" spans="1:18" ht="38.25" customHeight="1">
      <c r="A13" s="105" t="s">
        <v>32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  <c r="R13" s="130"/>
    </row>
    <row r="14" spans="1:18" ht="14.25" customHeight="1">
      <c r="A14" s="118" t="s">
        <v>21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30"/>
    </row>
    <row r="15" spans="1:18" ht="18.75" customHeight="1">
      <c r="A15" s="98" t="s">
        <v>27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130"/>
    </row>
    <row r="16" spans="1:18" ht="42.75" customHeight="1" thickBot="1">
      <c r="A16" s="27" t="s">
        <v>10</v>
      </c>
      <c r="B16" s="87">
        <f>D16+F16</f>
        <v>30918.4</v>
      </c>
      <c r="C16" s="88"/>
      <c r="D16" s="89">
        <v>5153.1</v>
      </c>
      <c r="E16" s="89"/>
      <c r="F16" s="89">
        <v>25765.3</v>
      </c>
      <c r="G16" s="87">
        <f>I16+K16</f>
        <v>37570.6</v>
      </c>
      <c r="H16" s="88"/>
      <c r="I16" s="89">
        <v>6261.8</v>
      </c>
      <c r="J16" s="89"/>
      <c r="K16" s="89">
        <v>31308.8</v>
      </c>
      <c r="L16" s="87">
        <f>N16+P16</f>
        <v>45915</v>
      </c>
      <c r="M16" s="88"/>
      <c r="N16" s="90">
        <v>7652.5</v>
      </c>
      <c r="O16" s="90"/>
      <c r="P16" s="91">
        <v>38262.5</v>
      </c>
      <c r="Q16" s="144" t="s">
        <v>15</v>
      </c>
      <c r="R16" s="130"/>
    </row>
    <row r="17" spans="1:18" s="3" customFormat="1" ht="68.25" customHeight="1">
      <c r="A17" s="25" t="s">
        <v>13</v>
      </c>
      <c r="B17" s="70">
        <f>D17+F17</f>
        <v>6846</v>
      </c>
      <c r="C17" s="72"/>
      <c r="D17" s="71">
        <v>2500</v>
      </c>
      <c r="E17" s="71"/>
      <c r="F17" s="71">
        <v>4346</v>
      </c>
      <c r="G17" s="20"/>
      <c r="H17" s="23"/>
      <c r="I17" s="26"/>
      <c r="J17" s="26"/>
      <c r="K17" s="26"/>
      <c r="L17" s="20"/>
      <c r="M17" s="23"/>
      <c r="N17" s="22"/>
      <c r="O17" s="22"/>
      <c r="P17" s="22"/>
      <c r="Q17" s="145"/>
      <c r="R17" s="130"/>
    </row>
    <row r="18" spans="1:18" s="2" customFormat="1" ht="18.75">
      <c r="A18" s="124" t="s">
        <v>28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6"/>
      <c r="R18" s="130"/>
    </row>
    <row r="19" spans="1:18" ht="56.25">
      <c r="A19" s="25" t="s">
        <v>10</v>
      </c>
      <c r="B19" s="70">
        <f>C19</f>
        <v>413.5</v>
      </c>
      <c r="C19" s="72">
        <v>413.5</v>
      </c>
      <c r="D19" s="71"/>
      <c r="E19" s="71"/>
      <c r="F19" s="71"/>
      <c r="G19" s="70">
        <v>509</v>
      </c>
      <c r="H19" s="72">
        <v>509</v>
      </c>
      <c r="I19" s="71"/>
      <c r="J19" s="71"/>
      <c r="K19" s="71"/>
      <c r="L19" s="70">
        <v>352</v>
      </c>
      <c r="M19" s="72">
        <v>352</v>
      </c>
      <c r="N19" s="22"/>
      <c r="O19" s="22"/>
      <c r="P19" s="22"/>
      <c r="Q19" s="21" t="s">
        <v>16</v>
      </c>
      <c r="R19" s="130"/>
    </row>
    <row r="20" spans="1:18" s="2" customFormat="1" ht="18.75">
      <c r="A20" s="98" t="s">
        <v>29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130"/>
    </row>
    <row r="21" spans="1:18" s="48" customFormat="1" ht="56.25">
      <c r="A21" s="46" t="s">
        <v>10</v>
      </c>
      <c r="B21" s="82">
        <f>D21+E21+F21+C21</f>
        <v>12838.565999999999</v>
      </c>
      <c r="C21" s="83">
        <f>75+180</f>
        <v>255</v>
      </c>
      <c r="D21" s="84">
        <f>1557.36+18+24.75+41.85+41.7+41.7+80.5+970+200+28.5+15+9.213+43.5+9</f>
        <v>3081.073</v>
      </c>
      <c r="E21" s="85">
        <f>150+98.6+9.808</f>
        <v>258.408</v>
      </c>
      <c r="F21" s="85">
        <f>600+825+1395+1390+1390+950+137+500+307.085+1450+300</f>
        <v>9244.085</v>
      </c>
      <c r="G21" s="82">
        <f>I21</f>
        <v>2399</v>
      </c>
      <c r="H21" s="84"/>
      <c r="I21" s="85">
        <v>2399</v>
      </c>
      <c r="J21" s="85"/>
      <c r="K21" s="85"/>
      <c r="L21" s="82">
        <f>N21</f>
        <v>1726</v>
      </c>
      <c r="M21" s="84"/>
      <c r="N21" s="86">
        <v>1726</v>
      </c>
      <c r="O21" s="47"/>
      <c r="P21" s="47"/>
      <c r="Q21" s="63" t="s">
        <v>16</v>
      </c>
      <c r="R21" s="130"/>
    </row>
    <row r="22" spans="1:18" s="5" customFormat="1" ht="18.75">
      <c r="A22" s="132" t="s">
        <v>30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30"/>
    </row>
    <row r="23" spans="1:18" ht="37.5">
      <c r="A23" s="28" t="s">
        <v>10</v>
      </c>
      <c r="B23" s="79">
        <f>D23</f>
        <v>16524</v>
      </c>
      <c r="C23" s="80"/>
      <c r="D23" s="81">
        <f>5244+7300+3980</f>
        <v>16524</v>
      </c>
      <c r="E23" s="30"/>
      <c r="F23" s="30"/>
      <c r="G23" s="31"/>
      <c r="H23" s="29"/>
      <c r="I23" s="30"/>
      <c r="J23" s="30"/>
      <c r="K23" s="30"/>
      <c r="L23" s="31"/>
      <c r="M23" s="29"/>
      <c r="N23" s="32"/>
      <c r="O23" s="32"/>
      <c r="P23" s="32"/>
      <c r="Q23" s="110" t="s">
        <v>15</v>
      </c>
      <c r="R23" s="130"/>
    </row>
    <row r="24" spans="1:18" ht="69.75" customHeight="1">
      <c r="A24" s="67" t="s">
        <v>13</v>
      </c>
      <c r="B24" s="70">
        <v>1000</v>
      </c>
      <c r="C24" s="72"/>
      <c r="D24" s="71">
        <f>B24</f>
        <v>1000</v>
      </c>
      <c r="E24" s="26"/>
      <c r="F24" s="26"/>
      <c r="G24" s="20"/>
      <c r="H24" s="23"/>
      <c r="I24" s="26"/>
      <c r="J24" s="26"/>
      <c r="K24" s="26"/>
      <c r="L24" s="20"/>
      <c r="M24" s="23"/>
      <c r="N24" s="22"/>
      <c r="O24" s="22"/>
      <c r="P24" s="22"/>
      <c r="Q24" s="111"/>
      <c r="R24" s="130"/>
    </row>
    <row r="25" spans="1:18" ht="39.75" customHeight="1">
      <c r="A25" s="98" t="s">
        <v>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  <c r="R25" s="131"/>
    </row>
    <row r="26" spans="1:18" ht="56.25">
      <c r="A26" s="25" t="s">
        <v>10</v>
      </c>
      <c r="B26" s="70">
        <f>D26</f>
        <v>1150.1</v>
      </c>
      <c r="C26" s="72"/>
      <c r="D26" s="72">
        <v>1150.1</v>
      </c>
      <c r="E26" s="72"/>
      <c r="F26" s="72"/>
      <c r="G26" s="70">
        <f>I26</f>
        <v>840</v>
      </c>
      <c r="H26" s="72"/>
      <c r="I26" s="72">
        <v>840</v>
      </c>
      <c r="J26" s="72"/>
      <c r="K26" s="72"/>
      <c r="L26" s="70">
        <f>N26</f>
        <v>864</v>
      </c>
      <c r="M26" s="72"/>
      <c r="N26" s="72">
        <v>864</v>
      </c>
      <c r="O26" s="22"/>
      <c r="P26" s="22"/>
      <c r="Q26" s="21" t="s">
        <v>16</v>
      </c>
      <c r="R26" s="131"/>
    </row>
    <row r="27" spans="1:18" s="2" customFormat="1" ht="18.75">
      <c r="A27" s="98" t="s">
        <v>35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  <c r="R27" s="131"/>
    </row>
    <row r="28" spans="1:18" ht="56.25">
      <c r="A28" s="25" t="s">
        <v>10</v>
      </c>
      <c r="B28" s="70">
        <f>C28+D28</f>
        <v>273</v>
      </c>
      <c r="C28" s="72">
        <f>83+37+36</f>
        <v>156</v>
      </c>
      <c r="D28" s="78">
        <v>117</v>
      </c>
      <c r="E28" s="72"/>
      <c r="F28" s="72"/>
      <c r="G28" s="70">
        <f>H28+I28</f>
        <v>189</v>
      </c>
      <c r="H28" s="72">
        <f>58+36+45</f>
        <v>139</v>
      </c>
      <c r="I28" s="72">
        <v>50</v>
      </c>
      <c r="J28" s="72"/>
      <c r="K28" s="72"/>
      <c r="L28" s="70">
        <f>M28+N28</f>
        <v>196</v>
      </c>
      <c r="M28" s="72">
        <f>63+36+54</f>
        <v>153</v>
      </c>
      <c r="N28" s="72">
        <v>43</v>
      </c>
      <c r="O28" s="22"/>
      <c r="P28" s="22"/>
      <c r="Q28" s="21" t="s">
        <v>16</v>
      </c>
      <c r="R28" s="131"/>
    </row>
    <row r="29" spans="1:18" ht="18.75">
      <c r="A29" s="135" t="s">
        <v>38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7"/>
      <c r="R29" s="131"/>
    </row>
    <row r="30" spans="1:18" ht="37.5">
      <c r="A30" s="93" t="s">
        <v>10</v>
      </c>
      <c r="B30" s="70">
        <f>C30+E30</f>
        <v>120</v>
      </c>
      <c r="C30" s="72">
        <v>20</v>
      </c>
      <c r="D30" s="78"/>
      <c r="E30" s="72">
        <v>100</v>
      </c>
      <c r="F30" s="72"/>
      <c r="G30" s="70"/>
      <c r="H30" s="72"/>
      <c r="I30" s="72"/>
      <c r="J30" s="72"/>
      <c r="K30" s="72"/>
      <c r="L30" s="70"/>
      <c r="M30" s="72"/>
      <c r="N30" s="72"/>
      <c r="O30" s="22"/>
      <c r="P30" s="22"/>
      <c r="Q30" s="23"/>
      <c r="R30" s="131"/>
    </row>
    <row r="31" spans="1:18" ht="18.75">
      <c r="A31" s="118" t="s">
        <v>22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9"/>
      <c r="R31" s="131"/>
    </row>
    <row r="32" spans="1:18" s="2" customFormat="1" ht="18.75">
      <c r="A32" s="98" t="s">
        <v>39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131"/>
    </row>
    <row r="33" spans="1:18" ht="37.5">
      <c r="A33" s="25" t="s">
        <v>10</v>
      </c>
      <c r="B33" s="70">
        <f>C33</f>
        <v>197.5</v>
      </c>
      <c r="C33" s="72">
        <f>203.9-6.4</f>
        <v>197.5</v>
      </c>
      <c r="D33" s="72"/>
      <c r="E33" s="72"/>
      <c r="F33" s="72"/>
      <c r="G33" s="70">
        <v>63</v>
      </c>
      <c r="H33" s="72">
        <v>63</v>
      </c>
      <c r="I33" s="71"/>
      <c r="J33" s="71"/>
      <c r="K33" s="71"/>
      <c r="L33" s="70">
        <v>26</v>
      </c>
      <c r="M33" s="72">
        <v>26</v>
      </c>
      <c r="N33" s="22"/>
      <c r="O33" s="22"/>
      <c r="P33" s="22"/>
      <c r="Q33" s="21" t="s">
        <v>17</v>
      </c>
      <c r="R33" s="131"/>
    </row>
    <row r="34" spans="1:18" s="2" customFormat="1" ht="18.75">
      <c r="A34" s="98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131"/>
    </row>
    <row r="35" spans="1:18" s="48" customFormat="1" ht="37.5">
      <c r="A35" s="49" t="s">
        <v>10</v>
      </c>
      <c r="B35" s="75">
        <f>D35+C35+F35</f>
        <v>4033.65</v>
      </c>
      <c r="C35" s="76">
        <f>60.25+6.4</f>
        <v>66.65</v>
      </c>
      <c r="D35" s="76">
        <f>2525+42</f>
        <v>2567</v>
      </c>
      <c r="E35" s="76"/>
      <c r="F35" s="76">
        <v>1400</v>
      </c>
      <c r="G35" s="75">
        <v>335</v>
      </c>
      <c r="H35" s="76"/>
      <c r="I35" s="77">
        <v>335</v>
      </c>
      <c r="J35" s="51"/>
      <c r="K35" s="51"/>
      <c r="L35" s="52"/>
      <c r="M35" s="50"/>
      <c r="N35" s="53"/>
      <c r="O35" s="53"/>
      <c r="P35" s="53"/>
      <c r="Q35" s="21" t="s">
        <v>17</v>
      </c>
      <c r="R35" s="131"/>
    </row>
    <row r="36" spans="1:18" s="48" customFormat="1" ht="18.75">
      <c r="A36" s="151" t="s">
        <v>42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52"/>
      <c r="R36" s="131"/>
    </row>
    <row r="37" spans="1:18" s="48" customFormat="1" ht="37.5">
      <c r="A37" s="93" t="s">
        <v>10</v>
      </c>
      <c r="B37" s="70">
        <f>C37+E37</f>
        <v>160</v>
      </c>
      <c r="C37" s="72">
        <v>48</v>
      </c>
      <c r="D37" s="72"/>
      <c r="E37" s="72">
        <v>112</v>
      </c>
      <c r="F37" s="72"/>
      <c r="G37" s="70"/>
      <c r="H37" s="72"/>
      <c r="I37" s="71"/>
      <c r="J37" s="71"/>
      <c r="K37" s="71"/>
      <c r="L37" s="70"/>
      <c r="M37" s="72"/>
      <c r="N37" s="73"/>
      <c r="O37" s="22"/>
      <c r="P37" s="22"/>
      <c r="Q37" s="23"/>
      <c r="R37" s="131"/>
    </row>
    <row r="38" spans="1:18" ht="18.75">
      <c r="A38" s="118" t="s">
        <v>23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9"/>
      <c r="R38" s="131"/>
    </row>
    <row r="39" spans="1:18" ht="23.25" customHeight="1">
      <c r="A39" s="124" t="s">
        <v>43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58"/>
      <c r="R39" s="131"/>
    </row>
    <row r="40" spans="1:18" ht="37.5">
      <c r="A40" s="25" t="s">
        <v>10</v>
      </c>
      <c r="B40" s="70">
        <f>C40+D40</f>
        <v>1882</v>
      </c>
      <c r="C40" s="72">
        <v>105</v>
      </c>
      <c r="D40" s="72">
        <v>1777</v>
      </c>
      <c r="E40" s="72"/>
      <c r="F40" s="72"/>
      <c r="G40" s="70">
        <v>727</v>
      </c>
      <c r="H40" s="72"/>
      <c r="I40" s="74">
        <v>727</v>
      </c>
      <c r="J40" s="23"/>
      <c r="K40" s="23"/>
      <c r="L40" s="20"/>
      <c r="M40" s="23"/>
      <c r="N40" s="23"/>
      <c r="O40" s="22"/>
      <c r="P40" s="22"/>
      <c r="Q40" s="21" t="s">
        <v>18</v>
      </c>
      <c r="R40" s="131"/>
    </row>
    <row r="41" spans="1:18" ht="18.75">
      <c r="A41" s="98" t="s">
        <v>44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131"/>
    </row>
    <row r="42" spans="1:18" ht="37.5">
      <c r="A42" s="25" t="s">
        <v>10</v>
      </c>
      <c r="B42" s="70">
        <f>D42</f>
        <v>25</v>
      </c>
      <c r="C42" s="72"/>
      <c r="D42" s="72">
        <v>25</v>
      </c>
      <c r="E42" s="72"/>
      <c r="F42" s="72"/>
      <c r="G42" s="70">
        <f>I42</f>
        <v>180</v>
      </c>
      <c r="H42" s="72"/>
      <c r="I42" s="71">
        <v>180</v>
      </c>
      <c r="J42" s="71"/>
      <c r="K42" s="71"/>
      <c r="L42" s="70">
        <f>N42</f>
        <v>144</v>
      </c>
      <c r="M42" s="72"/>
      <c r="N42" s="73">
        <v>144</v>
      </c>
      <c r="O42" s="22"/>
      <c r="P42" s="22"/>
      <c r="Q42" s="21" t="s">
        <v>18</v>
      </c>
      <c r="R42" s="131"/>
    </row>
    <row r="43" spans="1:18" ht="18.75">
      <c r="A43" s="118" t="s">
        <v>24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9"/>
      <c r="R43" s="131"/>
    </row>
    <row r="44" spans="1:18" ht="18.75">
      <c r="A44" s="98" t="s">
        <v>45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131"/>
    </row>
    <row r="45" spans="1:18" ht="93.75">
      <c r="A45" s="25" t="s">
        <v>10</v>
      </c>
      <c r="B45" s="70">
        <f>D45</f>
        <v>390</v>
      </c>
      <c r="C45" s="72"/>
      <c r="D45" s="72">
        <v>390</v>
      </c>
      <c r="E45" s="23"/>
      <c r="F45" s="23"/>
      <c r="G45" s="20"/>
      <c r="H45" s="23"/>
      <c r="I45" s="26"/>
      <c r="J45" s="26"/>
      <c r="K45" s="26"/>
      <c r="L45" s="20"/>
      <c r="M45" s="23"/>
      <c r="N45" s="22"/>
      <c r="O45" s="22"/>
      <c r="P45" s="22"/>
      <c r="Q45" s="21" t="s">
        <v>19</v>
      </c>
      <c r="R45" s="131"/>
    </row>
    <row r="46" spans="1:18" ht="18.75" customHeight="1">
      <c r="A46" s="118" t="s">
        <v>41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56"/>
      <c r="R46" s="42"/>
    </row>
    <row r="47" spans="1:18" ht="18.75" customHeight="1">
      <c r="A47" s="135" t="s">
        <v>46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7"/>
      <c r="R47" s="42"/>
    </row>
    <row r="48" spans="1:18" ht="37.5" customHeight="1">
      <c r="A48" s="25" t="s">
        <v>25</v>
      </c>
      <c r="B48" s="70">
        <f>C48</f>
        <v>50</v>
      </c>
      <c r="C48" s="72">
        <v>50</v>
      </c>
      <c r="D48" s="72"/>
      <c r="E48" s="72"/>
      <c r="F48" s="72"/>
      <c r="G48" s="70">
        <f>H48</f>
        <v>50</v>
      </c>
      <c r="H48" s="72">
        <v>50</v>
      </c>
      <c r="I48" s="71"/>
      <c r="J48" s="71"/>
      <c r="K48" s="71"/>
      <c r="L48" s="70">
        <f>M48</f>
        <v>50</v>
      </c>
      <c r="M48" s="72">
        <v>50</v>
      </c>
      <c r="N48" s="22"/>
      <c r="O48" s="22"/>
      <c r="P48" s="22"/>
      <c r="Q48" s="21" t="s">
        <v>20</v>
      </c>
      <c r="R48" s="42"/>
    </row>
    <row r="49" spans="1:18" ht="18.75" customHeight="1">
      <c r="A49" s="135" t="s">
        <v>47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7"/>
      <c r="R49" s="42"/>
    </row>
    <row r="50" spans="1:18" ht="112.5" customHeight="1">
      <c r="A50" s="66" t="s">
        <v>25</v>
      </c>
      <c r="B50" s="70">
        <v>50</v>
      </c>
      <c r="C50" s="70">
        <v>50</v>
      </c>
      <c r="D50" s="71"/>
      <c r="E50" s="71"/>
      <c r="F50" s="71"/>
      <c r="G50" s="70">
        <v>55</v>
      </c>
      <c r="H50" s="70">
        <v>55</v>
      </c>
      <c r="I50" s="71"/>
      <c r="J50" s="71"/>
      <c r="K50" s="71"/>
      <c r="L50" s="71">
        <v>60</v>
      </c>
      <c r="M50" s="71">
        <v>60</v>
      </c>
      <c r="N50" s="26"/>
      <c r="O50" s="26"/>
      <c r="P50" s="26"/>
      <c r="Q50" s="21" t="s">
        <v>31</v>
      </c>
      <c r="R50" s="42"/>
    </row>
    <row r="51" spans="1:18" ht="18.75" customHeight="1">
      <c r="A51" s="153" t="s">
        <v>48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5"/>
      <c r="R51" s="42"/>
    </row>
    <row r="52" spans="1:18" ht="98.25" customHeight="1" thickBot="1">
      <c r="A52" s="33" t="s">
        <v>25</v>
      </c>
      <c r="B52" s="68">
        <v>50</v>
      </c>
      <c r="C52" s="69">
        <v>50</v>
      </c>
      <c r="D52" s="34"/>
      <c r="E52" s="34"/>
      <c r="F52" s="34"/>
      <c r="G52" s="35"/>
      <c r="H52" s="34"/>
      <c r="I52" s="36"/>
      <c r="J52" s="36"/>
      <c r="K52" s="36"/>
      <c r="L52" s="35"/>
      <c r="M52" s="34"/>
      <c r="N52" s="37"/>
      <c r="O52" s="37"/>
      <c r="P52" s="37"/>
      <c r="Q52" s="38" t="s">
        <v>20</v>
      </c>
      <c r="R52" s="42"/>
    </row>
    <row r="53" spans="1:18" ht="98.25" customHeight="1">
      <c r="A53" s="56"/>
      <c r="B53" s="57"/>
      <c r="C53" s="58"/>
      <c r="D53" s="59"/>
      <c r="E53" s="59"/>
      <c r="F53" s="59"/>
      <c r="G53" s="60"/>
      <c r="H53" s="59"/>
      <c r="I53" s="61"/>
      <c r="J53" s="61"/>
      <c r="K53" s="61"/>
      <c r="L53" s="60"/>
      <c r="M53" s="59"/>
      <c r="N53" s="62"/>
      <c r="O53" s="62"/>
      <c r="P53" s="62"/>
      <c r="Q53" s="59"/>
      <c r="R53" s="42"/>
    </row>
    <row r="54" spans="1:18" ht="15">
      <c r="A54" s="10"/>
      <c r="B54" s="11"/>
      <c r="C54" s="12"/>
      <c r="D54" s="13"/>
      <c r="E54" s="13"/>
      <c r="F54" s="13"/>
      <c r="G54" s="14"/>
      <c r="H54" s="13"/>
      <c r="I54" s="15"/>
      <c r="J54" s="15"/>
      <c r="K54" s="15"/>
      <c r="L54" s="14"/>
      <c r="M54" s="13"/>
      <c r="N54" s="16"/>
      <c r="O54" s="16"/>
      <c r="P54" s="16"/>
      <c r="Q54" s="13"/>
      <c r="R54" s="42"/>
    </row>
    <row r="55" spans="1:18" ht="15" customHeight="1" hidden="1">
      <c r="A55" s="10"/>
      <c r="B55" s="11"/>
      <c r="C55" s="12"/>
      <c r="D55" s="13"/>
      <c r="E55" s="13"/>
      <c r="F55" s="13"/>
      <c r="G55" s="14"/>
      <c r="H55" s="13"/>
      <c r="I55" s="15"/>
      <c r="J55" s="15"/>
      <c r="K55" s="15"/>
      <c r="L55" s="14"/>
      <c r="M55" s="13"/>
      <c r="N55" s="16"/>
      <c r="O55" s="16"/>
      <c r="P55" s="16"/>
      <c r="Q55" s="13"/>
      <c r="R55" s="42"/>
    </row>
    <row r="56" spans="1:18" ht="15" customHeight="1" hidden="1">
      <c r="A56" s="10"/>
      <c r="B56" s="11"/>
      <c r="C56" s="12"/>
      <c r="D56" s="13"/>
      <c r="E56" s="13"/>
      <c r="F56" s="13"/>
      <c r="G56" s="14"/>
      <c r="H56" s="13"/>
      <c r="I56" s="15"/>
      <c r="J56" s="15"/>
      <c r="K56" s="15"/>
      <c r="L56" s="14"/>
      <c r="M56" s="13"/>
      <c r="N56" s="16"/>
      <c r="O56" s="16"/>
      <c r="P56" s="16"/>
      <c r="Q56" s="13"/>
      <c r="R56" s="42"/>
    </row>
    <row r="57" ht="22.5" customHeight="1" hidden="1">
      <c r="R57" s="42"/>
    </row>
    <row r="58" spans="1:18" s="7" customFormat="1" ht="23.25" customHeight="1">
      <c r="A58" s="54" t="s">
        <v>50</v>
      </c>
      <c r="B58" s="54"/>
      <c r="C58" s="54"/>
      <c r="D58" s="54"/>
      <c r="E58" s="54"/>
      <c r="F58" s="54"/>
      <c r="G58" s="6"/>
      <c r="H58" s="6"/>
      <c r="I58" s="6"/>
      <c r="J58" s="6"/>
      <c r="K58" s="6"/>
      <c r="L58" s="6"/>
      <c r="M58" s="6"/>
      <c r="N58" s="6"/>
      <c r="O58" s="150" t="s">
        <v>51</v>
      </c>
      <c r="P58" s="150"/>
      <c r="Q58" s="150"/>
      <c r="R58" s="42"/>
    </row>
    <row r="59" spans="1:18" s="7" customFormat="1" ht="17.25" customHeight="1">
      <c r="A59" s="54"/>
      <c r="B59" s="54"/>
      <c r="C59" s="54"/>
      <c r="D59" s="54"/>
      <c r="E59" s="54"/>
      <c r="F59" s="54"/>
      <c r="G59" s="6"/>
      <c r="H59" s="6"/>
      <c r="I59" s="6"/>
      <c r="J59" s="6"/>
      <c r="K59" s="6"/>
      <c r="L59" s="6"/>
      <c r="M59" s="6"/>
      <c r="N59" s="6"/>
      <c r="O59" s="64"/>
      <c r="P59" s="64"/>
      <c r="Q59" s="64"/>
      <c r="R59" s="42"/>
    </row>
    <row r="60" spans="1:18" ht="26.25" customHeight="1">
      <c r="A60" s="65" t="s">
        <v>37</v>
      </c>
      <c r="B60" s="65"/>
      <c r="C60" s="65"/>
      <c r="D60" s="54"/>
      <c r="E60" s="54"/>
      <c r="F60" s="54"/>
      <c r="O60" s="150"/>
      <c r="P60" s="150"/>
      <c r="Q60" s="150"/>
      <c r="R60" s="42"/>
    </row>
    <row r="61" spans="1:18" ht="20.25">
      <c r="A61" s="6"/>
      <c r="B61" s="143"/>
      <c r="C61" s="143"/>
      <c r="R61" s="42"/>
    </row>
    <row r="62" spans="1:18" ht="20.25">
      <c r="A62" s="43"/>
      <c r="B62" s="44"/>
      <c r="C62" s="45"/>
      <c r="R62" s="42"/>
    </row>
  </sheetData>
  <sheetProtection/>
  <mergeCells count="48">
    <mergeCell ref="A47:Q47"/>
    <mergeCell ref="A51:Q51"/>
    <mergeCell ref="O58:Q58"/>
    <mergeCell ref="N3:R3"/>
    <mergeCell ref="A49:Q49"/>
    <mergeCell ref="A46:Q46"/>
    <mergeCell ref="B5:N5"/>
    <mergeCell ref="A39:Q39"/>
    <mergeCell ref="A41:Q41"/>
    <mergeCell ref="B61:C61"/>
    <mergeCell ref="Q16:Q17"/>
    <mergeCell ref="A32:Q32"/>
    <mergeCell ref="C9:D9"/>
    <mergeCell ref="O9:P9"/>
    <mergeCell ref="A20:Q20"/>
    <mergeCell ref="A7:A10"/>
    <mergeCell ref="O60:Q60"/>
    <mergeCell ref="A38:Q38"/>
    <mergeCell ref="A36:Q36"/>
    <mergeCell ref="R7:R24"/>
    <mergeCell ref="R25:R45"/>
    <mergeCell ref="A44:Q44"/>
    <mergeCell ref="A43:Q43"/>
    <mergeCell ref="A22:Q22"/>
    <mergeCell ref="A29:Q29"/>
    <mergeCell ref="B7:P7"/>
    <mergeCell ref="L8:P8"/>
    <mergeCell ref="A25:Q25"/>
    <mergeCell ref="H9:I9"/>
    <mergeCell ref="N2:Q2"/>
    <mergeCell ref="A27:Q27"/>
    <mergeCell ref="O1:Q1"/>
    <mergeCell ref="A31:Q31"/>
    <mergeCell ref="M9:N9"/>
    <mergeCell ref="A14:Q14"/>
    <mergeCell ref="B9:B10"/>
    <mergeCell ref="A18:Q18"/>
    <mergeCell ref="L9:L10"/>
    <mergeCell ref="E9:F9"/>
    <mergeCell ref="A34:Q34"/>
    <mergeCell ref="G8:K8"/>
    <mergeCell ref="A13:Q13"/>
    <mergeCell ref="A15:Q15"/>
    <mergeCell ref="Q23:Q24"/>
    <mergeCell ref="Q7:Q10"/>
    <mergeCell ref="B8:F8"/>
    <mergeCell ref="G9:G10"/>
    <mergeCell ref="J9:K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2" manualBreakCount="2">
    <brk id="24" max="17" man="1"/>
    <brk id="50" max="17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2017-10-26T05:11:08Z</dcterms:modified>
  <cp:category/>
  <cp:version/>
  <cp:contentType/>
  <cp:contentStatus/>
</cp:coreProperties>
</file>