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'Додаток4'!$A$1:$L$53</definedName>
  </definedNames>
  <calcPr fullCalcOnLoad="1"/>
</workbook>
</file>

<file path=xl/sharedStrings.xml><?xml version="1.0" encoding="utf-8"?>
<sst xmlns="http://schemas.openxmlformats.org/spreadsheetml/2006/main" count="362" uniqueCount="241">
  <si>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</si>
  <si>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</si>
  <si>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</si>
  <si>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</si>
  <si>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</si>
  <si>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</si>
  <si>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</si>
  <si>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</si>
  <si>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</si>
  <si>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</si>
  <si>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</si>
  <si>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</si>
  <si>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</si>
  <si>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</si>
  <si>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</si>
  <si>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</si>
  <si>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</si>
  <si>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</si>
  <si>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</si>
  <si>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</si>
  <si>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</si>
  <si>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</si>
  <si>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</si>
  <si>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</si>
  <si>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</si>
  <si>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</si>
  <si>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</si>
  <si>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</si>
  <si>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</si>
  <si>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</si>
  <si>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</si>
  <si>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</si>
  <si>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</si>
  <si>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</si>
  <si>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</si>
  <si>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</si>
  <si>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</si>
  <si>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</si>
  <si>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</si>
  <si>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</si>
  <si>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</si>
  <si>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</si>
  <si>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</si>
  <si>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</si>
  <si>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</si>
  <si>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</si>
  <si>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</si>
  <si>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</si>
  <si>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</si>
  <si>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</si>
  <si>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</si>
  <si>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</si>
  <si>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</si>
  <si>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</si>
  <si>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</si>
  <si>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</si>
  <si>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</si>
  <si>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</si>
  <si>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</si>
  <si>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</si>
  <si>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</si>
  <si>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</si>
  <si>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</si>
  <si>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</si>
  <si>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</si>
  <si>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</si>
  <si>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</si>
  <si>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</si>
  <si>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</si>
  <si>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</si>
  <si>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</si>
  <si>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</si>
  <si>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</si>
  <si>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</si>
  <si>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</si>
  <si>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</si>
  <si>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</si>
  <si>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</si>
  <si>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</si>
  <si>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</si>
  <si>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</si>
  <si>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</si>
  <si>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</si>
  <si>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</si>
  <si>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</si>
  <si>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</si>
  <si>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</si>
  <si>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</si>
  <si>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</si>
  <si>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</si>
  <si>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</si>
  <si>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</si>
  <si>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</si>
  <si>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</si>
  <si>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</si>
  <si>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</si>
  <si>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</si>
  <si>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</si>
  <si>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</si>
  <si>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</si>
  <si>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</si>
  <si>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</si>
  <si>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</si>
  <si>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</si>
  <si>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</si>
  <si>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</si>
  <si>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</si>
  <si>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</si>
  <si>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</si>
  <si>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</si>
  <si>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</si>
  <si>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</si>
  <si>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</si>
  <si>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</si>
  <si>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</si>
  <si>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</si>
  <si>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</si>
  <si>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</si>
  <si>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</si>
  <si>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</si>
  <si>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</si>
  <si>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</si>
  <si>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</si>
  <si>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</si>
  <si>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</si>
  <si>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</si>
  <si>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</si>
  <si>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</si>
  <si>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</si>
  <si>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</si>
  <si>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</si>
  <si>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</si>
  <si>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</si>
  <si>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</si>
  <si>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</si>
  <si>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</si>
  <si>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</si>
  <si>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</si>
  <si>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</si>
  <si>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</si>
  <si>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</si>
  <si>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</si>
  <si>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</si>
  <si>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</si>
  <si>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</si>
  <si>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</si>
  <si>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</si>
  <si>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</si>
  <si>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</si>
  <si>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</si>
  <si>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</si>
  <si>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</si>
  <si>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</si>
  <si>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</si>
  <si>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</si>
  <si>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</si>
  <si>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</si>
  <si>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</si>
  <si>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</si>
  <si>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</si>
  <si>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</si>
  <si>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</si>
  <si>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</si>
  <si>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</si>
  <si>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</si>
  <si>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</si>
  <si>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</si>
  <si>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</si>
  <si>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</si>
  <si>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</si>
  <si>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</si>
  <si>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</si>
  <si>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</si>
  <si>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</si>
  <si>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</si>
  <si>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</si>
  <si>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</si>
  <si>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</si>
  <si>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</si>
  <si>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</si>
  <si>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</si>
  <si>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</si>
  <si>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</si>
  <si>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</si>
  <si>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</si>
  <si>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</si>
  <si>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</si>
  <si>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</si>
  <si>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</si>
  <si>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</si>
  <si>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</si>
  <si>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</si>
  <si>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</si>
  <si>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</si>
  <si>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</si>
  <si>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</si>
  <si>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</si>
  <si>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</si>
  <si>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</si>
  <si>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</si>
  <si>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</si>
  <si>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</si>
  <si>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</si>
  <si>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</si>
  <si>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</si>
  <si>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</si>
  <si>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шин)</t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</si>
  <si>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</si>
  <si>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</si>
  <si>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</si>
  <si>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</si>
  <si>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</si>
  <si>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Підвищення якості та безпеки транспортних послуг, що надаються міським автотранспо-ртом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</si>
  <si>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</si>
  <si>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</si>
  <si>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</si>
  <si>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</si>
  <si>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загалтне збільшення кількості одиниць комунального автотранспорту до наявного, %</t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</si>
  <si>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КТКВК 180409</t>
    </r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</si>
  <si>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</si>
  <si>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</si>
  <si>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</si>
  <si>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</si>
  <si>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r>
      <t>Завдання 3.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</si>
  <si>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4.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</si>
  <si>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Відновлення технічного  ресурсу існуючого парку рухомого складу міського електротранспорту, тис. грн.                                   КТКВК 180409</t>
    </r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</si>
  <si>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</si>
  <si>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</si>
  <si>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</si>
  <si>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</si>
  <si>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Виконавець: Заїка В.І.</t>
  </si>
  <si>
    <t>середня вартість 1 тролейбусу, тис. грн.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</si>
  <si>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</si>
  <si>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</si>
  <si>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до рішення Сумської міської ради "Про внесення змін      до     рішення    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</si>
  <si>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Виконком Сумської міської ради, відділ транспорту, зв'язку та телекомунікаційних послуг  СМР</t>
  </si>
  <si>
    <t xml:space="preserve">Сумський міський голова       </t>
  </si>
  <si>
    <t>від 28 вересня 2016 року     №  1104-МР</t>
  </si>
  <si>
    <t>від  28 вересня 2016 року   №  1104-МР</t>
  </si>
  <si>
    <t>Сумський міський голова</t>
  </si>
  <si>
    <t>від   28 вересня 2016 року   № 1104-МР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</si>
</sst>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0&quot;р.&quot;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165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vertical="top" wrapText="1"/>
    </xf>
    <xf numFmtId="2" fontId="21" fillId="0" borderId="10" xfId="0" applyNumberFormat="1" applyFont="1" applyBorder="1" applyAlignment="1">
      <alignment horizontal="left" vertical="top"/>
    </xf>
    <xf numFmtId="0" fontId="0" fillId="0" borderId="18" xfId="0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0">
      <selection activeCell="A45" sqref="A45:C45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5"/>
      <c r="I1" s="77" t="s">
        <v>163</v>
      </c>
      <c r="J1" s="75"/>
      <c r="K1" s="75"/>
    </row>
    <row r="2" spans="8:11" ht="66.75" customHeight="1">
      <c r="H2" s="209" t="s">
        <v>233</v>
      </c>
      <c r="I2" s="210"/>
      <c r="J2" s="210"/>
      <c r="K2" s="210"/>
    </row>
    <row r="3" spans="8:11" ht="13.5" customHeight="1">
      <c r="H3" s="209" t="s">
        <v>238</v>
      </c>
      <c r="I3" s="210"/>
      <c r="J3" s="210"/>
      <c r="K3" s="210"/>
    </row>
    <row r="5" spans="3:9" ht="12.75">
      <c r="C5" s="133"/>
      <c r="D5" s="133" t="s">
        <v>40</v>
      </c>
      <c r="E5" s="133"/>
      <c r="F5" s="133"/>
      <c r="G5" s="133"/>
      <c r="H5" s="133"/>
      <c r="I5" s="133"/>
    </row>
    <row r="6" spans="3:9" ht="12.75">
      <c r="C6" s="133" t="s">
        <v>165</v>
      </c>
      <c r="D6" s="133"/>
      <c r="E6" s="133"/>
      <c r="F6" s="133"/>
      <c r="G6" s="133"/>
      <c r="H6" s="133"/>
      <c r="I6" s="133"/>
    </row>
    <row r="7" spans="3:9" ht="12.75">
      <c r="C7" s="133"/>
      <c r="D7" s="133"/>
      <c r="E7" s="133" t="s">
        <v>41</v>
      </c>
      <c r="F7" s="133"/>
      <c r="G7" s="133"/>
      <c r="H7" s="133"/>
      <c r="I7" s="133"/>
    </row>
    <row r="9" spans="1:11" ht="37.5" customHeight="1">
      <c r="A9" s="190" t="s">
        <v>42</v>
      </c>
      <c r="B9" s="192" t="s">
        <v>43</v>
      </c>
      <c r="C9" s="192" t="s">
        <v>44</v>
      </c>
      <c r="D9" s="211" t="s">
        <v>45</v>
      </c>
      <c r="E9" s="212" t="s">
        <v>46</v>
      </c>
      <c r="F9" s="134" t="s">
        <v>1</v>
      </c>
      <c r="G9" s="214" t="s">
        <v>52</v>
      </c>
      <c r="H9" s="214"/>
      <c r="I9" s="214"/>
      <c r="J9" s="214"/>
      <c r="K9" s="211" t="s">
        <v>51</v>
      </c>
    </row>
    <row r="10" spans="1:11" ht="25.5">
      <c r="A10" s="191"/>
      <c r="B10" s="193"/>
      <c r="C10" s="193"/>
      <c r="D10" s="193"/>
      <c r="E10" s="213"/>
      <c r="F10" s="135"/>
      <c r="G10" s="95" t="s">
        <v>47</v>
      </c>
      <c r="H10" s="136" t="s">
        <v>48</v>
      </c>
      <c r="I10" s="136" t="s">
        <v>49</v>
      </c>
      <c r="J10" s="136" t="s">
        <v>50</v>
      </c>
      <c r="K10" s="193"/>
    </row>
    <row r="11" spans="1:11" ht="21.75" customHeight="1">
      <c r="A11" s="194" t="s">
        <v>166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6"/>
    </row>
    <row r="12" spans="1:11" ht="158.25" customHeight="1">
      <c r="A12" s="149" t="s">
        <v>53</v>
      </c>
      <c r="B12" s="68" t="s">
        <v>54</v>
      </c>
      <c r="C12" s="66" t="s">
        <v>59</v>
      </c>
      <c r="D12" s="68" t="s">
        <v>55</v>
      </c>
      <c r="E12" s="66" t="s">
        <v>56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74</v>
      </c>
    </row>
    <row r="13" spans="1:11" ht="85.5" customHeight="1">
      <c r="A13" s="165"/>
      <c r="B13" s="164"/>
      <c r="C13" s="67"/>
      <c r="D13" s="164"/>
      <c r="E13" s="164"/>
      <c r="F13" s="68" t="s">
        <v>57</v>
      </c>
      <c r="G13" s="69">
        <f>H13+I13+J13</f>
        <v>249318</v>
      </c>
      <c r="H13" s="69">
        <v>87498</v>
      </c>
      <c r="I13" s="69">
        <v>105900</v>
      </c>
      <c r="J13" s="69">
        <v>55920</v>
      </c>
      <c r="K13" s="70"/>
    </row>
    <row r="14" spans="1:11" ht="203.25" customHeight="1">
      <c r="A14" s="81"/>
      <c r="B14" s="68" t="s">
        <v>58</v>
      </c>
      <c r="C14" s="71" t="s">
        <v>60</v>
      </c>
      <c r="D14" s="205" t="s">
        <v>55</v>
      </c>
      <c r="E14" s="70" t="s">
        <v>61</v>
      </c>
      <c r="F14" s="68" t="s">
        <v>57</v>
      </c>
      <c r="G14" s="69">
        <f>H14+I14+J14</f>
        <v>1300</v>
      </c>
      <c r="H14" s="69">
        <v>1300</v>
      </c>
      <c r="I14" s="69">
        <v>0</v>
      </c>
      <c r="J14" s="69">
        <v>0</v>
      </c>
      <c r="K14" s="74" t="s">
        <v>63</v>
      </c>
    </row>
    <row r="15" spans="1:11" ht="12.75" customHeight="1" hidden="1">
      <c r="A15" s="80"/>
      <c r="B15" s="67"/>
      <c r="C15" s="67"/>
      <c r="D15" s="206"/>
      <c r="E15" s="67"/>
      <c r="F15" s="67"/>
      <c r="G15" s="69"/>
      <c r="H15" s="69"/>
      <c r="I15" s="69"/>
      <c r="J15" s="69"/>
      <c r="K15" s="67"/>
    </row>
    <row r="16" spans="1:11" ht="93.75" customHeight="1">
      <c r="A16" s="164"/>
      <c r="B16" s="68" t="s">
        <v>64</v>
      </c>
      <c r="C16" s="71" t="s">
        <v>65</v>
      </c>
      <c r="D16" s="70" t="s">
        <v>183</v>
      </c>
      <c r="E16" s="68" t="s">
        <v>56</v>
      </c>
      <c r="F16" s="66" t="s">
        <v>57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68" t="s">
        <v>66</v>
      </c>
    </row>
    <row r="17" spans="1:11" ht="114.75">
      <c r="A17" s="165"/>
      <c r="B17" s="207" t="s">
        <v>67</v>
      </c>
      <c r="C17" s="71" t="s">
        <v>68</v>
      </c>
      <c r="D17" s="38" t="s">
        <v>184</v>
      </c>
      <c r="E17" s="68" t="s">
        <v>69</v>
      </c>
      <c r="F17" s="68" t="s">
        <v>70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68"/>
    </row>
    <row r="18" spans="1:11" ht="109.5" customHeight="1">
      <c r="A18" s="81"/>
      <c r="B18" s="208"/>
      <c r="C18" s="68" t="s">
        <v>71</v>
      </c>
      <c r="D18" s="38" t="s">
        <v>184</v>
      </c>
      <c r="E18" s="68" t="s">
        <v>69</v>
      </c>
      <c r="F18" s="68" t="s">
        <v>70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68"/>
    </row>
    <row r="19" spans="1:11" ht="15.75" customHeight="1">
      <c r="A19" s="194" t="s">
        <v>186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4"/>
    </row>
    <row r="20" spans="1:11" ht="144.75" customHeight="1">
      <c r="A20" s="149" t="s">
        <v>72</v>
      </c>
      <c r="B20" s="205" t="s">
        <v>73</v>
      </c>
      <c r="C20" s="68" t="s">
        <v>210</v>
      </c>
      <c r="D20" s="205" t="s">
        <v>55</v>
      </c>
      <c r="E20" s="205" t="s">
        <v>56</v>
      </c>
      <c r="F20" s="68" t="s">
        <v>57</v>
      </c>
      <c r="G20" s="69">
        <f>H20+I20+J20</f>
        <v>33840</v>
      </c>
      <c r="H20" s="69">
        <v>15400</v>
      </c>
      <c r="I20" s="69">
        <v>10000</v>
      </c>
      <c r="J20" s="69">
        <v>8440</v>
      </c>
      <c r="K20" s="205" t="s">
        <v>212</v>
      </c>
    </row>
    <row r="21" spans="1:11" ht="13.5" customHeight="1" hidden="1" thickBot="1">
      <c r="A21" s="164"/>
      <c r="B21" s="205"/>
      <c r="C21" s="67"/>
      <c r="D21" s="206"/>
      <c r="E21" s="218"/>
      <c r="F21" s="67"/>
      <c r="G21" s="69"/>
      <c r="H21" s="69"/>
      <c r="I21" s="69"/>
      <c r="J21" s="69"/>
      <c r="K21" s="219"/>
    </row>
    <row r="22" spans="1:11" ht="12.75" customHeight="1" hidden="1">
      <c r="A22" s="164"/>
      <c r="B22" s="205"/>
      <c r="C22" s="67"/>
      <c r="D22" s="67"/>
      <c r="E22" s="67"/>
      <c r="F22" s="67"/>
      <c r="G22" s="69"/>
      <c r="H22" s="69"/>
      <c r="I22" s="69"/>
      <c r="J22" s="69"/>
      <c r="K22" s="67"/>
    </row>
    <row r="23" spans="1:11" ht="12.75" customHeight="1" hidden="1">
      <c r="A23" s="164"/>
      <c r="B23" s="205"/>
      <c r="C23" s="67"/>
      <c r="D23" s="67"/>
      <c r="E23" s="67"/>
      <c r="F23" s="67"/>
      <c r="G23" s="69"/>
      <c r="H23" s="69"/>
      <c r="I23" s="69"/>
      <c r="J23" s="69"/>
      <c r="K23" s="67"/>
    </row>
    <row r="24" spans="1:11" ht="12.75" customHeight="1" hidden="1">
      <c r="A24" s="164"/>
      <c r="B24" s="205"/>
      <c r="C24" s="67"/>
      <c r="D24" s="67"/>
      <c r="E24" s="67"/>
      <c r="F24" s="67"/>
      <c r="G24" s="69"/>
      <c r="H24" s="69"/>
      <c r="I24" s="69"/>
      <c r="J24" s="69"/>
      <c r="K24" s="67"/>
    </row>
    <row r="25" spans="1:11" ht="12.75" customHeight="1" hidden="1">
      <c r="A25" s="164"/>
      <c r="B25" s="205"/>
      <c r="C25" s="67"/>
      <c r="D25" s="67"/>
      <c r="E25" s="67"/>
      <c r="F25" s="67"/>
      <c r="G25" s="69"/>
      <c r="H25" s="69"/>
      <c r="I25" s="69"/>
      <c r="J25" s="69"/>
      <c r="K25" s="67"/>
    </row>
    <row r="26" spans="1:11" ht="12.75" customHeight="1" hidden="1">
      <c r="A26" s="164"/>
      <c r="B26" s="205"/>
      <c r="C26" s="67"/>
      <c r="D26" s="67"/>
      <c r="E26" s="67"/>
      <c r="F26" s="67"/>
      <c r="G26" s="69"/>
      <c r="H26" s="69"/>
      <c r="I26" s="69"/>
      <c r="J26" s="69"/>
      <c r="K26" s="67"/>
    </row>
    <row r="27" spans="1:11" ht="12.75" customHeight="1" hidden="1">
      <c r="A27" s="164"/>
      <c r="B27" s="205"/>
      <c r="C27" s="67"/>
      <c r="D27" s="67"/>
      <c r="E27" s="67"/>
      <c r="F27" s="67"/>
      <c r="G27" s="69"/>
      <c r="H27" s="69"/>
      <c r="I27" s="69"/>
      <c r="J27" s="69"/>
      <c r="K27" s="67"/>
    </row>
    <row r="28" spans="1:11" ht="12.75" customHeight="1" hidden="1">
      <c r="A28" s="164"/>
      <c r="B28" s="205"/>
      <c r="C28" s="67"/>
      <c r="D28" s="67"/>
      <c r="E28" s="67"/>
      <c r="F28" s="67"/>
      <c r="G28" s="69"/>
      <c r="H28" s="69"/>
      <c r="I28" s="69"/>
      <c r="J28" s="69"/>
      <c r="K28" s="67"/>
    </row>
    <row r="29" spans="1:11" ht="12.75" customHeight="1" hidden="1">
      <c r="A29" s="164"/>
      <c r="B29" s="205"/>
      <c r="C29" s="67"/>
      <c r="D29" s="67"/>
      <c r="E29" s="67"/>
      <c r="F29" s="67"/>
      <c r="G29" s="69"/>
      <c r="H29" s="69"/>
      <c r="I29" s="69"/>
      <c r="J29" s="69"/>
      <c r="K29" s="67"/>
    </row>
    <row r="30" spans="1:11" ht="2.25" customHeight="1" hidden="1">
      <c r="A30" s="183"/>
      <c r="B30" s="184"/>
      <c r="C30" s="178"/>
      <c r="D30" s="178"/>
      <c r="E30" s="178"/>
      <c r="F30" s="178"/>
      <c r="G30" s="179"/>
      <c r="H30" s="179"/>
      <c r="I30" s="179"/>
      <c r="J30" s="179"/>
      <c r="K30" s="178"/>
    </row>
    <row r="31" spans="1:11" ht="114.75" customHeight="1">
      <c r="A31" s="186"/>
      <c r="B31" s="68"/>
      <c r="C31" s="70" t="s">
        <v>211</v>
      </c>
      <c r="D31" s="70" t="s">
        <v>55</v>
      </c>
      <c r="E31" s="68" t="s">
        <v>56</v>
      </c>
      <c r="F31" s="68" t="s">
        <v>57</v>
      </c>
      <c r="G31" s="69">
        <v>8000</v>
      </c>
      <c r="H31" s="69">
        <v>8000</v>
      </c>
      <c r="I31" s="69">
        <v>0</v>
      </c>
      <c r="J31" s="69">
        <v>0</v>
      </c>
      <c r="K31" s="66" t="s">
        <v>212</v>
      </c>
    </row>
    <row r="32" spans="1:11" ht="146.25" customHeight="1">
      <c r="A32" s="80"/>
      <c r="B32" s="174" t="s">
        <v>75</v>
      </c>
      <c r="C32" s="71" t="s">
        <v>77</v>
      </c>
      <c r="D32" s="68" t="s">
        <v>55</v>
      </c>
      <c r="E32" s="68" t="s">
        <v>76</v>
      </c>
      <c r="F32" s="68" t="s">
        <v>62</v>
      </c>
      <c r="G32" s="69">
        <f>H32+I32+J32</f>
        <v>5150</v>
      </c>
      <c r="H32" s="69">
        <v>1800</v>
      </c>
      <c r="I32" s="69">
        <v>1950</v>
      </c>
      <c r="J32" s="69">
        <v>1400</v>
      </c>
      <c r="K32" s="68" t="s">
        <v>212</v>
      </c>
    </row>
    <row r="33" spans="1:11" ht="19.5" customHeight="1">
      <c r="A33" s="200" t="s">
        <v>167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2"/>
    </row>
    <row r="34" spans="1:11" ht="274.5" customHeight="1">
      <c r="A34" s="149" t="s">
        <v>78</v>
      </c>
      <c r="B34" s="68" t="s">
        <v>79</v>
      </c>
      <c r="C34" s="68" t="s">
        <v>179</v>
      </c>
      <c r="D34" s="68" t="s">
        <v>55</v>
      </c>
      <c r="E34" s="68" t="s">
        <v>56</v>
      </c>
      <c r="F34" s="68" t="s">
        <v>70</v>
      </c>
      <c r="G34" s="69">
        <f>H34+I34+J34</f>
        <v>23042.699999999997</v>
      </c>
      <c r="H34" s="69">
        <v>3607.6</v>
      </c>
      <c r="I34" s="69">
        <v>8637.8</v>
      </c>
      <c r="J34" s="69">
        <v>10797.3</v>
      </c>
      <c r="K34" s="68" t="s">
        <v>209</v>
      </c>
    </row>
    <row r="35" spans="1:11" ht="216.75">
      <c r="A35" s="80"/>
      <c r="B35" s="81"/>
      <c r="C35" s="68" t="s">
        <v>180</v>
      </c>
      <c r="D35" s="72" t="s">
        <v>55</v>
      </c>
      <c r="E35" s="68" t="s">
        <v>56</v>
      </c>
      <c r="F35" s="68" t="s">
        <v>70</v>
      </c>
      <c r="G35" s="69">
        <f>H35+I35+J35</f>
        <v>5606.2</v>
      </c>
      <c r="H35" s="69">
        <v>1642</v>
      </c>
      <c r="I35" s="69">
        <v>1982.1</v>
      </c>
      <c r="J35" s="69">
        <v>1982.1</v>
      </c>
      <c r="K35" s="81"/>
    </row>
    <row r="36" spans="1:11" ht="102">
      <c r="A36" s="80"/>
      <c r="B36" s="68" t="s">
        <v>81</v>
      </c>
      <c r="C36" s="68" t="s">
        <v>219</v>
      </c>
      <c r="D36" s="72" t="s">
        <v>55</v>
      </c>
      <c r="E36" s="68" t="s">
        <v>56</v>
      </c>
      <c r="F36" s="70" t="s">
        <v>57</v>
      </c>
      <c r="G36" s="69">
        <f>H36+I36+J36</f>
        <v>4200</v>
      </c>
      <c r="H36" s="69">
        <v>2100</v>
      </c>
      <c r="I36" s="69">
        <v>2100</v>
      </c>
      <c r="J36" s="69">
        <v>0</v>
      </c>
      <c r="K36" s="70" t="s">
        <v>82</v>
      </c>
    </row>
    <row r="37" spans="1:11" ht="90.75" customHeight="1">
      <c r="A37" s="80"/>
      <c r="B37" s="68" t="s">
        <v>83</v>
      </c>
      <c r="C37" s="68" t="s">
        <v>84</v>
      </c>
      <c r="D37" s="73" t="s">
        <v>183</v>
      </c>
      <c r="E37" s="70" t="s">
        <v>56</v>
      </c>
      <c r="F37" s="70" t="s">
        <v>70</v>
      </c>
      <c r="G37" s="69">
        <v>13099.24</v>
      </c>
      <c r="H37" s="69">
        <v>13099.24</v>
      </c>
      <c r="I37" s="69">
        <v>0</v>
      </c>
      <c r="J37" s="69">
        <v>0</v>
      </c>
      <c r="K37" s="68" t="s">
        <v>80</v>
      </c>
    </row>
    <row r="38" spans="1:11" ht="102">
      <c r="A38" s="81"/>
      <c r="B38" s="68" t="s">
        <v>85</v>
      </c>
      <c r="C38" s="68" t="s">
        <v>86</v>
      </c>
      <c r="D38" s="148" t="s">
        <v>183</v>
      </c>
      <c r="E38" s="70" t="s">
        <v>56</v>
      </c>
      <c r="F38" s="70" t="s">
        <v>70</v>
      </c>
      <c r="G38" s="69">
        <v>834</v>
      </c>
      <c r="H38" s="69">
        <v>834</v>
      </c>
      <c r="I38" s="69">
        <v>0</v>
      </c>
      <c r="J38" s="69">
        <v>0</v>
      </c>
      <c r="K38" s="68" t="s">
        <v>87</v>
      </c>
    </row>
    <row r="39" spans="1:11" ht="12.75">
      <c r="A39" s="147"/>
      <c r="B39" s="215" t="s">
        <v>187</v>
      </c>
      <c r="C39" s="216"/>
      <c r="D39" s="216"/>
      <c r="E39" s="216"/>
      <c r="F39" s="216"/>
      <c r="G39" s="216"/>
      <c r="H39" s="216"/>
      <c r="I39" s="216"/>
      <c r="J39" s="216"/>
      <c r="K39" s="217"/>
    </row>
    <row r="40" spans="1:11" ht="127.5">
      <c r="A40" s="149" t="s">
        <v>188</v>
      </c>
      <c r="B40" s="68" t="s">
        <v>202</v>
      </c>
      <c r="C40" s="71" t="s">
        <v>182</v>
      </c>
      <c r="D40" s="68" t="s">
        <v>184</v>
      </c>
      <c r="E40" s="68" t="s">
        <v>235</v>
      </c>
      <c r="F40" s="68" t="s">
        <v>70</v>
      </c>
      <c r="G40" s="69">
        <f>H40</f>
        <v>99</v>
      </c>
      <c r="H40" s="69">
        <v>99</v>
      </c>
      <c r="I40" s="69">
        <v>0</v>
      </c>
      <c r="J40" s="69">
        <v>0</v>
      </c>
      <c r="K40" s="207" t="s">
        <v>87</v>
      </c>
    </row>
    <row r="41" spans="1:11" ht="12.75">
      <c r="A41" s="197" t="s">
        <v>88</v>
      </c>
      <c r="B41" s="198"/>
      <c r="C41" s="198"/>
      <c r="D41" s="198"/>
      <c r="E41" s="198"/>
      <c r="F41" s="199"/>
      <c r="G41" s="69">
        <f>G12+G13+G14+G16+G17+G18+G20+G31+G32+G34+G35+G36+G37+G38+G40</f>
        <v>361489.14</v>
      </c>
      <c r="H41" s="69">
        <f>H12+H13+H14+H16+H17+H18+H20+H31+H32+H34+H35+H36+H37+H38+H40</f>
        <v>146979.84</v>
      </c>
      <c r="I41" s="69">
        <f>I12+I13+I14+I16+I17+I18+I20+I31+I32+I34+I35+I36+I37+I38+I40</f>
        <v>135969.9</v>
      </c>
      <c r="J41" s="69">
        <f>J12+J13+J14+J16+J17+J18+J20+J31+J32+J34+J35+J36+J37+J38+J40</f>
        <v>78539.40000000001</v>
      </c>
      <c r="K41" s="208"/>
    </row>
    <row r="42" spans="1:11" ht="52.5" customHeight="1">
      <c r="A42" s="75"/>
      <c r="B42" s="75"/>
      <c r="C42" s="75"/>
      <c r="D42" s="75"/>
      <c r="E42" s="75"/>
      <c r="F42" s="75"/>
      <c r="G42" s="76"/>
      <c r="H42" s="76"/>
      <c r="I42" s="76"/>
      <c r="J42" s="76"/>
      <c r="K42" s="75"/>
    </row>
    <row r="43" spans="1:11" ht="12.75">
      <c r="A43" s="188" t="s">
        <v>239</v>
      </c>
      <c r="B43" s="189"/>
      <c r="C43" s="75"/>
      <c r="D43" s="75"/>
      <c r="E43" s="75"/>
      <c r="F43" s="75"/>
      <c r="G43" s="76"/>
      <c r="H43" s="76"/>
      <c r="I43" s="76"/>
      <c r="J43" s="79" t="s">
        <v>26</v>
      </c>
      <c r="K43" s="75"/>
    </row>
    <row r="44" spans="1:11" ht="24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188" t="s">
        <v>230</v>
      </c>
      <c r="B45" s="189"/>
      <c r="C45" s="189"/>
      <c r="D45" s="75"/>
      <c r="E45" s="75"/>
      <c r="F45" s="75"/>
      <c r="G45" s="75"/>
      <c r="H45" s="75"/>
      <c r="I45" s="75"/>
      <c r="J45" s="75"/>
      <c r="K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</sheetData>
  <sheetProtection/>
  <mergeCells count="23">
    <mergeCell ref="B39:K39"/>
    <mergeCell ref="K40:K41"/>
    <mergeCell ref="B20:B29"/>
    <mergeCell ref="D20:D21"/>
    <mergeCell ref="E20:E21"/>
    <mergeCell ref="K20:K21"/>
    <mergeCell ref="H2:K2"/>
    <mergeCell ref="H3:K3"/>
    <mergeCell ref="C9:C10"/>
    <mergeCell ref="D9:D10"/>
    <mergeCell ref="E9:E10"/>
    <mergeCell ref="K9:K10"/>
    <mergeCell ref="G9:J9"/>
    <mergeCell ref="A43:B43"/>
    <mergeCell ref="A45:C45"/>
    <mergeCell ref="A9:A10"/>
    <mergeCell ref="B9:B10"/>
    <mergeCell ref="A11:K11"/>
    <mergeCell ref="A41:F41"/>
    <mergeCell ref="A33:K33"/>
    <mergeCell ref="A19:K19"/>
    <mergeCell ref="D14:D15"/>
    <mergeCell ref="B17:B1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44">
      <selection activeCell="A53" sqref="A53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43" t="s">
        <v>11</v>
      </c>
      <c r="J1" s="243"/>
      <c r="K1" s="243"/>
      <c r="L1" s="243"/>
    </row>
    <row r="2" spans="6:13" ht="97.5" customHeight="1">
      <c r="F2" s="7"/>
      <c r="G2" s="7"/>
      <c r="H2" s="34"/>
      <c r="I2" s="248" t="s">
        <v>232</v>
      </c>
      <c r="J2" s="248"/>
      <c r="K2" s="248"/>
      <c r="L2" s="248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48" t="s">
        <v>240</v>
      </c>
      <c r="J4" s="248"/>
      <c r="K4" s="248"/>
      <c r="L4" s="248"/>
    </row>
    <row r="5" spans="1:12" ht="31.5" customHeight="1">
      <c r="A5" s="246" t="s">
        <v>18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45" t="s">
        <v>2</v>
      </c>
      <c r="B7" s="251" t="s">
        <v>1</v>
      </c>
      <c r="C7" s="244" t="s">
        <v>19</v>
      </c>
      <c r="D7" s="244"/>
      <c r="E7" s="244"/>
      <c r="F7" s="244" t="s">
        <v>20</v>
      </c>
      <c r="G7" s="244"/>
      <c r="H7" s="244"/>
      <c r="I7" s="245" t="s">
        <v>21</v>
      </c>
      <c r="J7" s="245"/>
      <c r="K7" s="245"/>
      <c r="L7" s="247" t="s">
        <v>6</v>
      </c>
    </row>
    <row r="8" spans="1:12" ht="30.75" customHeight="1">
      <c r="A8" s="245"/>
      <c r="B8" s="251"/>
      <c r="C8" s="244" t="s">
        <v>3</v>
      </c>
      <c r="D8" s="244" t="s">
        <v>7</v>
      </c>
      <c r="E8" s="244"/>
      <c r="F8" s="244" t="s">
        <v>3</v>
      </c>
      <c r="G8" s="244" t="s">
        <v>7</v>
      </c>
      <c r="H8" s="244"/>
      <c r="I8" s="244" t="s">
        <v>3</v>
      </c>
      <c r="J8" s="244" t="s">
        <v>7</v>
      </c>
      <c r="K8" s="244"/>
      <c r="L8" s="247"/>
    </row>
    <row r="9" spans="1:12" ht="45.75" customHeight="1">
      <c r="A9" s="245"/>
      <c r="B9" s="251"/>
      <c r="C9" s="244"/>
      <c r="D9" s="28" t="s">
        <v>0</v>
      </c>
      <c r="E9" s="28" t="s">
        <v>28</v>
      </c>
      <c r="F9" s="244"/>
      <c r="G9" s="28" t="s">
        <v>0</v>
      </c>
      <c r="H9" s="28" t="s">
        <v>28</v>
      </c>
      <c r="I9" s="244"/>
      <c r="J9" s="28" t="s">
        <v>0</v>
      </c>
      <c r="K9" s="27" t="s">
        <v>28</v>
      </c>
      <c r="L9" s="247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35">
        <f>C12+C21+C31+C43</f>
        <v>146979.84</v>
      </c>
      <c r="D11" s="35">
        <f>D31+O8</f>
        <v>13510.24</v>
      </c>
      <c r="E11" s="35">
        <f>E12+E21+E31</f>
        <v>131669.6</v>
      </c>
      <c r="F11" s="35">
        <f>F12+F21+F31</f>
        <v>135969.9</v>
      </c>
      <c r="G11" s="35"/>
      <c r="H11" s="35">
        <f>H12+H21+H31</f>
        <v>134019.9</v>
      </c>
      <c r="I11" s="35">
        <f>I12+I21+I31</f>
        <v>78539.4</v>
      </c>
      <c r="J11" s="35"/>
      <c r="K11" s="35">
        <f>K12+K21+K31</f>
        <v>77139.4</v>
      </c>
      <c r="L11" s="263" t="s">
        <v>17</v>
      </c>
    </row>
    <row r="12" spans="1:12" ht="49.5" customHeight="1">
      <c r="A12" s="9" t="s">
        <v>22</v>
      </c>
      <c r="C12" s="35">
        <f>C14+C15+C17+C19+C20</f>
        <v>100398</v>
      </c>
      <c r="D12" s="35"/>
      <c r="E12" s="35">
        <f>E14+E15+E19+E20+E17</f>
        <v>100398</v>
      </c>
      <c r="F12" s="35">
        <f>F14+F15+F16+F17</f>
        <v>111300</v>
      </c>
      <c r="G12" s="38"/>
      <c r="H12" s="35">
        <f>H14+H15+H16</f>
        <v>111300</v>
      </c>
      <c r="I12" s="35">
        <f>I14+I15+I16+I17</f>
        <v>55920</v>
      </c>
      <c r="J12" s="38"/>
      <c r="K12" s="35">
        <f>K15+K16</f>
        <v>55920</v>
      </c>
      <c r="L12" s="264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64"/>
    </row>
    <row r="14" spans="1:12" ht="35.25" customHeight="1">
      <c r="A14" s="254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K14" s="44">
        <v>0</v>
      </c>
      <c r="L14" s="264"/>
    </row>
    <row r="15" spans="1:12" ht="38.25" customHeight="1">
      <c r="A15" s="255"/>
      <c r="B15" s="256" t="s">
        <v>13</v>
      </c>
      <c r="C15" s="239">
        <f>92898-C14</f>
        <v>87498</v>
      </c>
      <c r="D15" s="238"/>
      <c r="E15" s="239">
        <f>92898-E14</f>
        <v>87498</v>
      </c>
      <c r="F15" s="239">
        <v>105900</v>
      </c>
      <c r="G15" s="261"/>
      <c r="H15" s="239">
        <v>105900</v>
      </c>
      <c r="I15" s="239">
        <v>55920</v>
      </c>
      <c r="J15" s="261"/>
      <c r="K15" s="266">
        <v>55920</v>
      </c>
      <c r="L15" s="264"/>
    </row>
    <row r="16" spans="1:12" ht="3.75" customHeight="1" hidden="1">
      <c r="A16" s="255"/>
      <c r="B16" s="257"/>
      <c r="C16" s="240"/>
      <c r="D16" s="208"/>
      <c r="E16" s="240"/>
      <c r="F16" s="240"/>
      <c r="G16" s="262"/>
      <c r="H16" s="240"/>
      <c r="I16" s="240"/>
      <c r="J16" s="262"/>
      <c r="K16" s="267"/>
      <c r="L16" s="265"/>
    </row>
    <row r="17" spans="1:12" ht="47.25" customHeight="1">
      <c r="A17" s="253" t="s">
        <v>218</v>
      </c>
      <c r="B17" s="229" t="s">
        <v>13</v>
      </c>
      <c r="C17" s="220">
        <v>1300</v>
      </c>
      <c r="D17" s="220"/>
      <c r="E17" s="220">
        <v>1300</v>
      </c>
      <c r="F17" s="220">
        <v>0</v>
      </c>
      <c r="G17" s="220"/>
      <c r="H17" s="220">
        <v>0</v>
      </c>
      <c r="I17" s="220">
        <v>0</v>
      </c>
      <c r="J17" s="220"/>
      <c r="K17" s="220">
        <v>0</v>
      </c>
      <c r="L17" s="221" t="s">
        <v>17</v>
      </c>
    </row>
    <row r="18" spans="1:12" ht="71.25" customHeight="1">
      <c r="A18" s="253"/>
      <c r="B18" s="230"/>
      <c r="C18" s="220"/>
      <c r="D18" s="220"/>
      <c r="E18" s="220"/>
      <c r="F18" s="220"/>
      <c r="G18" s="220"/>
      <c r="H18" s="220"/>
      <c r="I18" s="220"/>
      <c r="J18" s="220"/>
      <c r="K18" s="220"/>
      <c r="L18" s="222"/>
    </row>
    <row r="19" spans="1:12" ht="72.75" customHeight="1">
      <c r="A19" s="12" t="s">
        <v>34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33</v>
      </c>
    </row>
    <row r="20" spans="1:12" ht="87.75" customHeight="1">
      <c r="A20" s="12" t="s">
        <v>36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35</v>
      </c>
    </row>
    <row r="21" spans="1:12" ht="159" customHeight="1">
      <c r="A21" s="9" t="s">
        <v>24</v>
      </c>
      <c r="B21" s="168"/>
      <c r="C21" s="35">
        <f>C23+C26</f>
        <v>25200</v>
      </c>
      <c r="D21" s="35"/>
      <c r="E21" s="35">
        <f>E23+E26</f>
        <v>23400</v>
      </c>
      <c r="F21" s="35">
        <f>F23+F26</f>
        <v>11950</v>
      </c>
      <c r="G21" s="35"/>
      <c r="H21" s="35">
        <f>H23+H26</f>
        <v>10000</v>
      </c>
      <c r="I21" s="35">
        <f>I23+I26</f>
        <v>9840</v>
      </c>
      <c r="J21" s="35"/>
      <c r="K21" s="170">
        <f>K23+K26</f>
        <v>8440</v>
      </c>
      <c r="L21" s="167"/>
    </row>
    <row r="22" spans="1:12" ht="160.5" customHeight="1">
      <c r="A22" s="50" t="s">
        <v>10</v>
      </c>
      <c r="B22" s="171"/>
      <c r="C22" s="58"/>
      <c r="D22" s="58"/>
      <c r="E22" s="58"/>
      <c r="F22" s="58"/>
      <c r="G22" s="58"/>
      <c r="H22" s="58"/>
      <c r="I22" s="58"/>
      <c r="J22" s="58"/>
      <c r="K22" s="132"/>
      <c r="L22" s="46"/>
    </row>
    <row r="23" spans="1:12" ht="127.5" customHeight="1">
      <c r="A23" s="253" t="s">
        <v>204</v>
      </c>
      <c r="B23" s="258" t="s">
        <v>16</v>
      </c>
      <c r="C23" s="220">
        <v>23400</v>
      </c>
      <c r="D23" s="220"/>
      <c r="E23" s="220">
        <v>23400</v>
      </c>
      <c r="F23" s="220">
        <v>10000</v>
      </c>
      <c r="G23" s="220"/>
      <c r="H23" s="220">
        <v>10000</v>
      </c>
      <c r="I23" s="220">
        <v>8440</v>
      </c>
      <c r="J23" s="220"/>
      <c r="K23" s="220">
        <v>8440</v>
      </c>
      <c r="L23" s="172" t="s">
        <v>37</v>
      </c>
    </row>
    <row r="24" spans="1:12" ht="16.5" customHeight="1" hidden="1">
      <c r="A24" s="253"/>
      <c r="B24" s="258"/>
      <c r="C24" s="220"/>
      <c r="D24" s="220"/>
      <c r="E24" s="220"/>
      <c r="F24" s="220"/>
      <c r="G24" s="220"/>
      <c r="H24" s="220"/>
      <c r="I24" s="220"/>
      <c r="J24" s="220"/>
      <c r="K24" s="220"/>
      <c r="L24" s="173"/>
    </row>
    <row r="25" spans="1:12" ht="15.75" customHeight="1" hidden="1">
      <c r="A25" s="253"/>
      <c r="B25" s="258"/>
      <c r="C25" s="220"/>
      <c r="D25" s="220"/>
      <c r="E25" s="220"/>
      <c r="F25" s="220"/>
      <c r="G25" s="220"/>
      <c r="H25" s="220"/>
      <c r="I25" s="220"/>
      <c r="J25" s="220"/>
      <c r="K25" s="220"/>
      <c r="L25" s="173"/>
    </row>
    <row r="26" spans="1:12" ht="15.75" customHeight="1">
      <c r="A26" s="252" t="s">
        <v>38</v>
      </c>
      <c r="B26" s="234" t="s">
        <v>14</v>
      </c>
      <c r="C26" s="236">
        <v>1800</v>
      </c>
      <c r="D26" s="236"/>
      <c r="E26" s="241"/>
      <c r="F26" s="225">
        <v>1950</v>
      </c>
      <c r="G26" s="225"/>
      <c r="H26" s="225"/>
      <c r="I26" s="225">
        <v>1400</v>
      </c>
      <c r="J26" s="225"/>
      <c r="K26" s="225"/>
      <c r="L26" s="223" t="s">
        <v>32</v>
      </c>
    </row>
    <row r="27" spans="1:12" ht="15.75" customHeight="1">
      <c r="A27" s="253"/>
      <c r="B27" s="235"/>
      <c r="C27" s="237"/>
      <c r="D27" s="237"/>
      <c r="E27" s="242"/>
      <c r="F27" s="220"/>
      <c r="G27" s="220"/>
      <c r="H27" s="220"/>
      <c r="I27" s="220"/>
      <c r="J27" s="220"/>
      <c r="K27" s="220"/>
      <c r="L27" s="224"/>
    </row>
    <row r="28" spans="1:12" s="24" customFormat="1" ht="27.75" customHeight="1">
      <c r="A28" s="253"/>
      <c r="B28" s="235"/>
      <c r="C28" s="237"/>
      <c r="D28" s="237"/>
      <c r="E28" s="242"/>
      <c r="F28" s="220"/>
      <c r="G28" s="220"/>
      <c r="H28" s="220"/>
      <c r="I28" s="220"/>
      <c r="J28" s="220"/>
      <c r="K28" s="220"/>
      <c r="L28" s="224"/>
    </row>
    <row r="29" spans="1:12" s="24" customFormat="1" ht="55.5" customHeight="1">
      <c r="A29" s="253"/>
      <c r="B29" s="235"/>
      <c r="C29" s="237"/>
      <c r="D29" s="237"/>
      <c r="E29" s="242"/>
      <c r="F29" s="220"/>
      <c r="G29" s="220"/>
      <c r="H29" s="220"/>
      <c r="I29" s="220"/>
      <c r="J29" s="220"/>
      <c r="K29" s="220"/>
      <c r="L29" s="224"/>
    </row>
    <row r="30" spans="1:12" s="24" customFormat="1" ht="5.25" customHeight="1" hidden="1">
      <c r="A30" s="253"/>
      <c r="B30" s="235"/>
      <c r="C30" s="237"/>
      <c r="D30" s="237"/>
      <c r="E30" s="242"/>
      <c r="F30" s="220"/>
      <c r="G30" s="220"/>
      <c r="H30" s="220"/>
      <c r="I30" s="220"/>
      <c r="J30" s="220"/>
      <c r="K30" s="220"/>
      <c r="L30" s="173"/>
    </row>
    <row r="31" spans="1:12" ht="60">
      <c r="A31" s="9" t="s">
        <v>203</v>
      </c>
      <c r="B31" s="54"/>
      <c r="C31" s="62">
        <f>C33+C36+C38+C39+C41+C42</f>
        <v>21282.84</v>
      </c>
      <c r="D31" s="62">
        <f>D38+D39+D42+D43</f>
        <v>13510.24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0">
        <f>K33+K36</f>
        <v>12779.4</v>
      </c>
      <c r="L31" s="59" t="s">
        <v>17</v>
      </c>
    </row>
    <row r="32" spans="1:12" ht="47.25">
      <c r="A32" s="50" t="s">
        <v>27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67"/>
    </row>
    <row r="33" spans="1:12" ht="157.5">
      <c r="A33" s="51" t="s">
        <v>31</v>
      </c>
      <c r="B33" s="231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1">
        <v>12779.4</v>
      </c>
      <c r="L33" s="46"/>
    </row>
    <row r="34" spans="1:12" ht="15.75">
      <c r="A34" s="52" t="s">
        <v>29</v>
      </c>
      <c r="B34" s="232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1">
        <v>10797.3</v>
      </c>
      <c r="L34" s="46"/>
    </row>
    <row r="35" spans="1:12" ht="15.75">
      <c r="A35" s="53" t="s">
        <v>30</v>
      </c>
      <c r="B35" s="233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1">
        <v>1982.1</v>
      </c>
      <c r="L35" s="46"/>
    </row>
    <row r="36" spans="1:12" ht="47.25">
      <c r="A36" s="61" t="s">
        <v>89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2">
        <v>0</v>
      </c>
      <c r="L36" s="80"/>
    </row>
    <row r="37" spans="1:12" ht="47.25">
      <c r="A37" s="150" t="s">
        <v>189</v>
      </c>
      <c r="B37" s="226" t="s">
        <v>13</v>
      </c>
      <c r="C37" s="64"/>
      <c r="D37" s="64"/>
      <c r="E37" s="151"/>
      <c r="F37" s="151"/>
      <c r="G37" s="151"/>
      <c r="H37" s="151"/>
      <c r="I37" s="151"/>
      <c r="J37" s="151"/>
      <c r="K37" s="152"/>
      <c r="L37" s="80"/>
    </row>
    <row r="38" spans="1:12" ht="110.25">
      <c r="A38" s="153" t="s">
        <v>206</v>
      </c>
      <c r="B38" s="227"/>
      <c r="C38" s="64">
        <v>10651.74</v>
      </c>
      <c r="D38" s="64">
        <v>10651.74</v>
      </c>
      <c r="E38" s="151"/>
      <c r="F38" s="151">
        <v>0</v>
      </c>
      <c r="G38" s="151">
        <v>0</v>
      </c>
      <c r="H38" s="151"/>
      <c r="I38" s="151">
        <v>0</v>
      </c>
      <c r="J38" s="151">
        <v>0</v>
      </c>
      <c r="K38" s="152"/>
      <c r="L38" s="80"/>
    </row>
    <row r="39" spans="1:12" ht="96.75" customHeight="1">
      <c r="A39" s="154" t="s">
        <v>207</v>
      </c>
      <c r="B39" s="228"/>
      <c r="C39" s="64">
        <v>2447.5</v>
      </c>
      <c r="D39" s="64">
        <v>2447.5</v>
      </c>
      <c r="E39" s="151"/>
      <c r="F39" s="151">
        <v>0</v>
      </c>
      <c r="G39" s="151">
        <v>0</v>
      </c>
      <c r="H39" s="151"/>
      <c r="I39" s="151">
        <v>0</v>
      </c>
      <c r="J39" s="151">
        <v>0</v>
      </c>
      <c r="K39" s="152"/>
      <c r="L39" s="81"/>
    </row>
    <row r="40" spans="1:12" ht="47.25">
      <c r="A40" s="169" t="s">
        <v>208</v>
      </c>
      <c r="B40" s="60" t="s">
        <v>13</v>
      </c>
      <c r="C40" s="139"/>
      <c r="D40" s="137"/>
      <c r="E40" s="139"/>
      <c r="F40" s="139"/>
      <c r="G40" s="139"/>
      <c r="H40" s="139"/>
      <c r="I40" s="139"/>
      <c r="J40" s="139"/>
      <c r="K40" s="139"/>
      <c r="L40" s="165"/>
    </row>
    <row r="41" spans="1:12" ht="15.75">
      <c r="A41" s="144" t="s">
        <v>171</v>
      </c>
      <c r="B41" s="138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46">
        <v>0</v>
      </c>
      <c r="L41" s="138"/>
    </row>
    <row r="42" spans="1:12" ht="15.75">
      <c r="A42" s="145" t="s">
        <v>172</v>
      </c>
      <c r="B42" s="142"/>
      <c r="C42" s="146">
        <v>312</v>
      </c>
      <c r="D42" s="146">
        <v>312</v>
      </c>
      <c r="E42" s="146"/>
      <c r="F42" s="146">
        <v>0</v>
      </c>
      <c r="G42" s="146">
        <v>0</v>
      </c>
      <c r="H42" s="146"/>
      <c r="I42" s="146">
        <v>0</v>
      </c>
      <c r="J42" s="146">
        <v>0</v>
      </c>
      <c r="K42" s="38"/>
      <c r="L42" s="143"/>
    </row>
    <row r="43" spans="1:12" ht="47.25">
      <c r="A43" s="9" t="s">
        <v>193</v>
      </c>
      <c r="B43" s="63"/>
      <c r="C43" s="156">
        <f>+C45</f>
        <v>99</v>
      </c>
      <c r="D43" s="156">
        <f>+D45</f>
        <v>99</v>
      </c>
      <c r="E43" s="146"/>
      <c r="F43" s="146"/>
      <c r="G43" s="146"/>
      <c r="H43" s="146"/>
      <c r="I43" s="146"/>
      <c r="J43" s="146"/>
      <c r="K43" s="38"/>
      <c r="L43" s="38"/>
    </row>
    <row r="44" spans="1:12" ht="47.25">
      <c r="A44" s="12" t="s">
        <v>191</v>
      </c>
      <c r="B44" s="63"/>
      <c r="C44" s="146"/>
      <c r="D44" s="146"/>
      <c r="E44" s="146"/>
      <c r="F44" s="146"/>
      <c r="G44" s="146"/>
      <c r="H44" s="146"/>
      <c r="I44" s="146"/>
      <c r="J44" s="146"/>
      <c r="K44" s="38"/>
      <c r="L44" s="259" t="s">
        <v>185</v>
      </c>
    </row>
    <row r="45" spans="1:12" ht="47.25">
      <c r="A45" s="12" t="s">
        <v>192</v>
      </c>
      <c r="B45" s="63" t="s">
        <v>13</v>
      </c>
      <c r="C45" s="146">
        <v>99</v>
      </c>
      <c r="D45" s="146">
        <v>99</v>
      </c>
      <c r="E45" s="146"/>
      <c r="F45" s="146">
        <v>0</v>
      </c>
      <c r="G45" s="146">
        <v>0</v>
      </c>
      <c r="H45" s="146"/>
      <c r="I45" s="146">
        <v>0</v>
      </c>
      <c r="J45" s="146">
        <v>0</v>
      </c>
      <c r="K45" s="38"/>
      <c r="L45" s="260"/>
    </row>
    <row r="46" spans="1:12" ht="15.75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77"/>
      <c r="L46" s="163"/>
    </row>
    <row r="47" spans="1:12" ht="15.75">
      <c r="A47" s="160"/>
      <c r="B47" s="161"/>
      <c r="C47" s="162"/>
      <c r="D47" s="162"/>
      <c r="E47" s="162"/>
      <c r="F47" s="162"/>
      <c r="G47" s="162"/>
      <c r="H47" s="162"/>
      <c r="I47" s="162"/>
      <c r="J47" s="162"/>
      <c r="K47" s="77"/>
      <c r="L47" s="163"/>
    </row>
    <row r="48" spans="1:12" ht="15.75">
      <c r="A48" s="160"/>
      <c r="B48" s="161"/>
      <c r="C48" s="162"/>
      <c r="D48" s="162"/>
      <c r="E48" s="162"/>
      <c r="F48" s="162"/>
      <c r="G48" s="162"/>
      <c r="H48" s="162"/>
      <c r="I48" s="162"/>
      <c r="J48" s="162"/>
      <c r="K48" s="77"/>
      <c r="L48" s="163"/>
    </row>
    <row r="49" spans="1:12" ht="15.75">
      <c r="A49" s="160"/>
      <c r="B49" s="161"/>
      <c r="C49" s="162"/>
      <c r="D49" s="162"/>
      <c r="E49" s="162"/>
      <c r="F49" s="162"/>
      <c r="G49" s="162"/>
      <c r="H49" s="162"/>
      <c r="I49" s="162"/>
      <c r="J49" s="162"/>
      <c r="K49" s="77"/>
      <c r="L49" s="163"/>
    </row>
    <row r="50" spans="1:12" ht="18.75">
      <c r="A50" s="47" t="s">
        <v>236</v>
      </c>
      <c r="B50"/>
      <c r="C50"/>
      <c r="D50"/>
      <c r="E50"/>
      <c r="F50"/>
      <c r="G50"/>
      <c r="H50" s="47" t="s">
        <v>25</v>
      </c>
      <c r="I50" s="47"/>
      <c r="J50" s="5"/>
      <c r="K50" s="10"/>
      <c r="L50" s="155" t="s">
        <v>26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5"/>
    </row>
    <row r="53" spans="1:11" ht="18.75" customHeight="1">
      <c r="A53" s="48" t="s">
        <v>230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14"/>
      <c r="B54" s="20"/>
      <c r="C54" s="4"/>
      <c r="D54" s="3"/>
      <c r="E54" s="1"/>
      <c r="F54" s="3"/>
      <c r="G54" s="2"/>
      <c r="H54" s="1"/>
      <c r="I54" s="3"/>
      <c r="J54" s="1"/>
      <c r="K54" s="10"/>
    </row>
    <row r="55" spans="1:11" ht="18.75">
      <c r="A55" s="250"/>
      <c r="B55" s="250"/>
      <c r="C55" s="1"/>
      <c r="D55" s="1"/>
      <c r="E55" s="3"/>
      <c r="F55" s="2"/>
      <c r="G55" s="1"/>
      <c r="H55" s="1"/>
      <c r="I55" s="1"/>
      <c r="J55" s="1"/>
      <c r="K55" s="10"/>
    </row>
    <row r="56" spans="3:11" ht="18.75">
      <c r="C56" s="11"/>
      <c r="D56" s="11"/>
      <c r="E56" s="1"/>
      <c r="F56" s="11"/>
      <c r="G56" s="11"/>
      <c r="H56" s="11"/>
      <c r="I56" s="11"/>
      <c r="J56" s="11"/>
      <c r="K56" s="6"/>
    </row>
    <row r="57" spans="1:11" ht="18.75">
      <c r="A57" s="249"/>
      <c r="B57" s="249"/>
      <c r="C57" s="11"/>
      <c r="D57" s="11"/>
      <c r="E57" s="11"/>
      <c r="F57" s="11"/>
      <c r="G57" s="11"/>
      <c r="H57" s="11"/>
      <c r="I57" s="11"/>
      <c r="J57" s="11"/>
      <c r="K57" s="6"/>
    </row>
    <row r="58" spans="1:5" ht="18">
      <c r="A58" s="15"/>
      <c r="B58" s="21"/>
      <c r="E58" s="11"/>
    </row>
    <row r="59" spans="1:2" ht="18.75">
      <c r="A59" s="16"/>
      <c r="B59" s="22"/>
    </row>
  </sheetData>
  <sheetProtection/>
  <mergeCells count="68">
    <mergeCell ref="L44:L45"/>
    <mergeCell ref="G15:G16"/>
    <mergeCell ref="H15:H16"/>
    <mergeCell ref="C8:C9"/>
    <mergeCell ref="L11:L16"/>
    <mergeCell ref="C23:C25"/>
    <mergeCell ref="D23:D25"/>
    <mergeCell ref="J15:J16"/>
    <mergeCell ref="K15:K16"/>
    <mergeCell ref="E15:E16"/>
    <mergeCell ref="A14:A16"/>
    <mergeCell ref="F26:F30"/>
    <mergeCell ref="I15:I16"/>
    <mergeCell ref="G8:H8"/>
    <mergeCell ref="F23:F25"/>
    <mergeCell ref="B15:B16"/>
    <mergeCell ref="G26:G30"/>
    <mergeCell ref="A17:A18"/>
    <mergeCell ref="A23:A25"/>
    <mergeCell ref="B23:B25"/>
    <mergeCell ref="A57:B57"/>
    <mergeCell ref="A55:B55"/>
    <mergeCell ref="F8:F9"/>
    <mergeCell ref="A7:A9"/>
    <mergeCell ref="B7:B9"/>
    <mergeCell ref="C7:E7"/>
    <mergeCell ref="D8:E8"/>
    <mergeCell ref="E23:E25"/>
    <mergeCell ref="C15:C16"/>
    <mergeCell ref="A26:A30"/>
    <mergeCell ref="I1:L1"/>
    <mergeCell ref="F7:H7"/>
    <mergeCell ref="I7:K7"/>
    <mergeCell ref="A5:L5"/>
    <mergeCell ref="L7:L9"/>
    <mergeCell ref="J8:K8"/>
    <mergeCell ref="I8:I9"/>
    <mergeCell ref="I2:L2"/>
    <mergeCell ref="I4:L4"/>
    <mergeCell ref="D15:D16"/>
    <mergeCell ref="H26:H30"/>
    <mergeCell ref="I26:I30"/>
    <mergeCell ref="I17:I18"/>
    <mergeCell ref="F15:F16"/>
    <mergeCell ref="D26:D30"/>
    <mergeCell ref="E26:E30"/>
    <mergeCell ref="E17:E18"/>
    <mergeCell ref="F17:F18"/>
    <mergeCell ref="G17:G18"/>
    <mergeCell ref="B37:B39"/>
    <mergeCell ref="B17:B18"/>
    <mergeCell ref="C17:C18"/>
    <mergeCell ref="D17:D18"/>
    <mergeCell ref="B33:B35"/>
    <mergeCell ref="B26:B30"/>
    <mergeCell ref="C26:C30"/>
    <mergeCell ref="L26:L29"/>
    <mergeCell ref="K26:K30"/>
    <mergeCell ref="J23:J25"/>
    <mergeCell ref="K23:K25"/>
    <mergeCell ref="J26:J30"/>
    <mergeCell ref="G23:G25"/>
    <mergeCell ref="J17:J18"/>
    <mergeCell ref="K17:K18"/>
    <mergeCell ref="L17:L18"/>
    <mergeCell ref="H23:H25"/>
    <mergeCell ref="I23:I25"/>
    <mergeCell ref="H17:H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3" manualBreakCount="3">
    <brk id="20" max="11" man="1"/>
    <brk id="25" max="11" man="1"/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48">
      <selection activeCell="F3" sqref="F3:J3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57421875" style="0" bestFit="1" customWidth="1"/>
    <col min="7" max="7" width="9.421875" style="0" bestFit="1" customWidth="1"/>
    <col min="8" max="8" width="9.28125" style="0" bestFit="1" customWidth="1"/>
    <col min="10" max="10" width="9.28125" style="0" bestFit="1" customWidth="1"/>
  </cols>
  <sheetData>
    <row r="1" spans="6:10" ht="15">
      <c r="F1" s="272" t="s">
        <v>164</v>
      </c>
      <c r="G1" s="273"/>
      <c r="H1" s="273"/>
      <c r="I1" s="273"/>
      <c r="J1" s="273"/>
    </row>
    <row r="2" spans="6:10" ht="99.75" customHeight="1">
      <c r="F2" s="281" t="s">
        <v>232</v>
      </c>
      <c r="G2" s="281"/>
      <c r="H2" s="281"/>
      <c r="I2" s="281"/>
      <c r="J2" s="189"/>
    </row>
    <row r="3" spans="6:10" ht="15" customHeight="1">
      <c r="F3" s="281" t="s">
        <v>237</v>
      </c>
      <c r="G3" s="189"/>
      <c r="H3" s="189"/>
      <c r="I3" s="189"/>
      <c r="J3" s="189"/>
    </row>
    <row r="4" spans="6:10" ht="8.25" customHeight="1">
      <c r="F4" s="78"/>
      <c r="G4" s="82"/>
      <c r="H4" s="82"/>
      <c r="I4" s="82"/>
      <c r="J4" s="82"/>
    </row>
    <row r="5" spans="1:10" ht="30" customHeight="1">
      <c r="A5" s="282" t="s">
        <v>168</v>
      </c>
      <c r="B5" s="282"/>
      <c r="C5" s="282"/>
      <c r="D5" s="282"/>
      <c r="E5" s="282"/>
      <c r="F5" s="282"/>
      <c r="G5" s="282"/>
      <c r="H5" s="282"/>
      <c r="I5" s="282"/>
      <c r="J5" s="282"/>
    </row>
    <row r="6" ht="2.25" customHeight="1" hidden="1"/>
    <row r="7" spans="1:10" ht="14.25" customHeight="1">
      <c r="A7" s="271" t="s">
        <v>90</v>
      </c>
      <c r="B7" s="269" t="s">
        <v>19</v>
      </c>
      <c r="C7" s="269"/>
      <c r="D7" s="269"/>
      <c r="E7" s="269" t="s">
        <v>94</v>
      </c>
      <c r="F7" s="269"/>
      <c r="G7" s="269"/>
      <c r="H7" s="269" t="s">
        <v>21</v>
      </c>
      <c r="I7" s="269"/>
      <c r="J7" s="269"/>
    </row>
    <row r="8" spans="1:10" ht="9.75" customHeight="1">
      <c r="A8" s="206"/>
      <c r="B8" s="270" t="s">
        <v>92</v>
      </c>
      <c r="C8" s="270" t="s">
        <v>91</v>
      </c>
      <c r="D8" s="270"/>
      <c r="E8" s="270" t="s">
        <v>92</v>
      </c>
      <c r="F8" s="270" t="s">
        <v>91</v>
      </c>
      <c r="G8" s="270"/>
      <c r="H8" s="270" t="s">
        <v>92</v>
      </c>
      <c r="I8" s="270" t="s">
        <v>91</v>
      </c>
      <c r="J8" s="270"/>
    </row>
    <row r="9" spans="1:10" ht="30.75" customHeight="1">
      <c r="A9" s="206"/>
      <c r="B9" s="270"/>
      <c r="C9" s="68" t="s">
        <v>93</v>
      </c>
      <c r="D9" s="68" t="s">
        <v>152</v>
      </c>
      <c r="E9" s="270"/>
      <c r="F9" s="68" t="s">
        <v>151</v>
      </c>
      <c r="G9" s="68" t="s">
        <v>152</v>
      </c>
      <c r="H9" s="270"/>
      <c r="I9" s="68" t="s">
        <v>151</v>
      </c>
      <c r="J9" s="68" t="s">
        <v>152</v>
      </c>
    </row>
    <row r="10" spans="1:10" ht="25.5" customHeight="1">
      <c r="A10" s="84" t="s">
        <v>95</v>
      </c>
      <c r="B10" s="124">
        <f>B13+B64+B79+B137</f>
        <v>145179.84</v>
      </c>
      <c r="C10" s="124">
        <f>C79+C137</f>
        <v>13510.24</v>
      </c>
      <c r="D10" s="124">
        <f>D13+D64+D79</f>
        <v>131669.6</v>
      </c>
      <c r="E10" s="124">
        <f>E13+E64+E79</f>
        <v>134019.9</v>
      </c>
      <c r="F10" s="91"/>
      <c r="G10" s="124">
        <f>G13+G64+G79</f>
        <v>134019.9</v>
      </c>
      <c r="H10" s="124">
        <f>H13+H64+H79</f>
        <v>77139.4</v>
      </c>
      <c r="I10" s="91"/>
      <c r="J10" s="124">
        <f>J13+J64+J79</f>
        <v>77139.4</v>
      </c>
    </row>
    <row r="11" spans="1:10" ht="39" customHeight="1">
      <c r="A11" s="205" t="s">
        <v>96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ht="25.5" customHeight="1">
      <c r="A12" s="205" t="s">
        <v>97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ht="26.25" customHeight="1">
      <c r="A13" s="85" t="s">
        <v>98</v>
      </c>
      <c r="B13" s="123">
        <f>B15+B28+B38+B49</f>
        <v>100398</v>
      </c>
      <c r="C13" s="86"/>
      <c r="D13" s="123">
        <f>D15+D28+D38+D49</f>
        <v>100398</v>
      </c>
      <c r="E13" s="123">
        <f>E15+E38+E49</f>
        <v>111300</v>
      </c>
      <c r="F13" s="87"/>
      <c r="G13" s="123">
        <f>G15+G38+G49</f>
        <v>111300</v>
      </c>
      <c r="H13" s="123">
        <f>H15+H38+H49</f>
        <v>55920</v>
      </c>
      <c r="I13" s="87"/>
      <c r="J13" s="123">
        <f>J15+J38+J49</f>
        <v>55920</v>
      </c>
    </row>
    <row r="14" spans="1:10" ht="27" customHeight="1">
      <c r="A14" s="83" t="s">
        <v>99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279" t="s">
        <v>194</v>
      </c>
      <c r="B15" s="276">
        <v>92898</v>
      </c>
      <c r="C15" s="276"/>
      <c r="D15" s="276">
        <v>92898</v>
      </c>
      <c r="E15" s="276">
        <v>111300</v>
      </c>
      <c r="F15" s="277"/>
      <c r="G15" s="276">
        <v>111300</v>
      </c>
      <c r="H15" s="276">
        <v>55920</v>
      </c>
      <c r="I15" s="277"/>
      <c r="J15" s="275">
        <v>55920</v>
      </c>
    </row>
    <row r="16" spans="1:10" ht="12.75">
      <c r="A16" s="280"/>
      <c r="B16" s="276"/>
      <c r="C16" s="276"/>
      <c r="D16" s="276"/>
      <c r="E16" s="276"/>
      <c r="F16" s="277"/>
      <c r="G16" s="276"/>
      <c r="H16" s="276"/>
      <c r="I16" s="277"/>
      <c r="J16" s="275"/>
    </row>
    <row r="17" spans="1:10" ht="12.75">
      <c r="A17" s="89" t="s">
        <v>100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9" t="s">
        <v>101</v>
      </c>
      <c r="B18" s="90"/>
      <c r="C18" s="90"/>
      <c r="D18" s="90"/>
      <c r="E18" s="90"/>
      <c r="F18" s="90"/>
      <c r="G18" s="90"/>
      <c r="H18" s="90"/>
      <c r="I18" s="90"/>
      <c r="J18" s="88"/>
    </row>
    <row r="19" spans="1:10" ht="39.75" customHeight="1">
      <c r="A19" s="88" t="s">
        <v>102</v>
      </c>
      <c r="B19" s="90">
        <v>68</v>
      </c>
      <c r="C19" s="90"/>
      <c r="D19" s="90">
        <v>68</v>
      </c>
      <c r="E19" s="90">
        <f>D19-D21+D23</f>
        <v>83</v>
      </c>
      <c r="F19" s="90"/>
      <c r="G19" s="90">
        <v>83</v>
      </c>
      <c r="H19" s="90">
        <f>E19-E21+E23</f>
        <v>101</v>
      </c>
      <c r="I19" s="90"/>
      <c r="J19" s="187">
        <f>G19-G21+G23</f>
        <v>101</v>
      </c>
    </row>
    <row r="20" spans="1:10" ht="38.25">
      <c r="A20" s="180" t="s">
        <v>103</v>
      </c>
      <c r="B20" s="90">
        <v>113</v>
      </c>
      <c r="C20" s="90"/>
      <c r="D20" s="90">
        <v>113</v>
      </c>
      <c r="E20" s="90">
        <v>113</v>
      </c>
      <c r="F20" s="90"/>
      <c r="G20" s="90">
        <v>113</v>
      </c>
      <c r="H20" s="90">
        <v>113</v>
      </c>
      <c r="I20" s="90"/>
      <c r="J20" s="88">
        <v>113</v>
      </c>
    </row>
    <row r="21" spans="1:10" ht="25.5">
      <c r="A21" s="88" t="s">
        <v>104</v>
      </c>
      <c r="B21" s="90">
        <v>3</v>
      </c>
      <c r="C21" s="90"/>
      <c r="D21" s="90">
        <v>3</v>
      </c>
      <c r="E21" s="90">
        <v>3</v>
      </c>
      <c r="F21" s="90"/>
      <c r="G21" s="90">
        <v>3</v>
      </c>
      <c r="H21" s="90">
        <v>3</v>
      </c>
      <c r="I21" s="90"/>
      <c r="J21" s="88">
        <v>3</v>
      </c>
    </row>
    <row r="22" spans="1:10" ht="12.75">
      <c r="A22" s="91" t="s">
        <v>105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4.75" customHeight="1">
      <c r="A23" s="88" t="s">
        <v>106</v>
      </c>
      <c r="B23" s="90">
        <v>18</v>
      </c>
      <c r="C23" s="90"/>
      <c r="D23" s="90">
        <v>18</v>
      </c>
      <c r="E23" s="90">
        <v>21</v>
      </c>
      <c r="F23" s="90"/>
      <c r="G23" s="90">
        <v>21</v>
      </c>
      <c r="H23" s="90">
        <v>10</v>
      </c>
      <c r="I23" s="90"/>
      <c r="J23" s="88">
        <v>10</v>
      </c>
    </row>
    <row r="24" spans="1:10" ht="12.75">
      <c r="A24" s="91" t="s">
        <v>107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2" t="s">
        <v>231</v>
      </c>
      <c r="B25" s="109">
        <v>5161</v>
      </c>
      <c r="C25" s="90"/>
      <c r="D25" s="109">
        <v>5161</v>
      </c>
      <c r="E25" s="182">
        <v>5300</v>
      </c>
      <c r="F25" s="90"/>
      <c r="G25" s="90">
        <v>5300</v>
      </c>
      <c r="H25" s="90">
        <v>5592</v>
      </c>
      <c r="I25" s="90"/>
      <c r="J25" s="88">
        <v>5592</v>
      </c>
    </row>
    <row r="26" spans="1:10" ht="12.75">
      <c r="A26" s="91" t="s">
        <v>108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8" t="s">
        <v>109</v>
      </c>
      <c r="B27" s="109">
        <f>B23/B19*100</f>
        <v>26.47058823529412</v>
      </c>
      <c r="C27" s="109"/>
      <c r="D27" s="109">
        <f>D23/D19*100</f>
        <v>26.47058823529412</v>
      </c>
      <c r="E27" s="109">
        <f>E23/E19*100</f>
        <v>25.301204819277107</v>
      </c>
      <c r="F27" s="109"/>
      <c r="G27" s="109">
        <f>G23/G19*100</f>
        <v>25.301204819277107</v>
      </c>
      <c r="H27" s="109">
        <f>H23/H19*100</f>
        <v>9.900990099009901</v>
      </c>
      <c r="I27" s="109"/>
      <c r="J27" s="109">
        <f>J23/J19*100</f>
        <v>9.900990099009901</v>
      </c>
    </row>
    <row r="28" spans="1:10" ht="53.25" customHeight="1">
      <c r="A28" s="88" t="s">
        <v>225</v>
      </c>
      <c r="B28" s="109">
        <f>B33*B35</f>
        <v>1300</v>
      </c>
      <c r="C28" s="109"/>
      <c r="D28" s="109">
        <f>D33*D35</f>
        <v>1300</v>
      </c>
      <c r="E28" s="109">
        <v>0</v>
      </c>
      <c r="F28" s="109"/>
      <c r="G28" s="109">
        <v>0</v>
      </c>
      <c r="H28" s="109">
        <v>0</v>
      </c>
      <c r="I28" s="109"/>
      <c r="J28" s="109">
        <v>0</v>
      </c>
    </row>
    <row r="29" spans="1:10" ht="12.75">
      <c r="A29" s="8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89" t="s">
        <v>110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25.5">
      <c r="A31" s="88" t="s">
        <v>226</v>
      </c>
      <c r="B31" s="181">
        <v>48</v>
      </c>
      <c r="C31" s="181"/>
      <c r="D31" s="181">
        <v>48</v>
      </c>
      <c r="E31" s="181">
        <v>46</v>
      </c>
      <c r="F31" s="181"/>
      <c r="G31" s="181">
        <v>46</v>
      </c>
      <c r="H31" s="181">
        <v>46</v>
      </c>
      <c r="I31" s="181"/>
      <c r="J31" s="181">
        <v>46</v>
      </c>
    </row>
    <row r="32" spans="1:10" ht="12.75">
      <c r="A32" s="89" t="s">
        <v>105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25.5">
      <c r="A33" s="88" t="s">
        <v>227</v>
      </c>
      <c r="B33" s="181">
        <v>2</v>
      </c>
      <c r="C33" s="181"/>
      <c r="D33" s="181">
        <v>2</v>
      </c>
      <c r="E33" s="181">
        <v>0</v>
      </c>
      <c r="F33" s="181"/>
      <c r="G33" s="181">
        <v>0</v>
      </c>
      <c r="H33" s="181">
        <v>0</v>
      </c>
      <c r="I33" s="181"/>
      <c r="J33" s="181">
        <v>0</v>
      </c>
    </row>
    <row r="34" spans="1:10" ht="12.75">
      <c r="A34" s="89" t="s">
        <v>107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25.5">
      <c r="A35" s="88" t="s">
        <v>228</v>
      </c>
      <c r="B35" s="109">
        <v>650</v>
      </c>
      <c r="C35" s="109"/>
      <c r="D35" s="109">
        <v>650</v>
      </c>
      <c r="E35" s="109">
        <v>0</v>
      </c>
      <c r="F35" s="109"/>
      <c r="G35" s="109">
        <v>0</v>
      </c>
      <c r="H35" s="109">
        <v>0</v>
      </c>
      <c r="I35" s="109"/>
      <c r="J35" s="109">
        <v>0</v>
      </c>
    </row>
    <row r="36" spans="1:10" ht="12.75">
      <c r="A36" s="89" t="s">
        <v>108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25.5">
      <c r="A37" s="88" t="s">
        <v>229</v>
      </c>
      <c r="B37" s="109">
        <f>B33/B31*100</f>
        <v>4.166666666666666</v>
      </c>
      <c r="C37" s="109"/>
      <c r="D37" s="109">
        <f>D33/D31*100</f>
        <v>4.166666666666666</v>
      </c>
      <c r="E37" s="109"/>
      <c r="F37" s="109"/>
      <c r="G37" s="109"/>
      <c r="H37" s="109"/>
      <c r="I37" s="109"/>
      <c r="J37" s="109"/>
    </row>
    <row r="38" spans="1:10" ht="36" customHeight="1">
      <c r="A38" s="111" t="s">
        <v>223</v>
      </c>
      <c r="B38" s="109">
        <v>1350</v>
      </c>
      <c r="C38" s="109"/>
      <c r="D38" s="110">
        <v>1350</v>
      </c>
      <c r="E38" s="109">
        <v>0</v>
      </c>
      <c r="F38" s="109"/>
      <c r="G38" s="109">
        <v>0</v>
      </c>
      <c r="H38" s="109">
        <v>0</v>
      </c>
      <c r="I38" s="109"/>
      <c r="J38" s="110">
        <v>0</v>
      </c>
    </row>
    <row r="39" spans="1:10" ht="12.75">
      <c r="A39" s="107" t="s">
        <v>100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91" t="s">
        <v>110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7.5" customHeight="1">
      <c r="A41" s="88" t="s">
        <v>111</v>
      </c>
      <c r="B41" s="90">
        <v>3</v>
      </c>
      <c r="C41" s="90"/>
      <c r="D41" s="88">
        <v>3</v>
      </c>
      <c r="E41" s="90"/>
      <c r="F41" s="90"/>
      <c r="G41" s="90"/>
      <c r="H41" s="90"/>
      <c r="I41" s="90"/>
      <c r="J41" s="88"/>
    </row>
    <row r="42" spans="1:10" ht="25.5">
      <c r="A42" s="88" t="s">
        <v>112</v>
      </c>
      <c r="B42" s="90">
        <v>1</v>
      </c>
      <c r="C42" s="90"/>
      <c r="D42" s="88">
        <v>1</v>
      </c>
      <c r="E42" s="90"/>
      <c r="F42" s="90"/>
      <c r="G42" s="90"/>
      <c r="H42" s="90"/>
      <c r="I42" s="90"/>
      <c r="J42" s="88"/>
    </row>
    <row r="43" spans="1:10" ht="12.75">
      <c r="A43" s="93" t="s">
        <v>105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24.75" customHeight="1">
      <c r="A44" s="99" t="s">
        <v>113</v>
      </c>
      <c r="B44" s="90">
        <v>1</v>
      </c>
      <c r="C44" s="90"/>
      <c r="D44" s="88">
        <v>1</v>
      </c>
      <c r="E44" s="90"/>
      <c r="F44" s="90"/>
      <c r="G44" s="90"/>
      <c r="H44" s="90"/>
      <c r="I44" s="90"/>
      <c r="J44" s="88"/>
    </row>
    <row r="45" spans="1:10" ht="12.75">
      <c r="A45" s="93" t="s">
        <v>107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25.5">
      <c r="A46" s="112" t="s">
        <v>114</v>
      </c>
      <c r="B46" s="109">
        <v>1350</v>
      </c>
      <c r="C46" s="109"/>
      <c r="D46" s="110">
        <v>1350</v>
      </c>
      <c r="E46" s="109"/>
      <c r="F46" s="109"/>
      <c r="G46" s="109"/>
      <c r="H46" s="109"/>
      <c r="I46" s="109"/>
      <c r="J46" s="110"/>
    </row>
    <row r="47" spans="1:10" ht="12.75">
      <c r="A47" s="93" t="s">
        <v>108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5.5">
      <c r="A48" s="88" t="s">
        <v>115</v>
      </c>
      <c r="B48" s="109">
        <f>B42/B41*100</f>
        <v>33.33333333333333</v>
      </c>
      <c r="C48" s="109"/>
      <c r="D48" s="110">
        <f>B48</f>
        <v>33.33333333333333</v>
      </c>
      <c r="E48" s="109"/>
      <c r="F48" s="109"/>
      <c r="G48" s="109"/>
      <c r="H48" s="109"/>
      <c r="I48" s="109"/>
      <c r="J48" s="110"/>
    </row>
    <row r="49" spans="1:10" ht="25.5" customHeight="1">
      <c r="A49" s="111" t="s">
        <v>224</v>
      </c>
      <c r="B49" s="109">
        <v>4850</v>
      </c>
      <c r="C49" s="109"/>
      <c r="D49" s="110">
        <v>4850</v>
      </c>
      <c r="E49" s="109">
        <v>0</v>
      </c>
      <c r="F49" s="109"/>
      <c r="G49" s="109">
        <v>0</v>
      </c>
      <c r="H49" s="109">
        <v>0</v>
      </c>
      <c r="I49" s="109"/>
      <c r="J49" s="110">
        <v>0</v>
      </c>
    </row>
    <row r="50" spans="1:10" ht="12.75">
      <c r="A50" s="93" t="s">
        <v>100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91" t="s">
        <v>110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24">
      <c r="A52" s="99" t="s">
        <v>116</v>
      </c>
      <c r="B52" s="90">
        <v>2</v>
      </c>
      <c r="C52" s="90"/>
      <c r="D52" s="90">
        <v>2</v>
      </c>
      <c r="E52" s="90"/>
      <c r="F52" s="90"/>
      <c r="G52" s="90"/>
      <c r="H52" s="90"/>
      <c r="I52" s="90"/>
      <c r="J52" s="88"/>
    </row>
    <row r="53" spans="1:10" ht="12.75">
      <c r="A53" s="99" t="s">
        <v>117</v>
      </c>
      <c r="B53" s="90">
        <v>92.2</v>
      </c>
      <c r="C53" s="90"/>
      <c r="D53" s="90">
        <v>92.2</v>
      </c>
      <c r="E53" s="90"/>
      <c r="F53" s="90"/>
      <c r="G53" s="90"/>
      <c r="H53" s="90"/>
      <c r="I53" s="90"/>
      <c r="J53" s="88"/>
    </row>
    <row r="54" spans="1:10" ht="12.75">
      <c r="A54" s="93" t="s">
        <v>105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21.75" customHeight="1">
      <c r="A55" s="99" t="s">
        <v>118</v>
      </c>
      <c r="B55" s="90">
        <v>2</v>
      </c>
      <c r="C55" s="90"/>
      <c r="D55" s="88">
        <v>2</v>
      </c>
      <c r="E55" s="90"/>
      <c r="F55" s="90"/>
      <c r="G55" s="90"/>
      <c r="H55" s="90"/>
      <c r="I55" s="90"/>
      <c r="J55" s="88"/>
    </row>
    <row r="56" spans="1:10" ht="21.75" customHeight="1">
      <c r="A56" s="99" t="s">
        <v>119</v>
      </c>
      <c r="B56" s="90">
        <v>20</v>
      </c>
      <c r="C56" s="90"/>
      <c r="D56" s="88">
        <v>20</v>
      </c>
      <c r="E56" s="90"/>
      <c r="F56" s="90"/>
      <c r="G56" s="90"/>
      <c r="H56" s="90"/>
      <c r="I56" s="90"/>
      <c r="J56" s="88"/>
    </row>
    <row r="57" spans="1:10" ht="12.75">
      <c r="A57" s="93" t="s">
        <v>107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4" customHeight="1">
      <c r="A58" s="92" t="s">
        <v>120</v>
      </c>
      <c r="B58" s="102">
        <v>500</v>
      </c>
      <c r="C58" s="69"/>
      <c r="D58" s="185">
        <v>500</v>
      </c>
      <c r="E58" s="69"/>
      <c r="F58" s="69"/>
      <c r="G58" s="69"/>
      <c r="H58" s="69"/>
      <c r="I58" s="69"/>
      <c r="J58" s="69"/>
    </row>
    <row r="59" spans="1:10" ht="21.75" customHeight="1">
      <c r="A59" s="112" t="s">
        <v>121</v>
      </c>
      <c r="B59" s="109">
        <v>192.5</v>
      </c>
      <c r="C59" s="109"/>
      <c r="D59" s="110">
        <v>192.5</v>
      </c>
      <c r="E59" s="109"/>
      <c r="F59" s="109"/>
      <c r="G59" s="109"/>
      <c r="H59" s="109"/>
      <c r="I59" s="109"/>
      <c r="J59" s="110"/>
    </row>
    <row r="60" spans="1:10" ht="12.75">
      <c r="A60" s="93" t="s">
        <v>108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3.25" customHeight="1">
      <c r="A61" s="99" t="s">
        <v>122</v>
      </c>
      <c r="B61" s="109">
        <f>B55/B52*100</f>
        <v>100</v>
      </c>
      <c r="C61" s="109"/>
      <c r="D61" s="110">
        <f>B61</f>
        <v>100</v>
      </c>
      <c r="E61" s="109"/>
      <c r="F61" s="109"/>
      <c r="G61" s="109"/>
      <c r="H61" s="109"/>
      <c r="I61" s="109"/>
      <c r="J61" s="110"/>
    </row>
    <row r="62" spans="1:10" ht="21" customHeight="1">
      <c r="A62" s="99" t="s">
        <v>123</v>
      </c>
      <c r="B62" s="109">
        <f>B56/B53*100</f>
        <v>21.69197396963124</v>
      </c>
      <c r="C62" s="109"/>
      <c r="D62" s="110">
        <f>B62</f>
        <v>21.69197396963124</v>
      </c>
      <c r="E62" s="109"/>
      <c r="F62" s="109"/>
      <c r="G62" s="109"/>
      <c r="H62" s="109"/>
      <c r="I62" s="109"/>
      <c r="J62" s="110"/>
    </row>
    <row r="63" spans="1:10" ht="24.75" customHeight="1">
      <c r="A63" s="259" t="s">
        <v>124</v>
      </c>
      <c r="B63" s="278"/>
      <c r="C63" s="278"/>
      <c r="D63" s="278"/>
      <c r="E63" s="278"/>
      <c r="F63" s="278"/>
      <c r="G63" s="278"/>
      <c r="H63" s="278"/>
      <c r="I63" s="278"/>
      <c r="J63" s="278"/>
    </row>
    <row r="64" spans="1:10" ht="27" customHeight="1">
      <c r="A64" s="96" t="s">
        <v>125</v>
      </c>
      <c r="B64" s="100">
        <f>B65</f>
        <v>23400</v>
      </c>
      <c r="C64" s="100"/>
      <c r="D64" s="100">
        <f>D65</f>
        <v>23400</v>
      </c>
      <c r="E64" s="100">
        <f>E65</f>
        <v>10000</v>
      </c>
      <c r="F64" s="113"/>
      <c r="G64" s="100">
        <f>G65</f>
        <v>10000</v>
      </c>
      <c r="H64" s="100">
        <f>H65</f>
        <v>8440</v>
      </c>
      <c r="I64" s="113"/>
      <c r="J64" s="100">
        <f>J65</f>
        <v>8440</v>
      </c>
    </row>
    <row r="65" spans="1:10" ht="25.5">
      <c r="A65" s="89" t="s">
        <v>205</v>
      </c>
      <c r="B65" s="109">
        <v>23400</v>
      </c>
      <c r="C65" s="109"/>
      <c r="D65" s="109">
        <v>23400</v>
      </c>
      <c r="E65" s="109">
        <v>10000</v>
      </c>
      <c r="F65" s="109"/>
      <c r="G65" s="109">
        <v>10000</v>
      </c>
      <c r="H65" s="109">
        <v>8440</v>
      </c>
      <c r="I65" s="109"/>
      <c r="J65" s="114">
        <v>8440</v>
      </c>
    </row>
    <row r="66" spans="1:10" ht="12.75">
      <c r="A66" s="91" t="s">
        <v>100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91" t="s">
        <v>110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25.5">
      <c r="A68" s="115" t="s">
        <v>126</v>
      </c>
      <c r="B68" s="90">
        <v>24</v>
      </c>
      <c r="C68" s="90"/>
      <c r="D68" s="90">
        <v>24</v>
      </c>
      <c r="E68" s="90">
        <f>D68+D71+D72</f>
        <v>34</v>
      </c>
      <c r="F68" s="90"/>
      <c r="G68" s="90">
        <v>34</v>
      </c>
      <c r="H68" s="90">
        <f>E68+E71</f>
        <v>39</v>
      </c>
      <c r="I68" s="90"/>
      <c r="J68" s="88">
        <v>39</v>
      </c>
    </row>
    <row r="69" spans="1:10" ht="37.5" customHeight="1">
      <c r="A69" s="115" t="s">
        <v>127</v>
      </c>
      <c r="B69" s="90">
        <v>356</v>
      </c>
      <c r="C69" s="90"/>
      <c r="D69" s="90">
        <v>356</v>
      </c>
      <c r="E69" s="90">
        <v>356</v>
      </c>
      <c r="F69" s="90"/>
      <c r="G69" s="90">
        <v>356</v>
      </c>
      <c r="H69" s="90">
        <v>356</v>
      </c>
      <c r="I69" s="90"/>
      <c r="J69" s="88">
        <v>356</v>
      </c>
    </row>
    <row r="70" spans="1:10" ht="12.75">
      <c r="A70" s="91" t="s">
        <v>128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22.5" customHeight="1">
      <c r="A71" s="115" t="s">
        <v>213</v>
      </c>
      <c r="B71" s="90">
        <v>8</v>
      </c>
      <c r="C71" s="90"/>
      <c r="D71" s="90">
        <v>8</v>
      </c>
      <c r="E71" s="90">
        <v>5</v>
      </c>
      <c r="F71" s="90"/>
      <c r="G71" s="90">
        <v>5</v>
      </c>
      <c r="H71" s="90">
        <v>4</v>
      </c>
      <c r="I71" s="90"/>
      <c r="J71" s="88">
        <v>4</v>
      </c>
    </row>
    <row r="72" spans="1:10" ht="22.5" customHeight="1">
      <c r="A72" s="115" t="s">
        <v>215</v>
      </c>
      <c r="B72" s="90">
        <v>2</v>
      </c>
      <c r="C72" s="90"/>
      <c r="D72" s="90">
        <v>2</v>
      </c>
      <c r="E72" s="90">
        <v>0</v>
      </c>
      <c r="F72" s="90"/>
      <c r="G72" s="90">
        <v>0</v>
      </c>
      <c r="H72" s="90">
        <v>0</v>
      </c>
      <c r="I72" s="90"/>
      <c r="J72" s="88">
        <v>0</v>
      </c>
    </row>
    <row r="73" spans="1:10" ht="12.75">
      <c r="A73" s="91" t="s">
        <v>129</v>
      </c>
      <c r="B73" s="95"/>
      <c r="C73" s="95"/>
      <c r="D73" s="95"/>
      <c r="E73" s="95"/>
      <c r="F73" s="95"/>
      <c r="G73" s="95"/>
      <c r="H73" s="95"/>
      <c r="I73" s="95"/>
      <c r="J73" s="95"/>
    </row>
    <row r="74" spans="1:10" ht="24" customHeight="1">
      <c r="A74" s="115" t="s">
        <v>214</v>
      </c>
      <c r="B74" s="109">
        <v>1925</v>
      </c>
      <c r="C74" s="109"/>
      <c r="D74" s="109">
        <v>1925</v>
      </c>
      <c r="E74" s="109">
        <v>2000</v>
      </c>
      <c r="F74" s="109"/>
      <c r="G74" s="109">
        <v>2000</v>
      </c>
      <c r="H74" s="109">
        <v>2110</v>
      </c>
      <c r="I74" s="109"/>
      <c r="J74" s="110">
        <v>2110</v>
      </c>
    </row>
    <row r="75" spans="1:10" ht="21.75" customHeight="1">
      <c r="A75" s="115" t="s">
        <v>216</v>
      </c>
      <c r="B75" s="109">
        <v>4000</v>
      </c>
      <c r="C75" s="109"/>
      <c r="D75" s="109">
        <v>4000</v>
      </c>
      <c r="E75" s="109">
        <v>0</v>
      </c>
      <c r="F75" s="109"/>
      <c r="G75" s="109">
        <v>0</v>
      </c>
      <c r="H75" s="109">
        <v>0</v>
      </c>
      <c r="I75" s="109"/>
      <c r="J75" s="110">
        <v>0</v>
      </c>
    </row>
    <row r="76" spans="1:10" ht="12.75">
      <c r="A76" s="91" t="s">
        <v>130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25.5">
      <c r="A77" s="115" t="s">
        <v>217</v>
      </c>
      <c r="B77" s="109">
        <f>(B71+B72)/B68*100</f>
        <v>41.66666666666667</v>
      </c>
      <c r="C77" s="109"/>
      <c r="D77" s="110">
        <f>B77</f>
        <v>41.66666666666667</v>
      </c>
      <c r="E77" s="109">
        <f>(E71+E72)/E68*100</f>
        <v>14.705882352941178</v>
      </c>
      <c r="F77" s="109"/>
      <c r="G77" s="109">
        <f>E77</f>
        <v>14.705882352941178</v>
      </c>
      <c r="H77" s="109">
        <f>(H71+H72)/H68*100</f>
        <v>10.256410256410255</v>
      </c>
      <c r="I77" s="109"/>
      <c r="J77" s="110">
        <f>H77</f>
        <v>10.256410256410255</v>
      </c>
    </row>
    <row r="78" spans="1:10" ht="37.5" customHeight="1">
      <c r="A78" s="259" t="s">
        <v>131</v>
      </c>
      <c r="B78" s="259"/>
      <c r="C78" s="259"/>
      <c r="D78" s="259"/>
      <c r="E78" s="259"/>
      <c r="F78" s="259"/>
      <c r="G78" s="259"/>
      <c r="H78" s="259"/>
      <c r="I78" s="259"/>
      <c r="J78" s="259"/>
    </row>
    <row r="79" spans="1:10" ht="26.25" customHeight="1">
      <c r="A79" s="96" t="s">
        <v>132</v>
      </c>
      <c r="B79" s="100">
        <f>B81+B82+B94+B104+B117+B118</f>
        <v>21282.84</v>
      </c>
      <c r="C79" s="100">
        <f>C104+C118</f>
        <v>13411.24</v>
      </c>
      <c r="D79" s="101">
        <f>D81+D82+D94+D117</f>
        <v>7871.6</v>
      </c>
      <c r="E79" s="100">
        <f>E81+E82+E94+E104+E116</f>
        <v>12719.9</v>
      </c>
      <c r="F79" s="100"/>
      <c r="G79" s="100">
        <v>12719.9</v>
      </c>
      <c r="H79" s="100">
        <f>H81+H82+H94+H104+H116</f>
        <v>12779.4</v>
      </c>
      <c r="I79" s="100"/>
      <c r="J79" s="100">
        <f>J81+J82+J94+J104+J116</f>
        <v>12779.4</v>
      </c>
    </row>
    <row r="80" spans="1:10" ht="72" customHeight="1">
      <c r="A80" s="97" t="s">
        <v>133</v>
      </c>
      <c r="B80" s="116"/>
      <c r="C80" s="116"/>
      <c r="D80" s="99"/>
      <c r="E80" s="116"/>
      <c r="F80" s="116"/>
      <c r="G80" s="116"/>
      <c r="H80" s="116"/>
      <c r="I80" s="116"/>
      <c r="J80" s="99"/>
    </row>
    <row r="81" spans="1:10" ht="12.75">
      <c r="A81" s="94" t="s">
        <v>29</v>
      </c>
      <c r="B81" s="104">
        <v>3607.6</v>
      </c>
      <c r="C81" s="104"/>
      <c r="D81" s="104">
        <v>3607.6</v>
      </c>
      <c r="E81" s="104">
        <v>8637.8</v>
      </c>
      <c r="F81" s="104"/>
      <c r="G81" s="104">
        <v>8637.8</v>
      </c>
      <c r="H81" s="104">
        <v>10797.3</v>
      </c>
      <c r="I81" s="104"/>
      <c r="J81" s="104">
        <v>10797.3</v>
      </c>
    </row>
    <row r="82" spans="1:10" ht="12.75">
      <c r="A82" s="94" t="s">
        <v>30</v>
      </c>
      <c r="B82" s="104">
        <v>1642</v>
      </c>
      <c r="C82" s="104"/>
      <c r="D82" s="104">
        <v>1642</v>
      </c>
      <c r="E82" s="104">
        <v>1982.1</v>
      </c>
      <c r="F82" s="104"/>
      <c r="G82" s="104">
        <v>1982.1</v>
      </c>
      <c r="H82" s="104">
        <v>1982.1</v>
      </c>
      <c r="I82" s="104"/>
      <c r="J82" s="104">
        <v>1982.1</v>
      </c>
    </row>
    <row r="83" spans="1:10" ht="12.75">
      <c r="A83" s="91" t="s">
        <v>100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1" t="s">
        <v>110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8.25">
      <c r="A85" s="88" t="s">
        <v>134</v>
      </c>
      <c r="B85" s="117">
        <f>B81+B82</f>
        <v>5249.6</v>
      </c>
      <c r="C85" s="117"/>
      <c r="D85" s="117">
        <f>D81+D82</f>
        <v>5249.6</v>
      </c>
      <c r="E85" s="117">
        <v>10619.9</v>
      </c>
      <c r="F85" s="117"/>
      <c r="G85" s="117">
        <v>10619.9</v>
      </c>
      <c r="H85" s="117">
        <v>12779.4</v>
      </c>
      <c r="I85" s="117"/>
      <c r="J85" s="118">
        <v>12779.4</v>
      </c>
    </row>
    <row r="86" spans="1:10" ht="12.75">
      <c r="A86" s="91" t="s">
        <v>105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24">
      <c r="A87" s="99" t="s">
        <v>135</v>
      </c>
      <c r="B87" s="90">
        <v>1</v>
      </c>
      <c r="C87" s="90"/>
      <c r="D87" s="88">
        <v>1</v>
      </c>
      <c r="E87" s="90">
        <v>1</v>
      </c>
      <c r="F87" s="90"/>
      <c r="G87" s="90">
        <v>1</v>
      </c>
      <c r="H87" s="90">
        <v>1</v>
      </c>
      <c r="I87" s="90"/>
      <c r="J87" s="88">
        <v>1</v>
      </c>
    </row>
    <row r="88" spans="1:10" ht="12.75">
      <c r="A88" s="91" t="s">
        <v>107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>
      <c r="A89" s="92" t="s">
        <v>136</v>
      </c>
      <c r="B89" s="117">
        <f>B81*1000/12</f>
        <v>300633.3333333333</v>
      </c>
      <c r="C89" s="117"/>
      <c r="D89" s="117">
        <f>D81*1000/12</f>
        <v>300633.3333333333</v>
      </c>
      <c r="E89" s="117">
        <v>719816.7</v>
      </c>
      <c r="F89" s="117"/>
      <c r="G89" s="117">
        <v>719816.7</v>
      </c>
      <c r="H89" s="119">
        <v>899775</v>
      </c>
      <c r="I89" s="119"/>
      <c r="J89" s="120">
        <v>899775</v>
      </c>
    </row>
    <row r="90" spans="1:10" ht="63.75">
      <c r="A90" s="92" t="s">
        <v>137</v>
      </c>
      <c r="B90" s="117">
        <f>B82*1000/12</f>
        <v>136833.33333333334</v>
      </c>
      <c r="C90" s="117"/>
      <c r="D90" s="117">
        <f>D82*1000/12</f>
        <v>136833.33333333334</v>
      </c>
      <c r="E90" s="117">
        <v>165175</v>
      </c>
      <c r="F90" s="117"/>
      <c r="G90" s="117">
        <v>165175</v>
      </c>
      <c r="H90" s="119">
        <v>165175</v>
      </c>
      <c r="I90" s="119"/>
      <c r="J90" s="120">
        <v>165175</v>
      </c>
    </row>
    <row r="91" spans="1:10" ht="12.75">
      <c r="A91" s="93" t="s">
        <v>108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36">
      <c r="A92" s="99" t="s">
        <v>138</v>
      </c>
      <c r="B92" s="109">
        <v>0</v>
      </c>
      <c r="C92" s="109"/>
      <c r="D92" s="110">
        <v>0</v>
      </c>
      <c r="E92" s="109">
        <f>(E81/D81*100)-100</f>
        <v>139.43341833906197</v>
      </c>
      <c r="F92" s="109"/>
      <c r="G92" s="109">
        <f>E92</f>
        <v>139.43341833906197</v>
      </c>
      <c r="H92" s="109">
        <f>(H89/G89*100)-100</f>
        <v>25.000573062558857</v>
      </c>
      <c r="I92" s="109"/>
      <c r="J92" s="109">
        <f>H92</f>
        <v>25.000573062558857</v>
      </c>
    </row>
    <row r="93" spans="1:10" ht="48">
      <c r="A93" s="99" t="s">
        <v>139</v>
      </c>
      <c r="B93" s="109">
        <v>0</v>
      </c>
      <c r="C93" s="109"/>
      <c r="D93" s="110">
        <v>0</v>
      </c>
      <c r="E93" s="109">
        <f>(E82/D82*100)-100</f>
        <v>20.712545676004865</v>
      </c>
      <c r="F93" s="109"/>
      <c r="G93" s="109">
        <f>E93</f>
        <v>20.712545676004865</v>
      </c>
      <c r="H93" s="109">
        <f>(H90/G90*100)-100</f>
        <v>0</v>
      </c>
      <c r="I93" s="109"/>
      <c r="J93" s="110">
        <f>H93</f>
        <v>0</v>
      </c>
    </row>
    <row r="94" spans="1:10" ht="38.25" customHeight="1">
      <c r="A94" s="175" t="s">
        <v>140</v>
      </c>
      <c r="B94" s="109">
        <v>2100</v>
      </c>
      <c r="C94" s="109"/>
      <c r="D94" s="110">
        <v>2100</v>
      </c>
      <c r="E94" s="109">
        <v>2100</v>
      </c>
      <c r="F94" s="109"/>
      <c r="G94" s="109">
        <v>2100</v>
      </c>
      <c r="H94" s="109">
        <v>0</v>
      </c>
      <c r="I94" s="109"/>
      <c r="J94" s="110">
        <v>0</v>
      </c>
    </row>
    <row r="95" spans="1:10" ht="12.75">
      <c r="A95" s="93" t="s">
        <v>100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91" t="s">
        <v>110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4.75" customHeight="1">
      <c r="A97" s="99" t="s">
        <v>220</v>
      </c>
      <c r="B97" s="90">
        <v>40</v>
      </c>
      <c r="C97" s="90"/>
      <c r="D97" s="88">
        <v>40</v>
      </c>
      <c r="E97" s="90">
        <v>20</v>
      </c>
      <c r="F97" s="90"/>
      <c r="G97" s="90">
        <v>20</v>
      </c>
      <c r="H97" s="90"/>
      <c r="I97" s="90"/>
      <c r="J97" s="88"/>
    </row>
    <row r="98" spans="1:10" ht="12.75">
      <c r="A98" s="93" t="s">
        <v>105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48">
      <c r="A99" s="99" t="s">
        <v>221</v>
      </c>
      <c r="B99" s="90">
        <v>20</v>
      </c>
      <c r="C99" s="90"/>
      <c r="D99" s="88">
        <v>20</v>
      </c>
      <c r="E99" s="90">
        <v>20</v>
      </c>
      <c r="F99" s="90"/>
      <c r="G99" s="90">
        <v>20</v>
      </c>
      <c r="H99" s="90"/>
      <c r="I99" s="90"/>
      <c r="J99" s="88"/>
    </row>
    <row r="100" spans="1:10" ht="12.75">
      <c r="A100" s="91" t="s">
        <v>107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7.5" customHeight="1">
      <c r="A101" s="175" t="s">
        <v>222</v>
      </c>
      <c r="B101" s="109">
        <v>105</v>
      </c>
      <c r="C101" s="109"/>
      <c r="D101" s="110">
        <v>105</v>
      </c>
      <c r="E101" s="109">
        <v>105</v>
      </c>
      <c r="F101" s="109"/>
      <c r="G101" s="109">
        <v>105</v>
      </c>
      <c r="H101" s="109"/>
      <c r="I101" s="109"/>
      <c r="J101" s="110"/>
    </row>
    <row r="102" spans="1:10" ht="15" customHeight="1">
      <c r="A102" s="91" t="s">
        <v>108</v>
      </c>
      <c r="B102" s="109"/>
      <c r="C102" s="109"/>
      <c r="D102" s="110"/>
      <c r="E102" s="109"/>
      <c r="F102" s="109"/>
      <c r="G102" s="109"/>
      <c r="H102" s="109"/>
      <c r="I102" s="109"/>
      <c r="J102" s="110"/>
    </row>
    <row r="103" spans="1:10" ht="24">
      <c r="A103" s="99" t="s">
        <v>141</v>
      </c>
      <c r="B103" s="109">
        <f>B99/B97*100</f>
        <v>50</v>
      </c>
      <c r="C103" s="109"/>
      <c r="D103" s="110">
        <f>B103</f>
        <v>50</v>
      </c>
      <c r="E103" s="109">
        <f>E99/E97*100</f>
        <v>100</v>
      </c>
      <c r="F103" s="109"/>
      <c r="G103" s="109">
        <f>E103</f>
        <v>100</v>
      </c>
      <c r="H103" s="109"/>
      <c r="I103" s="109"/>
      <c r="J103" s="110"/>
    </row>
    <row r="104" spans="1:10" ht="34.5" customHeight="1">
      <c r="A104" s="89" t="s">
        <v>142</v>
      </c>
      <c r="B104" s="109">
        <v>13099.24</v>
      </c>
      <c r="C104" s="109">
        <f>C105+C106</f>
        <v>13099.24</v>
      </c>
      <c r="D104" s="110"/>
      <c r="E104" s="109">
        <v>0</v>
      </c>
      <c r="F104" s="109">
        <v>0</v>
      </c>
      <c r="G104" s="109"/>
      <c r="H104" s="109">
        <v>0</v>
      </c>
      <c r="I104" s="109">
        <v>0</v>
      </c>
      <c r="J104" s="110"/>
    </row>
    <row r="105" spans="1:10" ht="15.75" customHeight="1">
      <c r="A105" s="88" t="s">
        <v>172</v>
      </c>
      <c r="B105" s="104">
        <v>10651.74</v>
      </c>
      <c r="C105" s="104">
        <v>10651.74</v>
      </c>
      <c r="D105" s="110"/>
      <c r="E105" s="109">
        <v>0</v>
      </c>
      <c r="F105" s="109">
        <v>0</v>
      </c>
      <c r="G105" s="109"/>
      <c r="H105" s="109">
        <v>0</v>
      </c>
      <c r="I105" s="109">
        <v>0</v>
      </c>
      <c r="J105" s="110"/>
    </row>
    <row r="106" spans="1:10" ht="15" customHeight="1">
      <c r="A106" s="88" t="s">
        <v>190</v>
      </c>
      <c r="B106" s="104">
        <v>2447.5</v>
      </c>
      <c r="C106" s="104">
        <v>2447.5</v>
      </c>
      <c r="D106" s="110"/>
      <c r="E106" s="109">
        <v>0</v>
      </c>
      <c r="F106" s="109">
        <v>0</v>
      </c>
      <c r="G106" s="109"/>
      <c r="H106" s="109">
        <v>0</v>
      </c>
      <c r="I106" s="109">
        <v>0</v>
      </c>
      <c r="J106" s="110"/>
    </row>
    <row r="107" spans="1:10" ht="12.75">
      <c r="A107" s="91" t="s">
        <v>100</v>
      </c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ht="12.75">
      <c r="A108" s="91" t="s">
        <v>101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25.5">
      <c r="A109" s="88" t="s">
        <v>143</v>
      </c>
      <c r="B109" s="88"/>
      <c r="C109" s="90">
        <v>1</v>
      </c>
      <c r="D109" s="90"/>
      <c r="E109" s="90"/>
      <c r="F109" s="90"/>
      <c r="G109" s="90"/>
      <c r="H109" s="90"/>
      <c r="I109" s="90"/>
      <c r="J109" s="88"/>
    </row>
    <row r="110" spans="1:10" ht="12.75">
      <c r="A110" s="91" t="s">
        <v>105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25.5">
      <c r="A111" s="88" t="s">
        <v>144</v>
      </c>
      <c r="B111" s="88"/>
      <c r="C111" s="90">
        <v>1</v>
      </c>
      <c r="D111" s="90"/>
      <c r="E111" s="90"/>
      <c r="F111" s="90"/>
      <c r="G111" s="90"/>
      <c r="H111" s="90"/>
      <c r="I111" s="90"/>
      <c r="J111" s="88"/>
    </row>
    <row r="112" spans="1:10" ht="12.75">
      <c r="A112" s="91" t="s">
        <v>107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23.25" customHeight="1">
      <c r="A113" s="175" t="s">
        <v>145</v>
      </c>
      <c r="B113" s="121"/>
      <c r="C113" s="122">
        <f>C104</f>
        <v>13099.24</v>
      </c>
      <c r="D113" s="122"/>
      <c r="E113" s="122"/>
      <c r="F113" s="122"/>
      <c r="G113" s="122"/>
      <c r="H113" s="122"/>
      <c r="I113" s="122"/>
      <c r="J113" s="121"/>
    </row>
    <row r="114" spans="1:10" ht="12.75">
      <c r="A114" s="91" t="s">
        <v>108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92" t="s">
        <v>146</v>
      </c>
      <c r="B115" s="110"/>
      <c r="C115" s="109">
        <f>C113/7100*100</f>
        <v>184.496338028169</v>
      </c>
      <c r="D115" s="109"/>
      <c r="E115" s="109"/>
      <c r="F115" s="109"/>
      <c r="G115" s="109"/>
      <c r="H115" s="109"/>
      <c r="I115" s="109"/>
      <c r="J115" s="110"/>
    </row>
    <row r="116" spans="1:10" ht="27" customHeight="1">
      <c r="A116" s="92" t="s">
        <v>170</v>
      </c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spans="1:10" ht="12.75" customHeight="1">
      <c r="A117" s="92" t="s">
        <v>171</v>
      </c>
      <c r="B117" s="103">
        <v>522</v>
      </c>
      <c r="C117" s="103"/>
      <c r="D117" s="103">
        <v>522</v>
      </c>
      <c r="E117" s="103">
        <v>0</v>
      </c>
      <c r="F117" s="103"/>
      <c r="G117" s="103">
        <v>0</v>
      </c>
      <c r="H117" s="103">
        <v>0</v>
      </c>
      <c r="I117" s="103"/>
      <c r="J117" s="103">
        <v>0</v>
      </c>
    </row>
    <row r="118" spans="1:10" ht="11.25" customHeight="1">
      <c r="A118" s="92" t="s">
        <v>172</v>
      </c>
      <c r="B118" s="103">
        <v>312</v>
      </c>
      <c r="C118" s="103">
        <v>312</v>
      </c>
      <c r="D118" s="103"/>
      <c r="E118" s="103">
        <v>0</v>
      </c>
      <c r="F118" s="103">
        <v>0</v>
      </c>
      <c r="G118" s="103"/>
      <c r="H118" s="103">
        <v>0</v>
      </c>
      <c r="I118" s="103">
        <v>0</v>
      </c>
      <c r="J118" s="103"/>
    </row>
    <row r="119" spans="1:10" ht="12.75">
      <c r="A119" s="91" t="s">
        <v>100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91" t="s">
        <v>110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6.5" customHeight="1">
      <c r="A121" s="92" t="s">
        <v>169</v>
      </c>
      <c r="B121" s="67">
        <v>90</v>
      </c>
      <c r="C121" s="67"/>
      <c r="D121" s="67">
        <v>90</v>
      </c>
      <c r="E121" s="67">
        <v>0</v>
      </c>
      <c r="F121" s="67"/>
      <c r="G121" s="67">
        <v>0</v>
      </c>
      <c r="H121" s="67">
        <v>0</v>
      </c>
      <c r="I121" s="67"/>
      <c r="J121" s="67">
        <v>0</v>
      </c>
    </row>
    <row r="122" spans="1:10" ht="24.75" customHeight="1">
      <c r="A122" s="92" t="s">
        <v>173</v>
      </c>
      <c r="B122" s="67">
        <v>90</v>
      </c>
      <c r="C122" s="67">
        <v>90</v>
      </c>
      <c r="D122" s="67"/>
      <c r="E122" s="67">
        <v>0</v>
      </c>
      <c r="F122" s="67">
        <v>0</v>
      </c>
      <c r="G122" s="67"/>
      <c r="H122" s="67">
        <v>0</v>
      </c>
      <c r="I122" s="67">
        <v>0</v>
      </c>
      <c r="J122" s="67"/>
    </row>
    <row r="123" spans="1:10" ht="24.75" customHeight="1">
      <c r="A123" s="92" t="s">
        <v>149</v>
      </c>
      <c r="B123" s="67">
        <v>3</v>
      </c>
      <c r="C123" s="67">
        <v>3</v>
      </c>
      <c r="D123" s="67"/>
      <c r="E123" s="67">
        <v>0</v>
      </c>
      <c r="F123" s="67">
        <v>0</v>
      </c>
      <c r="G123" s="67"/>
      <c r="H123" s="67">
        <v>0</v>
      </c>
      <c r="I123" s="67">
        <v>0</v>
      </c>
      <c r="J123" s="67"/>
    </row>
    <row r="124" spans="1:10" ht="12.75">
      <c r="A124" s="91" t="s">
        <v>105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94" t="s">
        <v>174</v>
      </c>
      <c r="B125" s="67">
        <v>90</v>
      </c>
      <c r="C125" s="67"/>
      <c r="D125" s="67">
        <v>90</v>
      </c>
      <c r="E125" s="67">
        <v>0</v>
      </c>
      <c r="F125" s="67"/>
      <c r="G125" s="67">
        <v>0</v>
      </c>
      <c r="H125" s="67">
        <v>0</v>
      </c>
      <c r="I125" s="67"/>
      <c r="J125" s="67">
        <v>0</v>
      </c>
    </row>
    <row r="126" spans="1:10" ht="24" customHeight="1">
      <c r="A126" s="92" t="s">
        <v>175</v>
      </c>
      <c r="B126" s="67">
        <v>90</v>
      </c>
      <c r="C126" s="67">
        <v>90</v>
      </c>
      <c r="D126" s="67"/>
      <c r="E126" s="67">
        <v>0</v>
      </c>
      <c r="F126" s="67">
        <v>0</v>
      </c>
      <c r="G126" s="67"/>
      <c r="H126" s="67">
        <v>0</v>
      </c>
      <c r="I126" s="67">
        <v>0</v>
      </c>
      <c r="J126" s="67"/>
    </row>
    <row r="127" spans="1:10" ht="25.5">
      <c r="A127" s="92" t="s">
        <v>148</v>
      </c>
      <c r="B127" s="67">
        <v>3</v>
      </c>
      <c r="C127" s="67">
        <v>3</v>
      </c>
      <c r="D127" s="67"/>
      <c r="E127" s="67">
        <v>0</v>
      </c>
      <c r="F127" s="67">
        <v>0</v>
      </c>
      <c r="G127" s="67"/>
      <c r="H127" s="67">
        <v>0</v>
      </c>
      <c r="I127" s="67">
        <v>0</v>
      </c>
      <c r="J127" s="67"/>
    </row>
    <row r="128" spans="1:10" ht="12.75">
      <c r="A128" s="91" t="s">
        <v>107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94" t="s">
        <v>176</v>
      </c>
      <c r="B129" s="104">
        <v>5800</v>
      </c>
      <c r="C129" s="104"/>
      <c r="D129" s="104">
        <v>5800</v>
      </c>
      <c r="E129" s="104">
        <v>0</v>
      </c>
      <c r="F129" s="104"/>
      <c r="G129" s="104">
        <v>0</v>
      </c>
      <c r="H129" s="104">
        <v>0</v>
      </c>
      <c r="I129" s="104"/>
      <c r="J129" s="104">
        <v>0</v>
      </c>
    </row>
    <row r="130" spans="1:10" ht="25.5">
      <c r="A130" s="98" t="s">
        <v>178</v>
      </c>
      <c r="B130" s="104">
        <v>300</v>
      </c>
      <c r="C130" s="104">
        <v>300</v>
      </c>
      <c r="D130" s="104"/>
      <c r="E130" s="104">
        <v>0</v>
      </c>
      <c r="F130" s="104">
        <v>0</v>
      </c>
      <c r="G130" s="104"/>
      <c r="H130" s="104">
        <v>0</v>
      </c>
      <c r="I130" s="104">
        <v>0</v>
      </c>
      <c r="J130" s="104"/>
    </row>
    <row r="131" spans="1:10" ht="12.75">
      <c r="A131" s="94" t="s">
        <v>147</v>
      </c>
      <c r="B131" s="106">
        <v>95000</v>
      </c>
      <c r="C131" s="104">
        <v>95000</v>
      </c>
      <c r="D131" s="106"/>
      <c r="E131" s="106">
        <v>0</v>
      </c>
      <c r="F131" s="104">
        <v>0</v>
      </c>
      <c r="G131" s="106"/>
      <c r="H131" s="106">
        <v>0</v>
      </c>
      <c r="I131" s="104">
        <v>0</v>
      </c>
      <c r="J131" s="106"/>
    </row>
    <row r="132" spans="1:10" ht="12.75">
      <c r="A132" s="91" t="s">
        <v>108</v>
      </c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1:10" ht="24" customHeight="1">
      <c r="A133" s="105" t="s">
        <v>177</v>
      </c>
      <c r="B133" s="104">
        <f>B125/B121*100</f>
        <v>100</v>
      </c>
      <c r="C133" s="104"/>
      <c r="D133" s="104">
        <f>B133</f>
        <v>100</v>
      </c>
      <c r="E133" s="104">
        <v>0</v>
      </c>
      <c r="F133" s="104"/>
      <c r="G133" s="104">
        <v>0</v>
      </c>
      <c r="H133" s="104">
        <v>0</v>
      </c>
      <c r="I133" s="104"/>
      <c r="J133" s="104">
        <v>0</v>
      </c>
    </row>
    <row r="134" spans="1:10" ht="25.5">
      <c r="A134" s="105" t="s">
        <v>150</v>
      </c>
      <c r="B134" s="104">
        <f>B127/B123*100</f>
        <v>100</v>
      </c>
      <c r="C134" s="104">
        <f>B134</f>
        <v>100</v>
      </c>
      <c r="D134" s="67"/>
      <c r="E134" s="104">
        <v>0</v>
      </c>
      <c r="F134" s="104">
        <v>0</v>
      </c>
      <c r="G134" s="104"/>
      <c r="H134" s="104">
        <v>0</v>
      </c>
      <c r="I134" s="104">
        <v>0</v>
      </c>
      <c r="J134" s="104"/>
    </row>
    <row r="135" spans="1:10" ht="25.5">
      <c r="A135" s="105" t="s">
        <v>181</v>
      </c>
      <c r="B135" s="104">
        <v>100</v>
      </c>
      <c r="C135" s="104">
        <v>100</v>
      </c>
      <c r="D135" s="67"/>
      <c r="E135" s="104">
        <v>0</v>
      </c>
      <c r="F135" s="104">
        <v>0</v>
      </c>
      <c r="G135" s="104"/>
      <c r="H135" s="104">
        <v>0</v>
      </c>
      <c r="I135" s="104">
        <v>0</v>
      </c>
      <c r="J135" s="104"/>
    </row>
    <row r="136" spans="1:10" ht="24.75" customHeight="1">
      <c r="A136" s="268" t="s">
        <v>195</v>
      </c>
      <c r="B136" s="268"/>
      <c r="C136" s="268"/>
      <c r="D136" s="268"/>
      <c r="E136" s="268"/>
      <c r="F136" s="268"/>
      <c r="G136" s="268"/>
      <c r="H136" s="268"/>
      <c r="I136" s="268"/>
      <c r="J136" s="268"/>
    </row>
    <row r="137" spans="1:10" ht="27" customHeight="1">
      <c r="A137" s="177" t="s">
        <v>201</v>
      </c>
      <c r="B137" s="159">
        <f>B138</f>
        <v>99</v>
      </c>
      <c r="C137" s="159">
        <f>C138</f>
        <v>99</v>
      </c>
      <c r="D137" s="159"/>
      <c r="E137" s="159">
        <v>0</v>
      </c>
      <c r="F137" s="159">
        <v>0</v>
      </c>
      <c r="G137" s="159"/>
      <c r="H137" s="159">
        <v>0</v>
      </c>
      <c r="I137" s="159">
        <v>0</v>
      </c>
      <c r="J137" s="83"/>
    </row>
    <row r="138" spans="1:10" ht="26.25" customHeight="1">
      <c r="A138" s="105" t="s">
        <v>196</v>
      </c>
      <c r="B138" s="104">
        <v>99</v>
      </c>
      <c r="C138" s="104">
        <v>99</v>
      </c>
      <c r="D138" s="67"/>
      <c r="E138" s="104">
        <v>0</v>
      </c>
      <c r="F138" s="104">
        <v>0</v>
      </c>
      <c r="G138" s="104"/>
      <c r="H138" s="104">
        <v>0</v>
      </c>
      <c r="I138" s="104">
        <v>0</v>
      </c>
      <c r="J138" s="104"/>
    </row>
    <row r="139" spans="1:10" ht="12.75">
      <c r="A139" s="91" t="s">
        <v>100</v>
      </c>
      <c r="B139" s="104"/>
      <c r="C139" s="104"/>
      <c r="D139" s="67"/>
      <c r="E139" s="104"/>
      <c r="F139" s="104"/>
      <c r="G139" s="104"/>
      <c r="H139" s="104"/>
      <c r="I139" s="104"/>
      <c r="J139" s="104"/>
    </row>
    <row r="140" spans="1:10" ht="13.5" customHeight="1">
      <c r="A140" s="91" t="s">
        <v>110</v>
      </c>
      <c r="B140" s="104"/>
      <c r="C140" s="104"/>
      <c r="D140" s="67"/>
      <c r="E140" s="104"/>
      <c r="F140" s="104"/>
      <c r="G140" s="104"/>
      <c r="H140" s="104"/>
      <c r="I140" s="104"/>
      <c r="J140" s="104"/>
    </row>
    <row r="141" spans="1:10" ht="25.5">
      <c r="A141" s="105" t="s">
        <v>197</v>
      </c>
      <c r="B141" s="157">
        <v>37</v>
      </c>
      <c r="C141" s="157">
        <v>37</v>
      </c>
      <c r="D141" s="158"/>
      <c r="E141" s="157">
        <v>0</v>
      </c>
      <c r="F141" s="157">
        <v>0</v>
      </c>
      <c r="G141" s="157"/>
      <c r="H141" s="157">
        <v>0</v>
      </c>
      <c r="I141" s="157">
        <v>0</v>
      </c>
      <c r="J141" s="157"/>
    </row>
    <row r="142" spans="1:10" ht="12" customHeight="1">
      <c r="A142" s="91" t="s">
        <v>105</v>
      </c>
      <c r="B142" s="157"/>
      <c r="C142" s="157"/>
      <c r="D142" s="158"/>
      <c r="E142" s="157"/>
      <c r="F142" s="157"/>
      <c r="G142" s="157"/>
      <c r="H142" s="157"/>
      <c r="I142" s="157"/>
      <c r="J142" s="157"/>
    </row>
    <row r="143" spans="1:10" ht="38.25">
      <c r="A143" s="105" t="s">
        <v>198</v>
      </c>
      <c r="B143" s="157">
        <v>10</v>
      </c>
      <c r="C143" s="157">
        <v>10</v>
      </c>
      <c r="D143" s="158"/>
      <c r="E143" s="157">
        <v>0</v>
      </c>
      <c r="F143" s="157">
        <v>0</v>
      </c>
      <c r="G143" s="157"/>
      <c r="H143" s="157">
        <v>0</v>
      </c>
      <c r="I143" s="157">
        <v>0</v>
      </c>
      <c r="J143" s="157"/>
    </row>
    <row r="144" spans="1:10" ht="12.75">
      <c r="A144" s="91" t="s">
        <v>107</v>
      </c>
      <c r="B144" s="104"/>
      <c r="C144" s="104"/>
      <c r="D144" s="67"/>
      <c r="E144" s="104"/>
      <c r="F144" s="104"/>
      <c r="G144" s="104"/>
      <c r="H144" s="104"/>
      <c r="I144" s="104"/>
      <c r="J144" s="104"/>
    </row>
    <row r="145" spans="1:10" ht="25.5">
      <c r="A145" s="105" t="s">
        <v>199</v>
      </c>
      <c r="B145" s="104">
        <f>B138/B143</f>
        <v>9.9</v>
      </c>
      <c r="C145" s="104">
        <f>C138/C143</f>
        <v>9.9</v>
      </c>
      <c r="D145" s="67"/>
      <c r="E145" s="104">
        <v>0</v>
      </c>
      <c r="F145" s="104">
        <v>0</v>
      </c>
      <c r="G145" s="104"/>
      <c r="H145" s="104">
        <v>0</v>
      </c>
      <c r="I145" s="104">
        <v>0</v>
      </c>
      <c r="J145" s="104"/>
    </row>
    <row r="146" spans="1:10" ht="12.75">
      <c r="A146" s="91" t="s">
        <v>108</v>
      </c>
      <c r="B146" s="104"/>
      <c r="C146" s="104"/>
      <c r="D146" s="67"/>
      <c r="E146" s="104"/>
      <c r="F146" s="104"/>
      <c r="G146" s="104"/>
      <c r="H146" s="104"/>
      <c r="I146" s="104"/>
      <c r="J146" s="104"/>
    </row>
    <row r="147" spans="1:10" ht="23.25" customHeight="1">
      <c r="A147" s="176" t="s">
        <v>200</v>
      </c>
      <c r="B147" s="104">
        <f>B143/B141*100</f>
        <v>27.027027027027028</v>
      </c>
      <c r="C147" s="104">
        <f>C143/C141*100</f>
        <v>27.027027027027028</v>
      </c>
      <c r="D147" s="67"/>
      <c r="E147" s="104">
        <v>0</v>
      </c>
      <c r="F147" s="104">
        <v>0</v>
      </c>
      <c r="G147" s="104"/>
      <c r="H147" s="104">
        <v>0</v>
      </c>
      <c r="I147" s="104">
        <v>0</v>
      </c>
      <c r="J147" s="104"/>
    </row>
    <row r="148" ht="3" customHeight="1"/>
    <row r="149" ht="9.75" customHeight="1"/>
    <row r="150" ht="9.75" customHeight="1"/>
    <row r="151" spans="1:11" ht="42" customHeight="1">
      <c r="A151" s="48" t="s">
        <v>236</v>
      </c>
      <c r="H151" s="274" t="s">
        <v>26</v>
      </c>
      <c r="I151" s="189"/>
      <c r="J151" s="189"/>
      <c r="K151" s="10"/>
    </row>
    <row r="152" spans="1:12" ht="15.75">
      <c r="A152" s="24"/>
      <c r="B152" s="25"/>
      <c r="C152" s="23"/>
      <c r="D152" s="23"/>
      <c r="E152" s="23"/>
      <c r="F152" s="23"/>
      <c r="G152" s="23"/>
      <c r="H152" s="23"/>
      <c r="I152" s="23"/>
      <c r="J152" s="23"/>
      <c r="K152" s="23"/>
      <c r="L152" s="31"/>
    </row>
    <row r="153" spans="10:12" ht="18.75">
      <c r="J153" s="1"/>
      <c r="K153" s="10"/>
      <c r="L153" s="31"/>
    </row>
    <row r="155" ht="15.75">
      <c r="A155" s="48" t="s">
        <v>230</v>
      </c>
    </row>
  </sheetData>
  <sheetProtection/>
  <mergeCells count="30">
    <mergeCell ref="A63:J63"/>
    <mergeCell ref="A78:J78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51:J151"/>
    <mergeCell ref="J15:J16"/>
    <mergeCell ref="A11:J11"/>
    <mergeCell ref="A12:J12"/>
    <mergeCell ref="B15:B16"/>
    <mergeCell ref="C15:C16"/>
    <mergeCell ref="D15:D16"/>
    <mergeCell ref="E15:E16"/>
    <mergeCell ref="F15:F16"/>
    <mergeCell ref="A136:J136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9" sqref="A19:B1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72" t="s">
        <v>39</v>
      </c>
      <c r="F1" s="273"/>
      <c r="G1" s="273"/>
      <c r="H1" s="273"/>
      <c r="I1" s="273"/>
    </row>
    <row r="2" spans="5:7" ht="83.25" customHeight="1">
      <c r="E2" s="284" t="s">
        <v>234</v>
      </c>
      <c r="F2" s="285"/>
      <c r="G2" s="285"/>
    </row>
    <row r="3" spans="5:7" ht="12.75">
      <c r="E3" s="129" t="s">
        <v>238</v>
      </c>
      <c r="F3" s="82"/>
      <c r="G3" s="82"/>
    </row>
    <row r="4" spans="5:7" ht="12.75">
      <c r="E4" s="82"/>
      <c r="F4" s="82"/>
      <c r="G4" s="82"/>
    </row>
    <row r="5" spans="1:7" ht="46.5" customHeight="1">
      <c r="A5" s="286" t="s">
        <v>162</v>
      </c>
      <c r="B5" s="286"/>
      <c r="C5" s="286"/>
      <c r="D5" s="286"/>
      <c r="E5" s="286"/>
      <c r="F5" s="286"/>
      <c r="G5" s="286"/>
    </row>
    <row r="6" ht="12.75">
      <c r="E6" s="130" t="s">
        <v>9</v>
      </c>
    </row>
    <row r="7" spans="1:5" ht="12.75">
      <c r="A7" s="287" t="s">
        <v>153</v>
      </c>
      <c r="B7" s="197" t="s">
        <v>160</v>
      </c>
      <c r="C7" s="216"/>
      <c r="D7" s="217"/>
      <c r="E7" s="207" t="s">
        <v>161</v>
      </c>
    </row>
    <row r="8" spans="1:5" ht="12.75">
      <c r="A8" s="206"/>
      <c r="B8" s="128" t="s">
        <v>157</v>
      </c>
      <c r="C8" s="128" t="s">
        <v>158</v>
      </c>
      <c r="D8" s="128" t="s">
        <v>159</v>
      </c>
      <c r="E8" s="288"/>
    </row>
    <row r="9" spans="1:5" ht="26.25" customHeight="1">
      <c r="A9" s="206"/>
      <c r="B9" s="126">
        <v>2016</v>
      </c>
      <c r="C9" s="126">
        <v>2017</v>
      </c>
      <c r="D9" s="126">
        <v>2018</v>
      </c>
      <c r="E9" s="280"/>
    </row>
    <row r="10" spans="1:5" ht="30">
      <c r="A10" s="125" t="s">
        <v>154</v>
      </c>
      <c r="B10" s="69">
        <f>B11+B12+B13+B14</f>
        <v>146979.84</v>
      </c>
      <c r="C10" s="69">
        <v>135969.9</v>
      </c>
      <c r="D10" s="69">
        <f>D11+D12+D13+D14</f>
        <v>78539.4</v>
      </c>
      <c r="E10" s="69">
        <f>B10+C10+D10</f>
        <v>361489.14</v>
      </c>
    </row>
    <row r="11" spans="1:5" ht="15">
      <c r="A11" s="127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27" t="s">
        <v>155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27" t="s">
        <v>16</v>
      </c>
      <c r="B13" s="69">
        <f>145179.84-B11</f>
        <v>139779.84</v>
      </c>
      <c r="C13" s="69">
        <f>C10-C11-C14</f>
        <v>128619.9</v>
      </c>
      <c r="D13" s="69">
        <v>77139.4</v>
      </c>
      <c r="E13" s="69">
        <f>B13+C13+D13</f>
        <v>345539.14</v>
      </c>
    </row>
    <row r="14" spans="1:5" ht="15">
      <c r="A14" s="125" t="s">
        <v>156</v>
      </c>
      <c r="B14" s="69">
        <v>1800</v>
      </c>
      <c r="C14" s="69">
        <v>1950</v>
      </c>
      <c r="D14" s="69">
        <v>1400</v>
      </c>
      <c r="E14" s="69">
        <f>B14+C14+D14</f>
        <v>5150</v>
      </c>
    </row>
    <row r="15" spans="1:5" ht="31.5" customHeight="1">
      <c r="A15" s="166"/>
      <c r="B15" s="76"/>
      <c r="C15" s="76"/>
      <c r="D15" s="76"/>
      <c r="E15" s="76"/>
    </row>
    <row r="16" ht="34.5" customHeight="1"/>
    <row r="17" spans="1:7" ht="15.75">
      <c r="A17" s="48" t="s">
        <v>236</v>
      </c>
      <c r="E17" s="274" t="s">
        <v>26</v>
      </c>
      <c r="F17" s="189"/>
      <c r="G17" s="189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83" t="s">
        <v>230</v>
      </c>
      <c r="B19" s="189"/>
      <c r="J19" s="1"/>
    </row>
  </sheetData>
  <sheetProtection/>
  <mergeCells count="8">
    <mergeCell ref="E17:G17"/>
    <mergeCell ref="A19:B19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Юлія Юріївна</cp:lastModifiedBy>
  <cp:lastPrinted>2016-09-16T10:51:15Z</cp:lastPrinted>
  <dcterms:created xsi:type="dcterms:W3CDTF">1996-10-08T23:32:33Z</dcterms:created>
  <dcterms:modified xsi:type="dcterms:W3CDTF">2016-09-29T07:11:23Z</dcterms:modified>
  <cp:category/>
  <cp:version/>
  <cp:contentType/>
  <cp:contentStatus/>
</cp:coreProperties>
</file>