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 2" sheetId="1" r:id="rId1"/>
  </sheets>
  <definedNames>
    <definedName name="_xlfn.AGGREGATE" hidden="1">#NAME?</definedName>
    <definedName name="_xlnm.Print_Titles" localSheetId="0">'дод. 2'!$10:$10</definedName>
    <definedName name="_xlnm.Print_Area" localSheetId="0">'дод. 2'!$A$1:$F$39</definedName>
  </definedNames>
  <calcPr fullCalcOnLoad="1"/>
</workbook>
</file>

<file path=xl/sharedStrings.xml><?xml version="1.0" encoding="utf-8"?>
<sst xmlns="http://schemas.openxmlformats.org/spreadsheetml/2006/main" count="61" uniqueCount="56">
  <si>
    <t>Код</t>
  </si>
  <si>
    <t>Найменування 
згідно з класифікацією фінансування бюджету</t>
  </si>
  <si>
    <t>Фінансування за активними операціями</t>
  </si>
  <si>
    <t>Загальний фонд</t>
  </si>
  <si>
    <t>Спеціальний фонд</t>
  </si>
  <si>
    <t>Всього</t>
  </si>
  <si>
    <t>в т.ч. бюджет розвитку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</si>
  <si>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</si>
  <si>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</si>
  <si>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</si>
  <si>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</si>
  <si>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</si>
  <si>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</si>
  <si>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600000</t>
  </si>
  <si>
    <t>602000</t>
  </si>
  <si>
    <t>602400</t>
  </si>
  <si>
    <t>грн.</t>
  </si>
  <si>
    <t>300000</t>
  </si>
  <si>
    <t>Зовнішнє фінансування</t>
  </si>
  <si>
    <t>301000</t>
  </si>
  <si>
    <t>301100</t>
  </si>
  <si>
    <t>Одержано позик</t>
  </si>
  <si>
    <t>400000</t>
  </si>
  <si>
    <t>Запозичення</t>
  </si>
  <si>
    <t>401000</t>
  </si>
  <si>
    <t>Фінансування за борговими операціями</t>
  </si>
  <si>
    <t>401200</t>
  </si>
  <si>
    <t>Зовнішні запозичення</t>
  </si>
  <si>
    <t>Позики, надані міжнародними фінансовими організаціями</t>
  </si>
  <si>
    <t>Зміни обсягів бюджетних коштів</t>
  </si>
  <si>
    <t>401202</t>
  </si>
  <si>
    <t>Середньострокові зобов'язання</t>
  </si>
  <si>
    <t>Фінансування міського бюджету на 2016 рік</t>
  </si>
  <si>
    <t>301200</t>
  </si>
  <si>
    <t>Погашено позик</t>
  </si>
  <si>
    <t>Всього за типом кредитора</t>
  </si>
  <si>
    <t>402000</t>
  </si>
  <si>
    <t>Погашення</t>
  </si>
  <si>
    <t>402200</t>
  </si>
  <si>
    <t>Зовнішні зобов'язання</t>
  </si>
  <si>
    <t>402202</t>
  </si>
  <si>
    <t xml:space="preserve">Всього за типом боргового зобов'язання </t>
  </si>
  <si>
    <t>208100</t>
  </si>
  <si>
    <t>На початок періоду</t>
  </si>
  <si>
    <t>208200</t>
  </si>
  <si>
    <t>На кінець періоду</t>
  </si>
  <si>
    <t>602100</t>
  </si>
  <si>
    <t>602200</t>
  </si>
  <si>
    <t xml:space="preserve">                   Додаток № 2</t>
  </si>
  <si>
    <t>до  рішення   Сумської  міської  ради</t>
  </si>
  <si>
    <t xml:space="preserve">«Про   внесення   змін  та   доповнень </t>
  </si>
  <si>
    <t>від 25  травня 2016 року № 805 - МР</t>
  </si>
  <si>
    <t>Міський голова</t>
  </si>
  <si>
    <t>О.М. Лисенко</t>
  </si>
  <si>
    <t>Виконавець: Липова С.А.</t>
  </si>
  <si>
    <t>до  міського  бюджету  на  2016  рік»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</si>
</sst>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4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0"/>
    </font>
    <font>
      <b/>
      <sz val="11"/>
      <color indexed="8"/>
      <name val="Times New Roman"/>
      <family val="1"/>
    </font>
    <font>
      <sz val="10"/>
      <color indexed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sz val="14"/>
      <color indexed="10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  <font>
      <sz val="16"/>
      <color indexed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3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4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2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7" fillId="26" borderId="1" applyNumberFormat="0" applyAlignment="0" applyProtection="0"/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8" fillId="13" borderId="0" applyNumberFormat="0" applyBorder="0" applyAlignment="0" applyProtection="0"/>
    <xf numFmtId="0" fontId="22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20" fillId="0" borderId="0" xfId="0" applyNumberFormat="1" applyFont="1" applyFill="1" applyAlignment="1" applyProtection="1">
      <alignment/>
      <protection/>
    </xf>
    <xf numFmtId="0" fontId="2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ill="1" applyAlignment="1">
      <alignment vertical="top"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>
      <alignment vertical="center"/>
    </xf>
    <xf numFmtId="0" fontId="40" fillId="0" borderId="0" xfId="0" applyNumberFormat="1" applyFont="1" applyFill="1" applyAlignment="1" applyProtection="1">
      <alignment/>
      <protection/>
    </xf>
    <xf numFmtId="0" fontId="40" fillId="0" borderId="0" xfId="0" applyFont="1" applyFill="1" applyAlignment="1">
      <alignment vertical="center"/>
    </xf>
    <xf numFmtId="49" fontId="21" fillId="0" borderId="12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49" fontId="39" fillId="0" borderId="12" xfId="0" applyNumberFormat="1" applyFont="1" applyBorder="1" applyAlignment="1">
      <alignment horizontal="center" vertical="center" wrapText="1"/>
    </xf>
    <xf numFmtId="0" fontId="39" fillId="0" borderId="12" xfId="0" applyFont="1" applyBorder="1" applyAlignment="1">
      <alignment vertical="center" wrapText="1"/>
    </xf>
    <xf numFmtId="49" fontId="39" fillId="0" borderId="12" xfId="0" applyNumberFormat="1" applyFont="1" applyBorder="1" applyAlignment="1">
      <alignment horizontal="center" vertical="center" wrapText="1"/>
    </xf>
    <xf numFmtId="0" fontId="39" fillId="0" borderId="12" xfId="0" applyFont="1" applyBorder="1" applyAlignment="1">
      <alignment vertical="center" wrapText="1"/>
    </xf>
    <xf numFmtId="4" fontId="30" fillId="0" borderId="12" xfId="0" applyNumberFormat="1" applyFont="1" applyFill="1" applyBorder="1" applyAlignment="1" applyProtection="1">
      <alignment horizontal="center" vertical="center" wrapText="1"/>
      <protection/>
    </xf>
    <xf numFmtId="4" fontId="31" fillId="0" borderId="12" xfId="0" applyNumberFormat="1" applyFont="1" applyBorder="1" applyAlignment="1">
      <alignment horizontal="center" vertical="center" wrapText="1"/>
    </xf>
    <xf numFmtId="4" fontId="28" fillId="0" borderId="12" xfId="0" applyNumberFormat="1" applyFont="1" applyFill="1" applyBorder="1" applyAlignment="1" applyProtection="1">
      <alignment horizontal="center" vertical="center" wrapText="1"/>
      <protection/>
    </xf>
    <xf numFmtId="4" fontId="29" fillId="0" borderId="12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41" fillId="0" borderId="0" xfId="0" applyNumberFormat="1" applyFont="1" applyFill="1" applyAlignment="1" applyProtection="1">
      <alignment/>
      <protection/>
    </xf>
    <xf numFmtId="0" fontId="39" fillId="0" borderId="0" xfId="0" applyNumberFormat="1" applyFont="1" applyFill="1" applyAlignment="1" applyProtection="1">
      <alignment/>
      <protection/>
    </xf>
    <xf numFmtId="0" fontId="39" fillId="0" borderId="13" xfId="0" applyNumberFormat="1" applyFont="1" applyFill="1" applyBorder="1" applyAlignment="1" applyProtection="1">
      <alignment horizontal="right" vertical="center"/>
      <protection/>
    </xf>
    <xf numFmtId="4" fontId="28" fillId="0" borderId="12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14" fontId="44" fillId="0" borderId="0" xfId="0" applyNumberFormat="1" applyFont="1" applyAlignment="1">
      <alignment horizontal="left" vertical="center"/>
    </xf>
    <xf numFmtId="14" fontId="45" fillId="0" borderId="0" xfId="0" applyNumberFormat="1" applyFont="1" applyAlignment="1">
      <alignment vertical="center"/>
    </xf>
    <xf numFmtId="0" fontId="44" fillId="0" borderId="0" xfId="0" applyFont="1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4" fontId="30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Alignment="1" applyProtection="1">
      <alignment vertical="top"/>
      <protection/>
    </xf>
    <xf numFmtId="0" fontId="19" fillId="0" borderId="0" xfId="0" applyFont="1" applyFill="1" applyAlignment="1">
      <alignment vertical="top"/>
    </xf>
    <xf numFmtId="4" fontId="0" fillId="0" borderId="0" xfId="0" applyNumberFormat="1" applyFill="1" applyAlignment="1">
      <alignment/>
    </xf>
    <xf numFmtId="0" fontId="42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40" fillId="0" borderId="0" xfId="0" applyNumberFormat="1" applyFont="1" applyFill="1" applyAlignment="1" applyProtection="1">
      <alignment horizontal="center"/>
      <protection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Alignment="1">
      <alignment horizontal="left" vertical="center" wrapText="1"/>
    </xf>
    <xf numFmtId="0" fontId="41" fillId="0" borderId="0" xfId="0" applyFont="1" applyAlignment="1">
      <alignment horizontal="center" vertical="center"/>
    </xf>
    <xf numFmtId="0" fontId="27" fillId="0" borderId="0" xfId="0" applyNumberFormat="1" applyFont="1" applyFill="1" applyAlignment="1" applyProtection="1">
      <alignment horizontal="center" vertical="center"/>
      <protection/>
    </xf>
    <xf numFmtId="0" fontId="28" fillId="0" borderId="0" xfId="0" applyNumberFormat="1" applyFont="1" applyFill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showGridLines="0" tabSelected="1" view="pageBreakPreview" zoomScale="85" zoomScaleSheetLayoutView="85" zoomScalePageLayoutView="0" workbookViewId="0" topLeftCell="A1">
      <selection activeCell="O13" sqref="O13"/>
    </sheetView>
  </sheetViews>
  <sheetFormatPr defaultColWidth="9.16015625" defaultRowHeight="12.75" customHeight="1"/>
  <cols>
    <col min="1" max="1" width="9.5" style="1" customWidth="1"/>
    <col min="2" max="2" width="36" style="1" customWidth="1"/>
    <col min="3" max="3" width="18.16015625" style="1" bestFit="1" customWidth="1"/>
    <col min="4" max="4" width="18.66015625" style="1" customWidth="1"/>
    <col min="5" max="5" width="18.5" style="1" customWidth="1"/>
    <col min="6" max="6" width="22.33203125" style="1" customWidth="1"/>
    <col min="7" max="12" width="9.16015625" style="1" customWidth="1"/>
    <col min="13" max="16384" width="9.16015625" style="2" customWidth="1"/>
  </cols>
  <sheetData>
    <row r="1" spans="3:6" ht="23.25" customHeight="1">
      <c r="C1" s="44"/>
      <c r="D1" s="42" t="s">
        <v>48</v>
      </c>
      <c r="E1" s="42"/>
      <c r="F1" s="42"/>
    </row>
    <row r="2" spans="4:6" ht="12.75" customHeight="1">
      <c r="D2" s="43" t="s">
        <v>49</v>
      </c>
      <c r="E2" s="43"/>
      <c r="F2" s="43"/>
    </row>
    <row r="3" spans="4:6" ht="19.5" customHeight="1">
      <c r="D3" s="50" t="s">
        <v>50</v>
      </c>
      <c r="E3" s="50"/>
      <c r="F3" s="50"/>
    </row>
    <row r="4" spans="4:6" ht="20.25" customHeight="1">
      <c r="D4" s="50" t="s">
        <v>55</v>
      </c>
      <c r="E4" s="50"/>
      <c r="F4" s="50"/>
    </row>
    <row r="5" spans="4:6" ht="20.25" customHeight="1">
      <c r="D5" s="50" t="s">
        <v>51</v>
      </c>
      <c r="E5" s="50"/>
      <c r="F5" s="50"/>
    </row>
    <row r="6" spans="4:6" ht="16.5" customHeight="1">
      <c r="D6" s="50"/>
      <c r="E6" s="50"/>
      <c r="F6" s="50"/>
    </row>
    <row r="7" spans="3:13" ht="15" customHeight="1">
      <c r="C7" s="53"/>
      <c r="D7" s="53"/>
      <c r="E7" s="53"/>
      <c r="F7" s="53"/>
      <c r="M7" s="1"/>
    </row>
    <row r="8" spans="1:6" ht="20.25">
      <c r="A8" s="52" t="s">
        <v>32</v>
      </c>
      <c r="B8" s="52"/>
      <c r="C8" s="52"/>
      <c r="D8" s="52"/>
      <c r="E8" s="52"/>
      <c r="F8" s="52"/>
    </row>
    <row r="9" spans="1:6" ht="12.75" customHeight="1">
      <c r="A9" s="48"/>
      <c r="B9" s="48"/>
      <c r="C9" s="48"/>
      <c r="D9" s="48"/>
      <c r="E9" s="48"/>
      <c r="F9" s="28" t="s">
        <v>16</v>
      </c>
    </row>
    <row r="10" spans="1:12" s="4" customFormat="1" ht="24.75" customHeight="1">
      <c r="A10" s="49" t="s">
        <v>0</v>
      </c>
      <c r="B10" s="49" t="s">
        <v>1</v>
      </c>
      <c r="C10" s="49" t="s">
        <v>5</v>
      </c>
      <c r="D10" s="49" t="s">
        <v>3</v>
      </c>
      <c r="E10" s="49" t="s">
        <v>4</v>
      </c>
      <c r="F10" s="49"/>
      <c r="G10" s="3"/>
      <c r="H10" s="3"/>
      <c r="I10" s="3"/>
      <c r="J10" s="3"/>
      <c r="K10" s="3"/>
      <c r="L10" s="3"/>
    </row>
    <row r="11" spans="1:12" s="4" customFormat="1" ht="38.25" customHeight="1">
      <c r="A11" s="49"/>
      <c r="B11" s="49"/>
      <c r="C11" s="49"/>
      <c r="D11" s="49"/>
      <c r="E11" s="11" t="s">
        <v>5</v>
      </c>
      <c r="F11" s="10" t="s">
        <v>6</v>
      </c>
      <c r="G11" s="3"/>
      <c r="H11" s="3"/>
      <c r="I11" s="3"/>
      <c r="J11" s="3"/>
      <c r="K11" s="3"/>
      <c r="L11" s="3"/>
    </row>
    <row r="12" spans="1:12" s="5" customFormat="1" ht="15.75">
      <c r="A12" s="15" t="s">
        <v>7</v>
      </c>
      <c r="B12" s="16" t="s">
        <v>8</v>
      </c>
      <c r="C12" s="21">
        <f>D12+E12</f>
        <v>178210484.24999997</v>
      </c>
      <c r="D12" s="21">
        <f>D13</f>
        <v>-235593412.82000002</v>
      </c>
      <c r="E12" s="21">
        <f>E13</f>
        <v>413803897.07</v>
      </c>
      <c r="F12" s="21">
        <f>F13</f>
        <v>407583958.24</v>
      </c>
      <c r="G12" s="1"/>
      <c r="H12" s="1"/>
      <c r="I12" s="1"/>
      <c r="J12" s="1"/>
      <c r="K12" s="1"/>
      <c r="L12" s="1"/>
    </row>
    <row r="13" spans="1:12" s="5" customFormat="1" ht="44.25" customHeight="1">
      <c r="A13" s="17" t="s">
        <v>9</v>
      </c>
      <c r="B13" s="18" t="s">
        <v>10</v>
      </c>
      <c r="C13" s="23">
        <f>D13+E13</f>
        <v>178210484.24999997</v>
      </c>
      <c r="D13" s="23">
        <f>D16+D14+D15</f>
        <v>-235593412.82000002</v>
      </c>
      <c r="E13" s="23">
        <f>E16+E14+E15</f>
        <v>413803897.07</v>
      </c>
      <c r="F13" s="23">
        <f>F16+F14+F15</f>
        <v>407583958.24</v>
      </c>
      <c r="G13" s="1"/>
      <c r="H13" s="1"/>
      <c r="I13" s="1"/>
      <c r="J13" s="1"/>
      <c r="K13" s="1"/>
      <c r="L13" s="1"/>
    </row>
    <row r="14" spans="1:12" s="5" customFormat="1" ht="15.75">
      <c r="A14" s="17" t="s">
        <v>42</v>
      </c>
      <c r="B14" s="18" t="s">
        <v>43</v>
      </c>
      <c r="C14" s="23">
        <f>D14+E14</f>
        <v>178210484.25</v>
      </c>
      <c r="D14" s="23">
        <f>59345450.59+321764.43+34585166.09+22595219.79+2259690+5605172+285000+2545165.07+20132360+2315557.45</f>
        <v>149990545.42</v>
      </c>
      <c r="E14" s="23">
        <f>26523138+362629.79+1340330-199000+192841.04</f>
        <v>28219938.83</v>
      </c>
      <c r="F14" s="23">
        <v>22000000</v>
      </c>
      <c r="G14" s="1"/>
      <c r="H14" s="1"/>
      <c r="I14" s="1"/>
      <c r="J14" s="1"/>
      <c r="K14" s="1"/>
      <c r="L14" s="1"/>
    </row>
    <row r="15" spans="1:12" s="5" customFormat="1" ht="15.75">
      <c r="A15" s="17" t="s">
        <v>44</v>
      </c>
      <c r="B15" s="18" t="s">
        <v>45</v>
      </c>
      <c r="C15" s="23">
        <f>D15+E15</f>
        <v>0</v>
      </c>
      <c r="D15" s="23"/>
      <c r="E15" s="23"/>
      <c r="F15" s="23"/>
      <c r="G15" s="1"/>
      <c r="H15" s="1"/>
      <c r="I15" s="1"/>
      <c r="J15" s="1"/>
      <c r="K15" s="1"/>
      <c r="L15" s="1"/>
    </row>
    <row r="16" spans="1:12" s="5" customFormat="1" ht="58.5" customHeight="1">
      <c r="A16" s="19" t="s">
        <v>11</v>
      </c>
      <c r="B16" s="20" t="s">
        <v>12</v>
      </c>
      <c r="C16" s="23">
        <f aca="true" t="shared" si="0" ref="C16:C27">D16+E16</f>
        <v>0</v>
      </c>
      <c r="D16" s="23">
        <f>-237045885-3297000-55464538-190000-5400000-34890215.59-23486856-1747.2-19557780-1937690-219900-1056191-951512+239089-50000-2273732.45</f>
        <v>-385583958.24</v>
      </c>
      <c r="E16" s="23">
        <f>237045885+3297000+55464538+190000+5400000+34890215.59+23486856+1747.2+19557780+1937690+219900+1056191+951512-239089+50000+2273732.45</f>
        <v>385583958.24</v>
      </c>
      <c r="F16" s="23">
        <f>237045885+3297000+55464538+190000+5400000+34890215.59+23486856+1747.2+19557780+1937690+219900+1056191+951512-239089+50000+2273732.45</f>
        <v>385583958.24</v>
      </c>
      <c r="G16" s="1"/>
      <c r="H16" s="1"/>
      <c r="I16" s="1"/>
      <c r="J16" s="1"/>
      <c r="K16" s="1"/>
      <c r="L16" s="1"/>
    </row>
    <row r="17" spans="1:12" s="7" customFormat="1" ht="30.75" customHeight="1">
      <c r="A17" s="15" t="s">
        <v>17</v>
      </c>
      <c r="B17" s="16" t="s">
        <v>18</v>
      </c>
      <c r="C17" s="21">
        <f t="shared" si="0"/>
        <v>8828475.94</v>
      </c>
      <c r="D17" s="21">
        <f>D18</f>
        <v>0</v>
      </c>
      <c r="E17" s="21">
        <f>E18</f>
        <v>8828475.94</v>
      </c>
      <c r="F17" s="21">
        <f>F18</f>
        <v>8828475.94</v>
      </c>
      <c r="G17" s="6"/>
      <c r="H17" s="6"/>
      <c r="I17" s="6"/>
      <c r="J17" s="6"/>
      <c r="K17" s="6"/>
      <c r="L17" s="6"/>
    </row>
    <row r="18" spans="1:12" s="9" customFormat="1" ht="38.25" customHeight="1">
      <c r="A18" s="19" t="s">
        <v>19</v>
      </c>
      <c r="B18" s="20" t="s">
        <v>28</v>
      </c>
      <c r="C18" s="23">
        <f t="shared" si="0"/>
        <v>8828475.94</v>
      </c>
      <c r="D18" s="23">
        <f>D19+D20</f>
        <v>0</v>
      </c>
      <c r="E18" s="23">
        <f>E19+E20</f>
        <v>8828475.94</v>
      </c>
      <c r="F18" s="23">
        <f>F19+F20</f>
        <v>8828475.94</v>
      </c>
      <c r="G18" s="8"/>
      <c r="H18" s="8"/>
      <c r="I18" s="8"/>
      <c r="J18" s="8"/>
      <c r="K18" s="8"/>
      <c r="L18" s="8"/>
    </row>
    <row r="19" spans="1:12" s="9" customFormat="1" ht="18.75" customHeight="1">
      <c r="A19" s="17" t="s">
        <v>20</v>
      </c>
      <c r="B19" s="18" t="s">
        <v>21</v>
      </c>
      <c r="C19" s="23">
        <f t="shared" si="0"/>
        <v>9417041</v>
      </c>
      <c r="D19" s="24">
        <v>0</v>
      </c>
      <c r="E19" s="24">
        <v>9417041</v>
      </c>
      <c r="F19" s="24">
        <v>9417041</v>
      </c>
      <c r="G19" s="8"/>
      <c r="H19" s="8"/>
      <c r="I19" s="8"/>
      <c r="J19" s="8"/>
      <c r="K19" s="8"/>
      <c r="L19" s="8"/>
    </row>
    <row r="20" spans="1:12" s="9" customFormat="1" ht="18.75" customHeight="1">
      <c r="A20" s="17" t="s">
        <v>33</v>
      </c>
      <c r="B20" s="18" t="s">
        <v>34</v>
      </c>
      <c r="C20" s="23">
        <f t="shared" si="0"/>
        <v>-588565.06</v>
      </c>
      <c r="D20" s="24">
        <v>0</v>
      </c>
      <c r="E20" s="24">
        <v>-588565.06</v>
      </c>
      <c r="F20" s="24">
        <v>-588565.06</v>
      </c>
      <c r="G20" s="8"/>
      <c r="H20" s="8"/>
      <c r="I20" s="8"/>
      <c r="J20" s="8"/>
      <c r="K20" s="8"/>
      <c r="L20" s="8"/>
    </row>
    <row r="21" spans="1:12" s="40" customFormat="1" ht="18.75" customHeight="1">
      <c r="A21" s="36"/>
      <c r="B21" s="37" t="s">
        <v>35</v>
      </c>
      <c r="C21" s="21">
        <f t="shared" si="0"/>
        <v>187038960.18999997</v>
      </c>
      <c r="D21" s="22">
        <f>D12+D17</f>
        <v>-235593412.82000002</v>
      </c>
      <c r="E21" s="22">
        <f>E12+E17</f>
        <v>422632373.01</v>
      </c>
      <c r="F21" s="22">
        <f>F12+F17</f>
        <v>416412434.18</v>
      </c>
      <c r="G21" s="39"/>
      <c r="H21" s="39"/>
      <c r="I21" s="39"/>
      <c r="J21" s="39"/>
      <c r="K21" s="39"/>
      <c r="L21" s="39"/>
    </row>
    <row r="22" spans="1:12" s="7" customFormat="1" ht="36.75" customHeight="1">
      <c r="A22" s="15" t="s">
        <v>22</v>
      </c>
      <c r="B22" s="16" t="s">
        <v>25</v>
      </c>
      <c r="C22" s="21">
        <f>D22+E22</f>
        <v>8828475.94</v>
      </c>
      <c r="D22" s="21">
        <f>D23+D26</f>
        <v>0</v>
      </c>
      <c r="E22" s="21">
        <f>E23+E26</f>
        <v>8828475.94</v>
      </c>
      <c r="F22" s="21">
        <f>F23+F26</f>
        <v>8828475.94</v>
      </c>
      <c r="G22" s="6"/>
      <c r="H22" s="6"/>
      <c r="I22" s="6"/>
      <c r="J22" s="6"/>
      <c r="K22" s="6"/>
      <c r="L22" s="6"/>
    </row>
    <row r="23" spans="1:12" s="9" customFormat="1" ht="15.75">
      <c r="A23" s="19" t="s">
        <v>24</v>
      </c>
      <c r="B23" s="20" t="s">
        <v>23</v>
      </c>
      <c r="C23" s="23">
        <f t="shared" si="0"/>
        <v>9417041</v>
      </c>
      <c r="D23" s="23">
        <f aca="true" t="shared" si="1" ref="D23:F24">D24</f>
        <v>0</v>
      </c>
      <c r="E23" s="23">
        <f t="shared" si="1"/>
        <v>9417041</v>
      </c>
      <c r="F23" s="23">
        <f t="shared" si="1"/>
        <v>9417041</v>
      </c>
      <c r="G23" s="8"/>
      <c r="H23" s="8"/>
      <c r="I23" s="8"/>
      <c r="J23" s="8"/>
      <c r="K23" s="8"/>
      <c r="L23" s="8"/>
    </row>
    <row r="24" spans="1:12" s="9" customFormat="1" ht="15.75">
      <c r="A24" s="19" t="s">
        <v>26</v>
      </c>
      <c r="B24" s="20" t="s">
        <v>27</v>
      </c>
      <c r="C24" s="23">
        <f t="shared" si="0"/>
        <v>9417041</v>
      </c>
      <c r="D24" s="23">
        <f t="shared" si="1"/>
        <v>0</v>
      </c>
      <c r="E24" s="23">
        <f t="shared" si="1"/>
        <v>9417041</v>
      </c>
      <c r="F24" s="23">
        <f t="shared" si="1"/>
        <v>9417041</v>
      </c>
      <c r="G24" s="8"/>
      <c r="H24" s="8"/>
      <c r="I24" s="8"/>
      <c r="J24" s="8"/>
      <c r="K24" s="8"/>
      <c r="L24" s="8"/>
    </row>
    <row r="25" spans="1:12" s="9" customFormat="1" ht="31.5">
      <c r="A25" s="17" t="s">
        <v>30</v>
      </c>
      <c r="B25" s="18" t="s">
        <v>31</v>
      </c>
      <c r="C25" s="23">
        <f t="shared" si="0"/>
        <v>9417041</v>
      </c>
      <c r="D25" s="24">
        <v>0</v>
      </c>
      <c r="E25" s="24">
        <v>9417041</v>
      </c>
      <c r="F25" s="24">
        <v>9417041</v>
      </c>
      <c r="G25" s="8"/>
      <c r="H25" s="8"/>
      <c r="I25" s="8"/>
      <c r="J25" s="8"/>
      <c r="K25" s="8"/>
      <c r="L25" s="8"/>
    </row>
    <row r="26" spans="1:12" s="9" customFormat="1" ht="18.75" customHeight="1">
      <c r="A26" s="17" t="s">
        <v>36</v>
      </c>
      <c r="B26" s="18" t="s">
        <v>37</v>
      </c>
      <c r="C26" s="23">
        <f t="shared" si="0"/>
        <v>-588565.06</v>
      </c>
      <c r="D26" s="24">
        <f aca="true" t="shared" si="2" ref="D26:F27">D27</f>
        <v>0</v>
      </c>
      <c r="E26" s="24">
        <f t="shared" si="2"/>
        <v>-588565.06</v>
      </c>
      <c r="F26" s="24">
        <f t="shared" si="2"/>
        <v>-588565.06</v>
      </c>
      <c r="G26" s="8"/>
      <c r="H26" s="8"/>
      <c r="I26" s="8"/>
      <c r="J26" s="8"/>
      <c r="K26" s="8"/>
      <c r="L26" s="8"/>
    </row>
    <row r="27" spans="1:12" s="9" customFormat="1" ht="18.75" customHeight="1">
      <c r="A27" s="17" t="s">
        <v>38</v>
      </c>
      <c r="B27" s="18" t="s">
        <v>39</v>
      </c>
      <c r="C27" s="23">
        <f t="shared" si="0"/>
        <v>-588565.06</v>
      </c>
      <c r="D27" s="24">
        <f t="shared" si="2"/>
        <v>0</v>
      </c>
      <c r="E27" s="24">
        <f>E28</f>
        <v>-588565.06</v>
      </c>
      <c r="F27" s="24">
        <f t="shared" si="2"/>
        <v>-588565.06</v>
      </c>
      <c r="G27" s="8"/>
      <c r="H27" s="8"/>
      <c r="I27" s="8"/>
      <c r="J27" s="8"/>
      <c r="K27" s="8"/>
      <c r="L27" s="8"/>
    </row>
    <row r="28" spans="1:12" s="9" customFormat="1" ht="31.5">
      <c r="A28" s="17" t="s">
        <v>40</v>
      </c>
      <c r="B28" s="18" t="s">
        <v>31</v>
      </c>
      <c r="C28" s="23">
        <f aca="true" t="shared" si="3" ref="C28:C34">D28+E28</f>
        <v>-588565.06</v>
      </c>
      <c r="D28" s="24">
        <v>0</v>
      </c>
      <c r="E28" s="24">
        <v>-588565.06</v>
      </c>
      <c r="F28" s="24">
        <v>-588565.06</v>
      </c>
      <c r="G28" s="8"/>
      <c r="H28" s="8"/>
      <c r="I28" s="8"/>
      <c r="J28" s="8"/>
      <c r="K28" s="8"/>
      <c r="L28" s="8"/>
    </row>
    <row r="29" spans="1:12" s="7" customFormat="1" ht="36.75" customHeight="1">
      <c r="A29" s="15" t="s">
        <v>13</v>
      </c>
      <c r="B29" s="16" t="s">
        <v>2</v>
      </c>
      <c r="C29" s="38">
        <f t="shared" si="3"/>
        <v>178210484.24999997</v>
      </c>
      <c r="D29" s="21">
        <f>D30</f>
        <v>-235593412.82000002</v>
      </c>
      <c r="E29" s="21">
        <f>E30</f>
        <v>413803897.07</v>
      </c>
      <c r="F29" s="21">
        <f>F30</f>
        <v>407583958.24</v>
      </c>
      <c r="G29" s="6"/>
      <c r="H29" s="6"/>
      <c r="I29" s="6"/>
      <c r="J29" s="6"/>
      <c r="K29" s="6"/>
      <c r="L29" s="6"/>
    </row>
    <row r="30" spans="1:12" s="9" customFormat="1" ht="31.5">
      <c r="A30" s="19" t="s">
        <v>14</v>
      </c>
      <c r="B30" s="20" t="s">
        <v>29</v>
      </c>
      <c r="C30" s="23">
        <f t="shared" si="3"/>
        <v>178210484.24999997</v>
      </c>
      <c r="D30" s="29">
        <f>D33+D31+D32</f>
        <v>-235593412.82000002</v>
      </c>
      <c r="E30" s="29">
        <f>E33+E31+E32</f>
        <v>413803897.07</v>
      </c>
      <c r="F30" s="29">
        <f>F33+F31+F32</f>
        <v>407583958.24</v>
      </c>
      <c r="G30" s="8"/>
      <c r="H30" s="8"/>
      <c r="I30" s="8"/>
      <c r="J30" s="8"/>
      <c r="K30" s="8"/>
      <c r="L30" s="8"/>
    </row>
    <row r="31" spans="1:12" s="9" customFormat="1" ht="15.75">
      <c r="A31" s="17" t="s">
        <v>46</v>
      </c>
      <c r="B31" s="18" t="s">
        <v>43</v>
      </c>
      <c r="C31" s="23">
        <f t="shared" si="3"/>
        <v>178210484.25</v>
      </c>
      <c r="D31" s="23">
        <f>59345450.59+321764.43+34585166.09+22595219.79+2259690+5605172+285000+2545165.07+20132360+2315557.45</f>
        <v>149990545.42</v>
      </c>
      <c r="E31" s="23">
        <f>26523138+362629.79+1340330-199000+192841.04</f>
        <v>28219938.83</v>
      </c>
      <c r="F31" s="23">
        <v>22000000</v>
      </c>
      <c r="G31" s="8"/>
      <c r="H31" s="8"/>
      <c r="I31" s="8"/>
      <c r="J31" s="8"/>
      <c r="K31" s="8"/>
      <c r="L31" s="8"/>
    </row>
    <row r="32" spans="1:12" s="9" customFormat="1" ht="15.75">
      <c r="A32" s="17" t="s">
        <v>47</v>
      </c>
      <c r="B32" s="18" t="s">
        <v>45</v>
      </c>
      <c r="C32" s="23">
        <f t="shared" si="3"/>
        <v>0</v>
      </c>
      <c r="D32" s="23"/>
      <c r="E32" s="23"/>
      <c r="F32" s="23"/>
      <c r="G32" s="8"/>
      <c r="H32" s="8"/>
      <c r="I32" s="8"/>
      <c r="J32" s="8"/>
      <c r="K32" s="8"/>
      <c r="L32" s="8"/>
    </row>
    <row r="33" spans="1:12" s="9" customFormat="1" ht="63">
      <c r="A33" s="19" t="s">
        <v>15</v>
      </c>
      <c r="B33" s="20" t="s">
        <v>12</v>
      </c>
      <c r="C33" s="23">
        <f t="shared" si="3"/>
        <v>0</v>
      </c>
      <c r="D33" s="23">
        <f>-237045885-3297000-55464538-190000-5400000-34890215.59-23486856-1747.2-19557780-1937690-219900-1056191-951512+239089-50000-2273732.45</f>
        <v>-385583958.24</v>
      </c>
      <c r="E33" s="23">
        <f>237045885+3297000+55464538+190000+5400000+34890215.59+23486856+1747.2+19557780+1937690+219900+1056191+951512-239089+50000+2273732.45</f>
        <v>385583958.24</v>
      </c>
      <c r="F33" s="23">
        <f>237045885+3297000+55464538+190000+5400000+34890215.59+23486856+1747.2+19557780+1937690+219900+1056191+951512-239089+50000+2273732.45</f>
        <v>385583958.24</v>
      </c>
      <c r="G33" s="8"/>
      <c r="H33" s="8"/>
      <c r="I33" s="8"/>
      <c r="J33" s="8"/>
      <c r="K33" s="8"/>
      <c r="L33" s="8"/>
    </row>
    <row r="34" spans="1:12" s="40" customFormat="1" ht="31.5">
      <c r="A34" s="36"/>
      <c r="B34" s="37" t="s">
        <v>41</v>
      </c>
      <c r="C34" s="21">
        <f t="shared" si="3"/>
        <v>187038960.18999997</v>
      </c>
      <c r="D34" s="22">
        <f>D22+D29</f>
        <v>-235593412.82000002</v>
      </c>
      <c r="E34" s="22">
        <f>E22+E29</f>
        <v>422632373.01</v>
      </c>
      <c r="F34" s="22">
        <f>F22+F29</f>
        <v>416412434.18</v>
      </c>
      <c r="G34" s="39"/>
      <c r="H34" s="39"/>
      <c r="I34" s="39"/>
      <c r="J34" s="39"/>
      <c r="K34" s="39"/>
      <c r="L34" s="39"/>
    </row>
    <row r="35" spans="1:12" ht="4.5" customHeight="1">
      <c r="A35" s="2"/>
      <c r="B35" s="2"/>
      <c r="C35" s="41"/>
      <c r="D35" s="41"/>
      <c r="E35" s="41"/>
      <c r="F35" s="41"/>
      <c r="G35" s="2"/>
      <c r="H35" s="2"/>
      <c r="I35" s="2"/>
      <c r="J35" s="2"/>
      <c r="K35" s="2"/>
      <c r="L35" s="2"/>
    </row>
    <row r="36" ht="21" customHeight="1"/>
    <row r="37" spans="1:7" s="25" customFormat="1" ht="20.25" customHeight="1">
      <c r="A37" s="25" t="s">
        <v>52</v>
      </c>
      <c r="B37" s="45"/>
      <c r="C37" s="46"/>
      <c r="D37" s="46"/>
      <c r="E37" s="51" t="s">
        <v>53</v>
      </c>
      <c r="F37" s="51"/>
      <c r="G37" s="26"/>
    </row>
    <row r="38" spans="2:7" s="12" customFormat="1" ht="10.5" customHeight="1">
      <c r="B38" s="47"/>
      <c r="C38" s="30"/>
      <c r="D38" s="30"/>
      <c r="E38" s="30"/>
      <c r="F38" s="31"/>
      <c r="G38" s="13"/>
    </row>
    <row r="39" spans="1:7" s="12" customFormat="1" ht="18.75">
      <c r="A39" s="32" t="s">
        <v>54</v>
      </c>
      <c r="B39" s="33"/>
      <c r="C39" s="30"/>
      <c r="D39" s="30"/>
      <c r="E39" s="30"/>
      <c r="F39" s="31"/>
      <c r="G39" s="13"/>
    </row>
    <row r="40" spans="1:7" s="14" customFormat="1" ht="18.75">
      <c r="A40" s="34"/>
      <c r="B40" s="34"/>
      <c r="C40" s="35"/>
      <c r="D40" s="35"/>
      <c r="E40" s="35"/>
      <c r="F40" s="35"/>
      <c r="G40" s="13"/>
    </row>
    <row r="41" spans="1:2" ht="12.75" customHeight="1">
      <c r="A41" s="27"/>
      <c r="B41" s="27"/>
    </row>
  </sheetData>
  <sheetProtection/>
  <mergeCells count="13">
    <mergeCell ref="E37:F37"/>
    <mergeCell ref="D6:F6"/>
    <mergeCell ref="A8:F8"/>
    <mergeCell ref="C7:F7"/>
    <mergeCell ref="C10:C11"/>
    <mergeCell ref="D10:D11"/>
    <mergeCell ref="E10:F10"/>
    <mergeCell ref="A9:E9"/>
    <mergeCell ref="B10:B11"/>
    <mergeCell ref="D3:F3"/>
    <mergeCell ref="D4:F4"/>
    <mergeCell ref="D5:F5"/>
    <mergeCell ref="A10:A11"/>
  </mergeCells>
  <printOptions horizontalCentered="1"/>
  <pageMargins left="0.7480314960629921" right="0.38" top="0.3" bottom="0.2" header="0.23" footer="0.2"/>
  <pageSetup fitToHeight="1" fitToWidth="1" horizontalDpi="300" verticalDpi="300" orientation="portrait" paperSize="9" scale="82" r:id="rId1"/>
  <rowBreaks count="2" manualBreakCount="2">
    <brk id="38" max="5" man="1"/>
    <brk id="4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2016-05-19T05:51:29Z</cp:lastPrinted>
  <dcterms:created xsi:type="dcterms:W3CDTF">2014-01-17T10:52:16Z</dcterms:created>
  <dcterms:modified xsi:type="dcterms:W3CDTF">2016-05-26T08:24:04Z</dcterms:modified>
  <cp:category/>
  <cp:version/>
  <cp:contentType/>
  <cp:contentStatus/>
</cp:coreProperties>
</file>