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3" sheetId="1" r:id="rId1"/>
    <sheet name="Додаток4" sheetId="2" r:id="rId2"/>
    <sheet name="Додаток 5" sheetId="3" r:id="rId3"/>
    <sheet name="Додаток2" sheetId="4" r:id="rId4"/>
    <sheet name="Лист2" sheetId="5" r:id="rId5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<sst xmlns="http://schemas.openxmlformats.org/spreadsheetml/2006/main" count="344" uniqueCount="229">
  <si>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</si>
  <si>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</si>
  <si>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</si>
  <si>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</si>
  <si>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</si>
  <si>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</si>
  <si>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</si>
  <si>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</si>
  <si>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</si>
  <si>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</si>
  <si>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</si>
  <si>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</si>
  <si>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</si>
  <si>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</si>
  <si>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</si>
  <si>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</si>
  <si>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</si>
  <si>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</si>
  <si>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</si>
  <si>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</si>
  <si>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</si>
  <si>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</si>
  <si>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</si>
  <si>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</si>
  <si>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</si>
  <si>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Міський голова       </t>
  </si>
  <si>
    <t xml:space="preserve">                                                                   </t>
  </si>
  <si>
    <t xml:space="preserve"> _________________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</si>
  <si>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</si>
  <si>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</si>
  <si>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</si>
  <si>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Підпрограма 3.</t>
    </r>
    <r>
      <rPr>
        <sz val="12"/>
        <rFont val="Times New Roman"/>
        <family val="1"/>
      </rPr>
      <t xml:space="preserve">  "Збезпечення сталого функціонування КП СМР "Електроавтотранс"</t>
    </r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</si>
  <si>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</si>
  <si>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</si>
  <si>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</si>
  <si>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</si>
  <si>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</si>
  <si>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</si>
  <si>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</si>
  <si>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</si>
  <si>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</si>
  <si>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</si>
  <si>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</si>
  <si>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</si>
  <si>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</si>
  <si>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</si>
  <si>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</si>
  <si>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</si>
  <si>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</si>
  <si>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</si>
  <si>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</si>
  <si>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</si>
  <si>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</si>
  <si>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</si>
  <si>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</si>
  <si>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</si>
  <si>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</si>
  <si>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</si>
  <si>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</si>
  <si>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</si>
  <si>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</si>
  <si>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</si>
  <si>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</si>
  <si>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</si>
  <si>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</si>
  <si>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</si>
  <si>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</si>
  <si>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</si>
  <si>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</si>
  <si>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</si>
  <si>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</si>
  <si>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</si>
  <si>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</si>
  <si>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</si>
  <si>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</si>
  <si>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</si>
  <si>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</si>
  <si>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</si>
  <si>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</si>
  <si>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</si>
  <si>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</si>
  <si>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</si>
  <si>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</si>
  <si>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</si>
  <si>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</si>
  <si>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</si>
  <si>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3.2.1.Заміна масляних вимикачів по тяговим підстанціям на вакуумні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</si>
  <si>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</si>
  <si>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</si>
  <si>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</si>
  <si>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</si>
  <si>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</si>
  <si>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</si>
  <si>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</si>
  <si>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</si>
  <si>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</si>
  <si>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Виконавець: Яковенко С.В.</t>
  </si>
  <si>
    <t>Міський голова</t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</si>
  <si>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</si>
  <si>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</si>
  <si>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</si>
  <si>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</si>
  <si>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</si>
  <si>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</si>
  <si>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</si>
  <si>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</si>
  <si>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</si>
  <si>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</si>
  <si>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</si>
  <si>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</si>
  <si>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</si>
  <si>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</si>
  <si>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</si>
  <si>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</si>
  <si>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</si>
  <si>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</si>
  <si>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середня вартість 1 тролейбуса, тис. грн.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</si>
  <si>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</si>
  <si>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</si>
  <si>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</si>
  <si>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</si>
  <si>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</si>
  <si>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</si>
  <si>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</si>
  <si>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</si>
  <si>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</si>
  <si>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</si>
  <si>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</si>
  <si>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</si>
  <si>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</si>
  <si>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</si>
  <si>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</si>
  <si>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</si>
  <si>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</si>
  <si>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</si>
  <si>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</si>
  <si>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</si>
  <si>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</si>
  <si>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кількість одиниць транспорту, що буде придбана, од.</t>
  </si>
  <si>
    <t>Показники продуктивності (ефективності):</t>
  </si>
  <si>
    <t>середня вартість 1 автобуса,  тис. грн.</t>
  </si>
  <si>
    <t>Показники  результативності (якості) :</t>
  </si>
  <si>
    <t>збільшення кількості одиниць комунального автотранспорту до наявного, %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</si>
  <si>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</si>
  <si>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</si>
  <si>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</si>
  <si>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</si>
  <si>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</si>
  <si>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</si>
  <si>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</si>
  <si>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</si>
  <si>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</si>
  <si>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</si>
  <si>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кількість масляних вимикачів на тягових підстанціях, що необхідно замінити на вакуумні, од.</t>
  </si>
  <si>
    <t>кількість масляних вимикачів на тягових підстанціях, що планується замінити на вакуумні за рахунок коштів міського бюджету, од.</t>
  </si>
  <si>
    <t xml:space="preserve">середня вартість 1 комплекту вакуумних вимикачів з монтажем та налагодженням, 
тис. грн.
</t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</si>
  <si>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</si>
  <si>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</si>
  <si>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</si>
  <si>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</si>
  <si>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</si>
  <si>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</si>
  <si>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</si>
  <si>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</si>
  <si>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</si>
  <si>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</si>
  <si>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</si>
  <si>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</si>
  <si>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</si>
  <si>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</si>
  <si>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</si>
  <si>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</si>
  <si>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</si>
  <si>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</si>
  <si>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</si>
  <si>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</si>
  <si>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</si>
  <si>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</si>
  <si>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</si>
  <si>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</si>
  <si>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</si>
  <si>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</si>
  <si>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</si>
  <si>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</si>
  <si>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</si>
  <si>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</si>
  <si>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</si>
  <si>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</si>
  <si>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</si>
  <si>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</si>
  <si>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</si>
  <si>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</si>
  <si>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</si>
  <si>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</si>
  <si>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</si>
  <si>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</si>
  <si>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</si>
  <si>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від  05      лютого     2016 року           № 317- МР</t>
  </si>
  <si>
    <t>від    05 лютого 2016 року                      № 317- МР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</si>
  <si>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</si>
  <si>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</si>
  <si>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</si>
  <si>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</si>
  <si>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</si>
  <si>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</si>
  <si>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</si>
  <si>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</si>
  <si>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</si>
  <si>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rPr>
        <b/>
        <sz val="11"/>
        <rFont val="Times New Roman"/>
        <family val="1"/>
      </rPr>
      <t xml:space="preserve">Завдання 4. </t>
    </r>
    <r>
      <rPr>
        <sz val="11"/>
        <rFont val="Times New Roman"/>
        <family val="1"/>
      </rPr>
      <t xml:space="preserve">Модернізація моніторингу виконання пасажирських перевезень </t>
    </r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</si>
  <si>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</si>
  <si>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</si>
  <si>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</si>
  <si>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від      05 лютого 2016 року               № 317-МР</t>
  </si>
  <si>
    <t>від    05 лютого 2016 року          № 317- МР</t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</si>
  <si>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</si>
  <si>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t>КТКВК 170103 (проведення поточних ремонтів автобусів)</t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</si>
  <si>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</si>
  <si>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</si>
  <si>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</si>
  <si>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</si>
  <si>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</si>
  <si>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</si>
  <si>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</si>
  <si>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</si>
  <si>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t>2.1.1.Придбання рухомого складу автобусів (низькопідлогові автобуси пасажироміскіс-тю  не менше 100 осіб)</t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</si>
  <si>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(низькопідлогові автобуси пасажироміскіс-тю  не менше 100 осіб)  КТКВК 180409</t>
    </r>
  </si>
  <si>
    <r>
      <t>Завдання 2.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</si>
  <si>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3.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</si>
  <si>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 (низькопідлогові автобуси пасажироміскістю  не менше 100 осіб), тис. грн. КТКВК 180409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</si>
</sst>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&quot;р.&quot;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0" fillId="0" borderId="15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0" fontId="10" fillId="0" borderId="14" xfId="0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62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7" fillId="0" borderId="14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top" wrapText="1"/>
    </xf>
    <xf numFmtId="2" fontId="21" fillId="0" borderId="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justify" wrapText="1"/>
    </xf>
    <xf numFmtId="0" fontId="0" fillId="0" borderId="10" xfId="0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4">
      <selection activeCell="C20" sqref="C20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84"/>
      <c r="I1" s="86" t="s">
        <v>178</v>
      </c>
      <c r="J1" s="84"/>
      <c r="K1" s="84"/>
    </row>
    <row r="2" spans="8:11" ht="66.75" customHeight="1">
      <c r="H2" s="193" t="s">
        <v>94</v>
      </c>
      <c r="I2" s="194"/>
      <c r="J2" s="194"/>
      <c r="K2" s="194"/>
    </row>
    <row r="3" spans="8:11" ht="13.5" customHeight="1">
      <c r="H3" s="193" t="s">
        <v>198</v>
      </c>
      <c r="I3" s="194"/>
      <c r="J3" s="194"/>
      <c r="K3" s="194"/>
    </row>
    <row r="5" spans="3:9" ht="12.75">
      <c r="C5" s="148"/>
      <c r="D5" s="148" t="s">
        <v>44</v>
      </c>
      <c r="E5" s="148"/>
      <c r="F5" s="148"/>
      <c r="G5" s="148"/>
      <c r="H5" s="148"/>
      <c r="I5" s="148"/>
    </row>
    <row r="6" spans="3:9" ht="12.75">
      <c r="C6" s="148" t="s">
        <v>180</v>
      </c>
      <c r="D6" s="148"/>
      <c r="E6" s="148"/>
      <c r="F6" s="148"/>
      <c r="G6" s="148"/>
      <c r="H6" s="148"/>
      <c r="I6" s="148"/>
    </row>
    <row r="7" spans="3:9" ht="12.75">
      <c r="C7" s="148"/>
      <c r="D7" s="148"/>
      <c r="E7" s="148" t="s">
        <v>45</v>
      </c>
      <c r="F7" s="148"/>
      <c r="G7" s="148"/>
      <c r="H7" s="148"/>
      <c r="I7" s="148"/>
    </row>
    <row r="9" spans="1:11" ht="38.25">
      <c r="A9" s="201" t="s">
        <v>46</v>
      </c>
      <c r="B9" s="195" t="s">
        <v>47</v>
      </c>
      <c r="C9" s="195" t="s">
        <v>48</v>
      </c>
      <c r="D9" s="197" t="s">
        <v>49</v>
      </c>
      <c r="E9" s="198" t="s">
        <v>50</v>
      </c>
      <c r="F9" s="149" t="s">
        <v>1</v>
      </c>
      <c r="G9" s="200" t="s">
        <v>56</v>
      </c>
      <c r="H9" s="200"/>
      <c r="I9" s="200"/>
      <c r="J9" s="200"/>
      <c r="K9" s="197" t="s">
        <v>55</v>
      </c>
    </row>
    <row r="10" spans="1:11" ht="25.5">
      <c r="A10" s="202"/>
      <c r="B10" s="196"/>
      <c r="C10" s="196"/>
      <c r="D10" s="196"/>
      <c r="E10" s="199"/>
      <c r="F10" s="150"/>
      <c r="G10" s="106" t="s">
        <v>51</v>
      </c>
      <c r="H10" s="151" t="s">
        <v>52</v>
      </c>
      <c r="I10" s="151" t="s">
        <v>53</v>
      </c>
      <c r="J10" s="151" t="s">
        <v>54</v>
      </c>
      <c r="K10" s="196"/>
    </row>
    <row r="11" spans="1:11" ht="12.75">
      <c r="A11" s="203" t="s">
        <v>181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5"/>
    </row>
    <row r="12" spans="1:11" ht="112.5" customHeight="1">
      <c r="A12" s="190" t="s">
        <v>57</v>
      </c>
      <c r="B12" s="183" t="s">
        <v>58</v>
      </c>
      <c r="C12" s="92" t="s">
        <v>63</v>
      </c>
      <c r="D12" s="183" t="s">
        <v>59</v>
      </c>
      <c r="E12" s="192" t="s">
        <v>60</v>
      </c>
      <c r="F12" s="72" t="s">
        <v>12</v>
      </c>
      <c r="G12" s="75">
        <f>H12+I12+J12</f>
        <v>10800</v>
      </c>
      <c r="H12" s="75">
        <v>5400</v>
      </c>
      <c r="I12" s="75">
        <v>5400</v>
      </c>
      <c r="J12" s="75">
        <v>0</v>
      </c>
      <c r="K12" s="183" t="s">
        <v>78</v>
      </c>
    </row>
    <row r="13" spans="1:11" ht="127.5" customHeight="1">
      <c r="A13" s="191"/>
      <c r="B13" s="184"/>
      <c r="C13" s="121"/>
      <c r="D13" s="184"/>
      <c r="E13" s="184"/>
      <c r="F13" s="74" t="s">
        <v>61</v>
      </c>
      <c r="G13" s="75">
        <f>H13+I13+J13</f>
        <v>244200</v>
      </c>
      <c r="H13" s="75">
        <v>89600</v>
      </c>
      <c r="I13" s="75">
        <v>104600</v>
      </c>
      <c r="J13" s="75">
        <v>50000</v>
      </c>
      <c r="K13" s="189"/>
    </row>
    <row r="14" spans="1:11" ht="203.25" customHeight="1">
      <c r="A14" s="191"/>
      <c r="B14" s="77" t="s">
        <v>62</v>
      </c>
      <c r="C14" s="79" t="s">
        <v>64</v>
      </c>
      <c r="D14" s="186" t="s">
        <v>59</v>
      </c>
      <c r="E14" s="76" t="s">
        <v>65</v>
      </c>
      <c r="F14" s="87" t="s">
        <v>66</v>
      </c>
      <c r="G14" s="75">
        <f>H14+I14+J14</f>
        <v>6300</v>
      </c>
      <c r="H14" s="75">
        <v>1950</v>
      </c>
      <c r="I14" s="75">
        <v>2100</v>
      </c>
      <c r="J14" s="75">
        <v>2250</v>
      </c>
      <c r="K14" s="83" t="s">
        <v>67</v>
      </c>
    </row>
    <row r="15" spans="1:11" ht="12.75" customHeight="1" hidden="1">
      <c r="A15" s="191"/>
      <c r="B15" s="78"/>
      <c r="C15" s="73"/>
      <c r="D15" s="187"/>
      <c r="E15" s="73"/>
      <c r="F15" s="73"/>
      <c r="G15" s="75"/>
      <c r="H15" s="75"/>
      <c r="I15" s="75"/>
      <c r="J15" s="75"/>
      <c r="K15" s="73"/>
    </row>
    <row r="16" spans="1:11" ht="93.75" customHeight="1">
      <c r="A16" s="191"/>
      <c r="B16" s="74" t="s">
        <v>68</v>
      </c>
      <c r="C16" s="79" t="s">
        <v>69</v>
      </c>
      <c r="D16" s="76">
        <v>2016</v>
      </c>
      <c r="E16" s="74" t="s">
        <v>60</v>
      </c>
      <c r="F16" s="72" t="s">
        <v>61</v>
      </c>
      <c r="G16" s="75">
        <f>H16+I16+J16</f>
        <v>1350</v>
      </c>
      <c r="H16" s="75">
        <v>1350</v>
      </c>
      <c r="I16" s="75">
        <v>0</v>
      </c>
      <c r="J16" s="75">
        <v>0</v>
      </c>
      <c r="K16" s="186" t="s">
        <v>70</v>
      </c>
    </row>
    <row r="17" spans="1:11" ht="114.75">
      <c r="A17" s="191"/>
      <c r="B17" s="183" t="s">
        <v>71</v>
      </c>
      <c r="C17" s="79" t="s">
        <v>72</v>
      </c>
      <c r="D17" s="38" t="s">
        <v>201</v>
      </c>
      <c r="E17" s="74" t="s">
        <v>73</v>
      </c>
      <c r="F17" s="74" t="s">
        <v>74</v>
      </c>
      <c r="G17" s="75">
        <f>H17+I17+J17</f>
        <v>1000</v>
      </c>
      <c r="H17" s="75">
        <v>1000</v>
      </c>
      <c r="I17" s="75">
        <v>0</v>
      </c>
      <c r="J17" s="75">
        <v>0</v>
      </c>
      <c r="K17" s="186"/>
    </row>
    <row r="18" spans="1:11" ht="114.75">
      <c r="A18" s="184"/>
      <c r="B18" s="184"/>
      <c r="C18" s="74" t="s">
        <v>75</v>
      </c>
      <c r="D18" s="38" t="s">
        <v>201</v>
      </c>
      <c r="E18" s="74" t="s">
        <v>73</v>
      </c>
      <c r="F18" s="74" t="s">
        <v>74</v>
      </c>
      <c r="G18" s="75">
        <f>H18+I18+J18</f>
        <v>3850</v>
      </c>
      <c r="H18" s="75">
        <v>3850</v>
      </c>
      <c r="I18" s="75">
        <v>0</v>
      </c>
      <c r="J18" s="75">
        <v>0</v>
      </c>
      <c r="K18" s="186"/>
    </row>
    <row r="19" spans="1:11" ht="12.75">
      <c r="A19" s="203" t="s">
        <v>203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5"/>
    </row>
    <row r="20" spans="1:11" ht="162.75" customHeight="1">
      <c r="A20" s="190" t="s">
        <v>76</v>
      </c>
      <c r="B20" s="185" t="s">
        <v>77</v>
      </c>
      <c r="C20" s="74" t="s">
        <v>224</v>
      </c>
      <c r="D20" s="186" t="s">
        <v>59</v>
      </c>
      <c r="E20" s="183" t="s">
        <v>60</v>
      </c>
      <c r="F20" s="74" t="s">
        <v>61</v>
      </c>
      <c r="G20" s="75">
        <f>H20+I20+J20</f>
        <v>31100</v>
      </c>
      <c r="H20" s="75">
        <v>16200</v>
      </c>
      <c r="I20" s="75">
        <v>7000</v>
      </c>
      <c r="J20" s="75">
        <v>7900</v>
      </c>
      <c r="K20" s="183" t="s">
        <v>78</v>
      </c>
    </row>
    <row r="21" spans="1:11" ht="13.5" customHeight="1" hidden="1" thickBot="1">
      <c r="A21" s="191"/>
      <c r="B21" s="185"/>
      <c r="C21" s="73"/>
      <c r="D21" s="187"/>
      <c r="E21" s="188"/>
      <c r="F21" s="73"/>
      <c r="G21" s="75"/>
      <c r="H21" s="75"/>
      <c r="I21" s="75"/>
      <c r="J21" s="75"/>
      <c r="K21" s="189"/>
    </row>
    <row r="22" spans="1:11" ht="12.75" customHeight="1" hidden="1">
      <c r="A22" s="191"/>
      <c r="B22" s="185"/>
      <c r="C22" s="73"/>
      <c r="D22" s="73"/>
      <c r="E22" s="73"/>
      <c r="F22" s="73"/>
      <c r="G22" s="75"/>
      <c r="H22" s="75"/>
      <c r="I22" s="75"/>
      <c r="J22" s="75"/>
      <c r="K22" s="73"/>
    </row>
    <row r="23" spans="1:11" ht="12.75" customHeight="1" hidden="1">
      <c r="A23" s="191"/>
      <c r="B23" s="185"/>
      <c r="C23" s="73"/>
      <c r="D23" s="73"/>
      <c r="E23" s="73"/>
      <c r="F23" s="73"/>
      <c r="G23" s="75"/>
      <c r="H23" s="75"/>
      <c r="I23" s="75"/>
      <c r="J23" s="75"/>
      <c r="K23" s="73"/>
    </row>
    <row r="24" spans="1:11" ht="12.75" customHeight="1" hidden="1">
      <c r="A24" s="191"/>
      <c r="B24" s="185"/>
      <c r="C24" s="73"/>
      <c r="D24" s="73"/>
      <c r="E24" s="73"/>
      <c r="F24" s="73"/>
      <c r="G24" s="75"/>
      <c r="H24" s="75"/>
      <c r="I24" s="75"/>
      <c r="J24" s="75"/>
      <c r="K24" s="73"/>
    </row>
    <row r="25" spans="1:11" ht="12.75" customHeight="1" hidden="1">
      <c r="A25" s="191"/>
      <c r="B25" s="185"/>
      <c r="C25" s="73"/>
      <c r="D25" s="73"/>
      <c r="E25" s="73"/>
      <c r="F25" s="73"/>
      <c r="G25" s="75"/>
      <c r="H25" s="75"/>
      <c r="I25" s="75"/>
      <c r="J25" s="75"/>
      <c r="K25" s="73"/>
    </row>
    <row r="26" spans="1:11" ht="12.75" customHeight="1" hidden="1">
      <c r="A26" s="191"/>
      <c r="B26" s="185"/>
      <c r="C26" s="73"/>
      <c r="D26" s="73"/>
      <c r="E26" s="73"/>
      <c r="F26" s="73"/>
      <c r="G26" s="75"/>
      <c r="H26" s="75"/>
      <c r="I26" s="75"/>
      <c r="J26" s="75"/>
      <c r="K26" s="73"/>
    </row>
    <row r="27" spans="1:11" ht="12.75" customHeight="1" hidden="1">
      <c r="A27" s="191"/>
      <c r="B27" s="185"/>
      <c r="C27" s="73"/>
      <c r="D27" s="73"/>
      <c r="E27" s="73"/>
      <c r="F27" s="73"/>
      <c r="G27" s="75"/>
      <c r="H27" s="75"/>
      <c r="I27" s="75"/>
      <c r="J27" s="75"/>
      <c r="K27" s="73"/>
    </row>
    <row r="28" spans="1:11" ht="12.75" customHeight="1" hidden="1">
      <c r="A28" s="191"/>
      <c r="B28" s="185"/>
      <c r="C28" s="73"/>
      <c r="D28" s="73"/>
      <c r="E28" s="73"/>
      <c r="F28" s="73"/>
      <c r="G28" s="75"/>
      <c r="H28" s="75"/>
      <c r="I28" s="75"/>
      <c r="J28" s="75"/>
      <c r="K28" s="73"/>
    </row>
    <row r="29" spans="1:11" ht="12.75" customHeight="1" hidden="1">
      <c r="A29" s="191"/>
      <c r="B29" s="185"/>
      <c r="C29" s="81"/>
      <c r="D29" s="73"/>
      <c r="E29" s="73"/>
      <c r="F29" s="73"/>
      <c r="G29" s="75"/>
      <c r="H29" s="75"/>
      <c r="I29" s="75"/>
      <c r="J29" s="75"/>
      <c r="K29" s="73"/>
    </row>
    <row r="30" spans="1:11" ht="153">
      <c r="A30" s="191"/>
      <c r="B30" s="163" t="s">
        <v>79</v>
      </c>
      <c r="C30" s="79" t="s">
        <v>81</v>
      </c>
      <c r="D30" s="80" t="s">
        <v>59</v>
      </c>
      <c r="E30" s="74" t="s">
        <v>80</v>
      </c>
      <c r="F30" s="74" t="s">
        <v>66</v>
      </c>
      <c r="G30" s="75">
        <f>H30+I30+J30</f>
        <v>5150</v>
      </c>
      <c r="H30" s="75">
        <v>1800</v>
      </c>
      <c r="I30" s="75">
        <v>1950</v>
      </c>
      <c r="J30" s="75">
        <v>1400</v>
      </c>
      <c r="K30" s="74" t="s">
        <v>78</v>
      </c>
    </row>
    <row r="31" spans="1:11" ht="12.75">
      <c r="A31" s="209" t="s">
        <v>182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1"/>
    </row>
    <row r="32" spans="1:11" ht="165.75">
      <c r="A32" s="145" t="s">
        <v>82</v>
      </c>
      <c r="B32" s="183" t="s">
        <v>83</v>
      </c>
      <c r="C32" s="74" t="s">
        <v>194</v>
      </c>
      <c r="D32" s="80" t="s">
        <v>59</v>
      </c>
      <c r="E32" s="74" t="s">
        <v>60</v>
      </c>
      <c r="F32" s="74" t="s">
        <v>74</v>
      </c>
      <c r="G32" s="75">
        <f>H32+I32+J32</f>
        <v>23042.699999999997</v>
      </c>
      <c r="H32" s="75">
        <v>3607.6</v>
      </c>
      <c r="I32" s="75">
        <v>8637.8</v>
      </c>
      <c r="J32" s="75">
        <v>10797.3</v>
      </c>
      <c r="K32" s="183" t="s">
        <v>84</v>
      </c>
    </row>
    <row r="33" spans="1:11" ht="216.75">
      <c r="A33" s="90"/>
      <c r="B33" s="184"/>
      <c r="C33" s="74" t="s">
        <v>195</v>
      </c>
      <c r="D33" s="80" t="s">
        <v>59</v>
      </c>
      <c r="E33" s="74" t="s">
        <v>60</v>
      </c>
      <c r="F33" s="74" t="s">
        <v>74</v>
      </c>
      <c r="G33" s="75">
        <f>H33+I33+J33</f>
        <v>5606.2</v>
      </c>
      <c r="H33" s="75">
        <v>1642</v>
      </c>
      <c r="I33" s="75">
        <v>1982.1</v>
      </c>
      <c r="J33" s="75">
        <v>1982.1</v>
      </c>
      <c r="K33" s="184"/>
    </row>
    <row r="34" spans="1:11" ht="102">
      <c r="A34" s="90"/>
      <c r="B34" s="74" t="s">
        <v>85</v>
      </c>
      <c r="C34" s="74" t="s">
        <v>86</v>
      </c>
      <c r="D34" s="80" t="s">
        <v>59</v>
      </c>
      <c r="E34" s="74" t="s">
        <v>60</v>
      </c>
      <c r="F34" s="76" t="s">
        <v>61</v>
      </c>
      <c r="G34" s="75">
        <f>H34+I34+J34</f>
        <v>4200</v>
      </c>
      <c r="H34" s="75">
        <v>2100</v>
      </c>
      <c r="I34" s="75">
        <v>2100</v>
      </c>
      <c r="J34" s="75">
        <v>0</v>
      </c>
      <c r="K34" s="76" t="s">
        <v>87</v>
      </c>
    </row>
    <row r="35" spans="1:11" ht="90.75" customHeight="1">
      <c r="A35" s="90"/>
      <c r="B35" s="74" t="s">
        <v>88</v>
      </c>
      <c r="C35" s="74" t="s">
        <v>89</v>
      </c>
      <c r="D35" s="82">
        <v>2016</v>
      </c>
      <c r="E35" s="76" t="s">
        <v>60</v>
      </c>
      <c r="F35" s="76" t="s">
        <v>74</v>
      </c>
      <c r="G35" s="75">
        <f>H35+I35+J35</f>
        <v>4248.04</v>
      </c>
      <c r="H35" s="75">
        <v>4248.04</v>
      </c>
      <c r="I35" s="75">
        <v>0</v>
      </c>
      <c r="J35" s="75">
        <v>0</v>
      </c>
      <c r="K35" s="74" t="s">
        <v>84</v>
      </c>
    </row>
    <row r="36" spans="1:11" ht="102">
      <c r="A36" s="91"/>
      <c r="B36" s="74" t="s">
        <v>90</v>
      </c>
      <c r="C36" s="74" t="s">
        <v>91</v>
      </c>
      <c r="D36" s="164" t="s">
        <v>200</v>
      </c>
      <c r="E36" s="76" t="s">
        <v>60</v>
      </c>
      <c r="F36" s="76" t="s">
        <v>74</v>
      </c>
      <c r="G36" s="75">
        <v>834</v>
      </c>
      <c r="H36" s="75">
        <v>834</v>
      </c>
      <c r="I36" s="75">
        <v>0</v>
      </c>
      <c r="J36" s="75">
        <v>0</v>
      </c>
      <c r="K36" s="74" t="s">
        <v>92</v>
      </c>
    </row>
    <row r="37" spans="1:11" ht="12.75">
      <c r="A37" s="162"/>
      <c r="B37" s="180" t="s">
        <v>204</v>
      </c>
      <c r="C37" s="181"/>
      <c r="D37" s="181"/>
      <c r="E37" s="181"/>
      <c r="F37" s="181"/>
      <c r="G37" s="181"/>
      <c r="H37" s="181"/>
      <c r="I37" s="181"/>
      <c r="J37" s="181"/>
      <c r="K37" s="182"/>
    </row>
    <row r="38" spans="1:11" ht="76.5">
      <c r="A38" s="165" t="s">
        <v>205</v>
      </c>
      <c r="B38" s="74" t="s">
        <v>223</v>
      </c>
      <c r="C38" s="79" t="s">
        <v>199</v>
      </c>
      <c r="D38" s="74" t="s">
        <v>201</v>
      </c>
      <c r="E38" s="74" t="s">
        <v>202</v>
      </c>
      <c r="F38" s="74" t="s">
        <v>74</v>
      </c>
      <c r="G38" s="75">
        <f>H38</f>
        <v>99</v>
      </c>
      <c r="H38" s="75">
        <v>99</v>
      </c>
      <c r="I38" s="75">
        <v>0</v>
      </c>
      <c r="J38" s="75">
        <v>0</v>
      </c>
      <c r="K38" s="183" t="s">
        <v>92</v>
      </c>
    </row>
    <row r="39" spans="1:11" ht="12.75">
      <c r="A39" s="206" t="s">
        <v>93</v>
      </c>
      <c r="B39" s="207"/>
      <c r="C39" s="207"/>
      <c r="D39" s="207"/>
      <c r="E39" s="207"/>
      <c r="F39" s="208"/>
      <c r="G39" s="75">
        <f>G12+G13+G14+G16+G17+G18+G20+G30+G32+G33+G34+G35+G36+G38</f>
        <v>341779.94</v>
      </c>
      <c r="H39" s="75">
        <f>H12+H13+H14+H16+H17+H18+H20+H30+H32+H33+H34+H35+H36+H38</f>
        <v>133680.64</v>
      </c>
      <c r="I39" s="75">
        <f>I12+I13+I14+I16+I17+I18+I20+I30+I38+I32+I33+I34+I35+I36+I38</f>
        <v>133769.9</v>
      </c>
      <c r="J39" s="75">
        <f>J12+J13+J14+J16+J17+J18+J20+J30+J38+J32+J33+J34+J35+J36+J38</f>
        <v>74329.40000000001</v>
      </c>
      <c r="K39" s="184"/>
    </row>
    <row r="40" spans="1:11" ht="12.75">
      <c r="A40" s="84"/>
      <c r="B40" s="84"/>
      <c r="C40" s="84"/>
      <c r="D40" s="84"/>
      <c r="E40" s="84"/>
      <c r="F40" s="84"/>
      <c r="G40" s="85"/>
      <c r="H40" s="85"/>
      <c r="I40" s="85"/>
      <c r="J40" s="85"/>
      <c r="K40" s="84"/>
    </row>
    <row r="41" spans="1:11" ht="12.75">
      <c r="A41" s="84"/>
      <c r="B41" s="86" t="s">
        <v>97</v>
      </c>
      <c r="C41" s="84"/>
      <c r="D41" s="84"/>
      <c r="E41" s="84"/>
      <c r="F41" s="84"/>
      <c r="G41" s="85"/>
      <c r="H41" s="85"/>
      <c r="I41" s="85"/>
      <c r="J41" s="89" t="s">
        <v>28</v>
      </c>
      <c r="K41" s="84"/>
    </row>
    <row r="42" spans="1:11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ht="12.75">
      <c r="A43" s="84"/>
      <c r="B43" s="86" t="s">
        <v>96</v>
      </c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</sheetData>
  <sheetProtection/>
  <mergeCells count="32">
    <mergeCell ref="A9:A10"/>
    <mergeCell ref="B9:B10"/>
    <mergeCell ref="A11:K11"/>
    <mergeCell ref="A39:F39"/>
    <mergeCell ref="A31:K31"/>
    <mergeCell ref="A19:K19"/>
    <mergeCell ref="B12:B13"/>
    <mergeCell ref="K12:K13"/>
    <mergeCell ref="D14:D15"/>
    <mergeCell ref="B17:B18"/>
    <mergeCell ref="H2:K2"/>
    <mergeCell ref="H3:K3"/>
    <mergeCell ref="C9:C10"/>
    <mergeCell ref="D9:D10"/>
    <mergeCell ref="E9:E10"/>
    <mergeCell ref="K9:K10"/>
    <mergeCell ref="G9:J9"/>
    <mergeCell ref="A12:A18"/>
    <mergeCell ref="K16:K18"/>
    <mergeCell ref="E12:E13"/>
    <mergeCell ref="D12:D13"/>
    <mergeCell ref="A20:A30"/>
    <mergeCell ref="B37:K37"/>
    <mergeCell ref="K38:K39"/>
    <mergeCell ref="K32:K33"/>
    <mergeCell ref="B32:B33"/>
    <mergeCell ref="B20:B29"/>
    <mergeCell ref="D20:D21"/>
    <mergeCell ref="E20:E21"/>
    <mergeCell ref="K20:K2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75" zoomScaleNormal="70" zoomScaleSheetLayoutView="75" zoomScalePageLayoutView="0" workbookViewId="0" topLeftCell="A34">
      <selection activeCell="B45" sqref="B45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29" t="s">
        <v>11</v>
      </c>
      <c r="J1" s="229"/>
      <c r="K1" s="229"/>
      <c r="L1" s="229"/>
    </row>
    <row r="2" spans="6:13" ht="97.5" customHeight="1">
      <c r="F2" s="7"/>
      <c r="G2" s="7"/>
      <c r="H2" s="34"/>
      <c r="I2" s="232" t="s">
        <v>94</v>
      </c>
      <c r="J2" s="232"/>
      <c r="K2" s="232"/>
      <c r="L2" s="232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32" t="s">
        <v>212</v>
      </c>
      <c r="J4" s="232"/>
      <c r="K4" s="232"/>
      <c r="L4" s="232"/>
    </row>
    <row r="5" spans="1:12" ht="31.5" customHeight="1">
      <c r="A5" s="230" t="s">
        <v>18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26" t="s">
        <v>2</v>
      </c>
      <c r="B7" s="227" t="s">
        <v>1</v>
      </c>
      <c r="C7" s="218" t="s">
        <v>19</v>
      </c>
      <c r="D7" s="218"/>
      <c r="E7" s="218"/>
      <c r="F7" s="218" t="s">
        <v>20</v>
      </c>
      <c r="G7" s="218"/>
      <c r="H7" s="218"/>
      <c r="I7" s="226" t="s">
        <v>21</v>
      </c>
      <c r="J7" s="226"/>
      <c r="K7" s="226"/>
      <c r="L7" s="231" t="s">
        <v>6</v>
      </c>
    </row>
    <row r="8" spans="1:12" ht="30.75" customHeight="1">
      <c r="A8" s="226"/>
      <c r="B8" s="227"/>
      <c r="C8" s="218" t="s">
        <v>3</v>
      </c>
      <c r="D8" s="218" t="s">
        <v>7</v>
      </c>
      <c r="E8" s="218"/>
      <c r="F8" s="218" t="s">
        <v>3</v>
      </c>
      <c r="G8" s="218" t="s">
        <v>7</v>
      </c>
      <c r="H8" s="218"/>
      <c r="I8" s="218" t="s">
        <v>3</v>
      </c>
      <c r="J8" s="218" t="s">
        <v>7</v>
      </c>
      <c r="K8" s="218"/>
      <c r="L8" s="231"/>
    </row>
    <row r="9" spans="1:12" ht="45.75" customHeight="1">
      <c r="A9" s="226"/>
      <c r="B9" s="227"/>
      <c r="C9" s="218"/>
      <c r="D9" s="28" t="s">
        <v>0</v>
      </c>
      <c r="E9" s="28" t="s">
        <v>30</v>
      </c>
      <c r="F9" s="218"/>
      <c r="G9" s="28" t="s">
        <v>0</v>
      </c>
      <c r="H9" s="28" t="s">
        <v>30</v>
      </c>
      <c r="I9" s="218"/>
      <c r="J9" s="28" t="s">
        <v>0</v>
      </c>
      <c r="K9" s="27" t="s">
        <v>30</v>
      </c>
      <c r="L9" s="231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50"/>
      <c r="C11" s="35">
        <f>C12+C21+C31+C43</f>
        <v>133680.64</v>
      </c>
      <c r="D11" s="35">
        <f>D31+O8</f>
        <v>4659.04</v>
      </c>
      <c r="E11" s="35">
        <f>E12+E21+E31</f>
        <v>125271.6</v>
      </c>
      <c r="F11" s="35">
        <f>F12+F21+F31</f>
        <v>133769.9</v>
      </c>
      <c r="G11" s="35"/>
      <c r="H11" s="35">
        <f>H12+H21+H31</f>
        <v>129719.9</v>
      </c>
      <c r="I11" s="35">
        <f>I12+I21+I31</f>
        <v>74329.4</v>
      </c>
      <c r="J11" s="35"/>
      <c r="K11" s="35">
        <f>K12+K21+K31</f>
        <v>70679.4</v>
      </c>
      <c r="L11" s="233" t="s">
        <v>17</v>
      </c>
    </row>
    <row r="12" spans="1:12" ht="38.25" customHeight="1">
      <c r="A12" s="9" t="s">
        <v>22</v>
      </c>
      <c r="C12" s="35">
        <f>C14+C15+C17+C19+C20</f>
        <v>103150</v>
      </c>
      <c r="D12" s="35"/>
      <c r="E12" s="35">
        <f>E14+E15+E19+E20</f>
        <v>101200</v>
      </c>
      <c r="F12" s="35">
        <f>F14+F15+F16+F17</f>
        <v>112100</v>
      </c>
      <c r="G12" s="38"/>
      <c r="H12" s="35">
        <f>H14+H15+H16</f>
        <v>110000</v>
      </c>
      <c r="I12" s="35">
        <f>I14+I15+I16+I17</f>
        <v>52250</v>
      </c>
      <c r="J12" s="38"/>
      <c r="K12" s="35">
        <f>K15+K16</f>
        <v>50000</v>
      </c>
      <c r="L12" s="234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34"/>
    </row>
    <row r="14" spans="1:12" ht="35.25" customHeight="1">
      <c r="A14" s="219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L14" s="234"/>
    </row>
    <row r="15" spans="1:12" ht="34.5" customHeight="1">
      <c r="A15" s="191"/>
      <c r="B15" s="222" t="s">
        <v>13</v>
      </c>
      <c r="C15" s="216">
        <v>89600</v>
      </c>
      <c r="D15" s="221"/>
      <c r="E15" s="216">
        <v>89600</v>
      </c>
      <c r="F15" s="216">
        <v>104600</v>
      </c>
      <c r="G15" s="214"/>
      <c r="H15" s="216">
        <v>104600</v>
      </c>
      <c r="I15" s="216">
        <v>50000</v>
      </c>
      <c r="J15" s="214"/>
      <c r="K15" s="221">
        <v>50000</v>
      </c>
      <c r="L15" s="234"/>
    </row>
    <row r="16" spans="1:12" ht="3.75" customHeight="1" hidden="1">
      <c r="A16" s="191"/>
      <c r="B16" s="223"/>
      <c r="C16" s="217"/>
      <c r="D16" s="184"/>
      <c r="E16" s="217"/>
      <c r="F16" s="217"/>
      <c r="G16" s="215"/>
      <c r="H16" s="217"/>
      <c r="I16" s="217"/>
      <c r="J16" s="215"/>
      <c r="K16" s="184"/>
      <c r="L16" s="235"/>
    </row>
    <row r="17" spans="1:12" ht="47.25" customHeight="1">
      <c r="A17" s="219" t="s">
        <v>35</v>
      </c>
      <c r="B17" s="252" t="s">
        <v>14</v>
      </c>
      <c r="C17" s="221">
        <v>1950</v>
      </c>
      <c r="D17" s="221"/>
      <c r="E17" s="221"/>
      <c r="F17" s="221">
        <v>2100</v>
      </c>
      <c r="G17" s="221"/>
      <c r="H17" s="221"/>
      <c r="I17" s="221">
        <v>2250</v>
      </c>
      <c r="J17" s="221"/>
      <c r="K17" s="221"/>
      <c r="L17" s="233" t="s">
        <v>36</v>
      </c>
    </row>
    <row r="18" spans="1:12" ht="65.25" customHeight="1">
      <c r="A18" s="236"/>
      <c r="B18" s="253"/>
      <c r="C18" s="254"/>
      <c r="D18" s="254"/>
      <c r="E18" s="254"/>
      <c r="F18" s="254"/>
      <c r="G18" s="254"/>
      <c r="H18" s="254"/>
      <c r="I18" s="254"/>
      <c r="J18" s="254"/>
      <c r="K18" s="254"/>
      <c r="L18" s="255"/>
    </row>
    <row r="19" spans="1:12" ht="61.5" customHeight="1">
      <c r="A19" s="12" t="s">
        <v>38</v>
      </c>
      <c r="B19" s="68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60" t="s">
        <v>37</v>
      </c>
    </row>
    <row r="20" spans="1:12" ht="118.5" customHeight="1">
      <c r="A20" s="12" t="s">
        <v>40</v>
      </c>
      <c r="B20" s="68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60" t="s">
        <v>39</v>
      </c>
    </row>
    <row r="21" spans="1:12" ht="114.75" customHeight="1">
      <c r="A21" s="65" t="s">
        <v>24</v>
      </c>
      <c r="B21" s="66"/>
      <c r="C21" s="67">
        <f>C23+C26</f>
        <v>18000</v>
      </c>
      <c r="D21" s="67"/>
      <c r="E21" s="67">
        <f>E23</f>
        <v>16200</v>
      </c>
      <c r="F21" s="67">
        <f>F23+F26</f>
        <v>8950</v>
      </c>
      <c r="G21" s="67"/>
      <c r="H21" s="35">
        <f>H23+H26</f>
        <v>7000</v>
      </c>
      <c r="I21" s="67">
        <f>I23+I26</f>
        <v>9300</v>
      </c>
      <c r="J21" s="67"/>
      <c r="K21" s="67">
        <f>K23+K26</f>
        <v>7900</v>
      </c>
      <c r="L21" s="46"/>
    </row>
    <row r="22" spans="1:12" ht="155.25" customHeight="1">
      <c r="A22" s="12" t="s">
        <v>10</v>
      </c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49"/>
    </row>
    <row r="23" spans="1:12" ht="83.25" customHeight="1">
      <c r="A23" s="228" t="s">
        <v>225</v>
      </c>
      <c r="B23" s="237" t="s">
        <v>16</v>
      </c>
      <c r="C23" s="220">
        <v>16200</v>
      </c>
      <c r="D23" s="220"/>
      <c r="E23" s="220">
        <v>16200</v>
      </c>
      <c r="F23" s="220">
        <v>7000</v>
      </c>
      <c r="G23" s="220"/>
      <c r="H23" s="220">
        <v>7000</v>
      </c>
      <c r="I23" s="220">
        <v>7900</v>
      </c>
      <c r="J23" s="220"/>
      <c r="K23" s="259">
        <v>7900</v>
      </c>
      <c r="L23" s="64" t="s">
        <v>41</v>
      </c>
    </row>
    <row r="24" spans="1:12" ht="16.5" customHeight="1" hidden="1">
      <c r="A24" s="228"/>
      <c r="B24" s="237"/>
      <c r="C24" s="220"/>
      <c r="D24" s="220"/>
      <c r="E24" s="220"/>
      <c r="F24" s="220"/>
      <c r="G24" s="220"/>
      <c r="H24" s="220"/>
      <c r="I24" s="220"/>
      <c r="J24" s="220"/>
      <c r="K24" s="259"/>
      <c r="L24" s="69"/>
    </row>
    <row r="25" spans="1:12" ht="15.75" customHeight="1" hidden="1">
      <c r="A25" s="228"/>
      <c r="B25" s="237"/>
      <c r="C25" s="220"/>
      <c r="D25" s="220"/>
      <c r="E25" s="220"/>
      <c r="F25" s="220"/>
      <c r="G25" s="220"/>
      <c r="H25" s="220"/>
      <c r="I25" s="220"/>
      <c r="J25" s="220"/>
      <c r="K25" s="259"/>
      <c r="L25" s="69"/>
    </row>
    <row r="26" spans="1:12" ht="15.75" customHeight="1">
      <c r="A26" s="228" t="s">
        <v>42</v>
      </c>
      <c r="B26" s="238" t="s">
        <v>14</v>
      </c>
      <c r="C26" s="241">
        <v>1800</v>
      </c>
      <c r="D26" s="241"/>
      <c r="E26" s="243"/>
      <c r="F26" s="220">
        <v>1950</v>
      </c>
      <c r="G26" s="220"/>
      <c r="H26" s="220"/>
      <c r="I26" s="220">
        <v>1400</v>
      </c>
      <c r="J26" s="220"/>
      <c r="K26" s="259"/>
      <c r="L26" s="256" t="s">
        <v>36</v>
      </c>
    </row>
    <row r="27" spans="1:12" ht="15.75" customHeight="1">
      <c r="A27" s="228"/>
      <c r="B27" s="239"/>
      <c r="C27" s="241"/>
      <c r="D27" s="241"/>
      <c r="E27" s="243"/>
      <c r="F27" s="220"/>
      <c r="G27" s="220"/>
      <c r="H27" s="220"/>
      <c r="I27" s="220"/>
      <c r="J27" s="220"/>
      <c r="K27" s="259"/>
      <c r="L27" s="257"/>
    </row>
    <row r="28" spans="1:12" s="24" customFormat="1" ht="27.75" customHeight="1">
      <c r="A28" s="228"/>
      <c r="B28" s="239"/>
      <c r="C28" s="241"/>
      <c r="D28" s="241"/>
      <c r="E28" s="243"/>
      <c r="F28" s="220"/>
      <c r="G28" s="220"/>
      <c r="H28" s="220"/>
      <c r="I28" s="220"/>
      <c r="J28" s="220"/>
      <c r="K28" s="259"/>
      <c r="L28" s="257"/>
    </row>
    <row r="29" spans="1:12" s="24" customFormat="1" ht="55.5" customHeight="1">
      <c r="A29" s="228"/>
      <c r="B29" s="239"/>
      <c r="C29" s="241"/>
      <c r="D29" s="241"/>
      <c r="E29" s="243"/>
      <c r="F29" s="220"/>
      <c r="G29" s="220"/>
      <c r="H29" s="220"/>
      <c r="I29" s="220"/>
      <c r="J29" s="220"/>
      <c r="K29" s="259"/>
      <c r="L29" s="258"/>
    </row>
    <row r="30" spans="1:12" s="24" customFormat="1" ht="5.25" customHeight="1" hidden="1">
      <c r="A30" s="228"/>
      <c r="B30" s="240"/>
      <c r="C30" s="242"/>
      <c r="D30" s="242"/>
      <c r="E30" s="244"/>
      <c r="F30" s="221"/>
      <c r="G30" s="221"/>
      <c r="H30" s="221"/>
      <c r="I30" s="221"/>
      <c r="J30" s="221"/>
      <c r="K30" s="260"/>
      <c r="L30" s="69"/>
    </row>
    <row r="31" spans="1:12" ht="47.25">
      <c r="A31" s="9" t="s">
        <v>31</v>
      </c>
      <c r="B31" s="55"/>
      <c r="C31" s="63">
        <f>C33+C36+C38+C39+C41+C42</f>
        <v>12431.64</v>
      </c>
      <c r="D31" s="63">
        <f>D38+D39+D42+D43</f>
        <v>4659.04</v>
      </c>
      <c r="E31" s="63">
        <f>E33+E36+E41</f>
        <v>7871.6</v>
      </c>
      <c r="F31" s="63">
        <f>F33+F36</f>
        <v>12719.9</v>
      </c>
      <c r="G31" s="56"/>
      <c r="H31" s="63">
        <f>H33+H36</f>
        <v>12719.9</v>
      </c>
      <c r="I31" s="63">
        <f>I33+I36</f>
        <v>12779.4</v>
      </c>
      <c r="J31" s="56"/>
      <c r="K31" s="155">
        <f>K33+K36</f>
        <v>12779.4</v>
      </c>
      <c r="L31" s="233" t="s">
        <v>17</v>
      </c>
    </row>
    <row r="32" spans="1:12" ht="47.25">
      <c r="A32" s="51" t="s">
        <v>29</v>
      </c>
      <c r="B32" s="39"/>
      <c r="C32" s="57"/>
      <c r="D32" s="57"/>
      <c r="E32" s="57"/>
      <c r="F32" s="57"/>
      <c r="G32" s="57"/>
      <c r="H32" s="57"/>
      <c r="I32" s="57"/>
      <c r="J32" s="57"/>
      <c r="K32" s="58"/>
      <c r="L32" s="248"/>
    </row>
    <row r="33" spans="1:12" ht="157.5">
      <c r="A33" s="52" t="s">
        <v>34</v>
      </c>
      <c r="B33" s="245" t="s">
        <v>15</v>
      </c>
      <c r="C33" s="71">
        <f>C34+C35</f>
        <v>5249.6</v>
      </c>
      <c r="D33" s="71"/>
      <c r="E33" s="71">
        <f>E34+E35</f>
        <v>5249.6</v>
      </c>
      <c r="F33" s="71">
        <v>10619.9</v>
      </c>
      <c r="G33" s="71"/>
      <c r="H33" s="71">
        <v>10619.9</v>
      </c>
      <c r="I33" s="71">
        <v>12779.4</v>
      </c>
      <c r="J33" s="71"/>
      <c r="K33" s="156">
        <v>12779.4</v>
      </c>
      <c r="L33" s="248"/>
    </row>
    <row r="34" spans="1:12" ht="15.75">
      <c r="A34" s="53" t="s">
        <v>32</v>
      </c>
      <c r="B34" s="246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46">
        <v>10797.3</v>
      </c>
      <c r="L34" s="248"/>
    </row>
    <row r="35" spans="1:12" ht="15.75">
      <c r="A35" s="54" t="s">
        <v>33</v>
      </c>
      <c r="B35" s="247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46">
        <v>1982.1</v>
      </c>
      <c r="L35" s="248"/>
    </row>
    <row r="36" spans="1:12" ht="47.25">
      <c r="A36" s="62" t="s">
        <v>95</v>
      </c>
      <c r="B36" s="61" t="s">
        <v>13</v>
      </c>
      <c r="C36" s="59">
        <v>2100</v>
      </c>
      <c r="D36" s="59"/>
      <c r="E36" s="59">
        <v>2100</v>
      </c>
      <c r="F36" s="59">
        <v>2100</v>
      </c>
      <c r="G36" s="59"/>
      <c r="H36" s="59">
        <v>2100</v>
      </c>
      <c r="I36" s="59">
        <v>0</v>
      </c>
      <c r="J36" s="59"/>
      <c r="K36" s="147">
        <v>0</v>
      </c>
      <c r="L36" s="191"/>
    </row>
    <row r="37" spans="1:12" ht="47.25">
      <c r="A37" s="166" t="s">
        <v>206</v>
      </c>
      <c r="B37" s="249" t="s">
        <v>13</v>
      </c>
      <c r="C37" s="70"/>
      <c r="D37" s="70"/>
      <c r="E37" s="167"/>
      <c r="F37" s="167"/>
      <c r="G37" s="167"/>
      <c r="H37" s="167"/>
      <c r="I37" s="167"/>
      <c r="J37" s="167"/>
      <c r="K37" s="168"/>
      <c r="L37" s="191"/>
    </row>
    <row r="38" spans="1:12" ht="15.75">
      <c r="A38" s="170" t="s">
        <v>187</v>
      </c>
      <c r="B38" s="250"/>
      <c r="C38" s="70">
        <v>4098.04</v>
      </c>
      <c r="D38" s="70">
        <v>4098.04</v>
      </c>
      <c r="E38" s="167"/>
      <c r="F38" s="167">
        <v>0</v>
      </c>
      <c r="G38" s="167">
        <v>0</v>
      </c>
      <c r="H38" s="167"/>
      <c r="I38" s="167">
        <v>0</v>
      </c>
      <c r="J38" s="167">
        <v>0</v>
      </c>
      <c r="K38" s="168"/>
      <c r="L38" s="191"/>
    </row>
    <row r="39" spans="1:12" ht="31.5">
      <c r="A39" s="171" t="s">
        <v>215</v>
      </c>
      <c r="B39" s="251"/>
      <c r="C39" s="70">
        <v>150</v>
      </c>
      <c r="D39" s="70">
        <v>150</v>
      </c>
      <c r="E39" s="167"/>
      <c r="F39" s="167">
        <v>0</v>
      </c>
      <c r="G39" s="167">
        <v>0</v>
      </c>
      <c r="H39" s="167"/>
      <c r="I39" s="167">
        <v>0</v>
      </c>
      <c r="J39" s="167">
        <v>0</v>
      </c>
      <c r="K39" s="168"/>
      <c r="L39" s="191"/>
    </row>
    <row r="40" spans="1:12" ht="45">
      <c r="A40" s="169" t="s">
        <v>208</v>
      </c>
      <c r="B40" s="61" t="s">
        <v>13</v>
      </c>
      <c r="C40" s="154"/>
      <c r="D40" s="152"/>
      <c r="E40" s="154"/>
      <c r="F40" s="154"/>
      <c r="G40" s="154"/>
      <c r="H40" s="154"/>
      <c r="I40" s="154"/>
      <c r="J40" s="154"/>
      <c r="K40" s="154"/>
      <c r="L40" s="191"/>
    </row>
    <row r="41" spans="1:12" ht="15.75">
      <c r="A41" s="159" t="s">
        <v>186</v>
      </c>
      <c r="B41" s="153"/>
      <c r="C41" s="70">
        <v>522</v>
      </c>
      <c r="D41" s="70"/>
      <c r="E41" s="70">
        <v>522</v>
      </c>
      <c r="F41" s="70">
        <v>0</v>
      </c>
      <c r="G41" s="70"/>
      <c r="H41" s="70">
        <v>0</v>
      </c>
      <c r="I41" s="70">
        <v>0</v>
      </c>
      <c r="J41" s="70"/>
      <c r="K41" s="161">
        <v>0</v>
      </c>
      <c r="L41" s="153"/>
    </row>
    <row r="42" spans="1:12" ht="15.75">
      <c r="A42" s="160" t="s">
        <v>187</v>
      </c>
      <c r="B42" s="157"/>
      <c r="C42" s="161">
        <v>312</v>
      </c>
      <c r="D42" s="161">
        <v>312</v>
      </c>
      <c r="E42" s="161"/>
      <c r="F42" s="161">
        <v>0</v>
      </c>
      <c r="G42" s="161">
        <v>0</v>
      </c>
      <c r="H42" s="161"/>
      <c r="I42" s="161">
        <v>0</v>
      </c>
      <c r="J42" s="161">
        <v>0</v>
      </c>
      <c r="K42" s="38"/>
      <c r="L42" s="158"/>
    </row>
    <row r="43" spans="1:12" ht="47.25">
      <c r="A43" s="9" t="s">
        <v>211</v>
      </c>
      <c r="B43" s="68"/>
      <c r="C43" s="173">
        <f>+C45</f>
        <v>99</v>
      </c>
      <c r="D43" s="173">
        <f>+D45</f>
        <v>99</v>
      </c>
      <c r="E43" s="161"/>
      <c r="F43" s="161"/>
      <c r="G43" s="161"/>
      <c r="H43" s="161"/>
      <c r="I43" s="161"/>
      <c r="J43" s="161"/>
      <c r="K43" s="38"/>
      <c r="L43" s="38"/>
    </row>
    <row r="44" spans="1:12" ht="47.25">
      <c r="A44" s="12" t="s">
        <v>209</v>
      </c>
      <c r="B44" s="68"/>
      <c r="C44" s="161"/>
      <c r="D44" s="161"/>
      <c r="E44" s="161"/>
      <c r="F44" s="161"/>
      <c r="G44" s="161"/>
      <c r="H44" s="161"/>
      <c r="I44" s="161"/>
      <c r="J44" s="161"/>
      <c r="K44" s="38"/>
      <c r="L44" s="212" t="s">
        <v>202</v>
      </c>
    </row>
    <row r="45" spans="1:12" ht="47.25">
      <c r="A45" s="12" t="s">
        <v>210</v>
      </c>
      <c r="B45" s="68" t="s">
        <v>13</v>
      </c>
      <c r="C45" s="161">
        <v>99</v>
      </c>
      <c r="D45" s="161">
        <v>99</v>
      </c>
      <c r="E45" s="161"/>
      <c r="F45" s="161">
        <v>0</v>
      </c>
      <c r="G45" s="161">
        <v>0</v>
      </c>
      <c r="H45" s="161"/>
      <c r="I45" s="161">
        <v>0</v>
      </c>
      <c r="J45" s="161">
        <v>0</v>
      </c>
      <c r="K45" s="38"/>
      <c r="L45" s="213"/>
    </row>
    <row r="46" spans="1:12" ht="15.75">
      <c r="A46" s="283"/>
      <c r="B46" s="284"/>
      <c r="C46" s="285"/>
      <c r="D46" s="285"/>
      <c r="E46" s="285"/>
      <c r="F46" s="285"/>
      <c r="G46" s="285"/>
      <c r="H46" s="285"/>
      <c r="I46" s="285"/>
      <c r="J46" s="285"/>
      <c r="K46" s="86"/>
      <c r="L46" s="286"/>
    </row>
    <row r="47" spans="1:12" ht="15.75">
      <c r="A47" s="283"/>
      <c r="B47" s="284"/>
      <c r="C47" s="285"/>
      <c r="D47" s="285"/>
      <c r="E47" s="285"/>
      <c r="F47" s="285"/>
      <c r="G47" s="285"/>
      <c r="H47" s="285"/>
      <c r="I47" s="285"/>
      <c r="J47" s="285"/>
      <c r="K47" s="86"/>
      <c r="L47" s="286"/>
    </row>
    <row r="48" spans="1:12" ht="15.75">
      <c r="A48" s="283"/>
      <c r="B48" s="284"/>
      <c r="C48" s="285"/>
      <c r="D48" s="285"/>
      <c r="E48" s="285"/>
      <c r="F48" s="285"/>
      <c r="G48" s="285"/>
      <c r="H48" s="285"/>
      <c r="I48" s="285"/>
      <c r="J48" s="285"/>
      <c r="K48" s="86"/>
      <c r="L48" s="286"/>
    </row>
    <row r="49" spans="1:12" ht="15.75">
      <c r="A49" s="283"/>
      <c r="B49" s="284"/>
      <c r="C49" s="285"/>
      <c r="D49" s="285"/>
      <c r="E49" s="285"/>
      <c r="F49" s="285"/>
      <c r="G49" s="285"/>
      <c r="H49" s="285"/>
      <c r="I49" s="285"/>
      <c r="J49" s="285"/>
      <c r="K49" s="86"/>
      <c r="L49" s="286"/>
    </row>
    <row r="50" spans="1:12" ht="18.75">
      <c r="A50" s="47" t="s">
        <v>25</v>
      </c>
      <c r="B50"/>
      <c r="C50"/>
      <c r="D50"/>
      <c r="E50"/>
      <c r="F50"/>
      <c r="G50"/>
      <c r="H50" s="47" t="s">
        <v>26</v>
      </c>
      <c r="I50" s="47"/>
      <c r="J50" s="5"/>
      <c r="K50" s="10"/>
      <c r="L50" s="172" t="s">
        <v>28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72"/>
    </row>
    <row r="53" spans="1:11" ht="18.75" customHeight="1">
      <c r="A53" s="48" t="s">
        <v>96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48" t="s">
        <v>27</v>
      </c>
      <c r="B54"/>
      <c r="C54"/>
      <c r="D54"/>
      <c r="E54"/>
      <c r="F54"/>
      <c r="G54"/>
      <c r="H54"/>
      <c r="I54"/>
      <c r="J54" s="1"/>
      <c r="K54" s="10"/>
    </row>
    <row r="55" spans="1:11" ht="18.75">
      <c r="A55" s="14"/>
      <c r="B55" s="20"/>
      <c r="C55" s="4"/>
      <c r="D55" s="3"/>
      <c r="E55" s="1"/>
      <c r="F55" s="3"/>
      <c r="G55" s="2"/>
      <c r="H55" s="1"/>
      <c r="I55" s="3"/>
      <c r="J55" s="1"/>
      <c r="K55" s="10"/>
    </row>
    <row r="56" spans="1:11" ht="18.75">
      <c r="A56" s="225"/>
      <c r="B56" s="225"/>
      <c r="C56" s="1"/>
      <c r="D56" s="1"/>
      <c r="E56" s="3"/>
      <c r="F56" s="2"/>
      <c r="G56" s="1"/>
      <c r="H56" s="1"/>
      <c r="I56" s="1"/>
      <c r="J56" s="1"/>
      <c r="K56" s="10"/>
    </row>
    <row r="57" spans="3:11" ht="18.75">
      <c r="C57" s="11"/>
      <c r="D57" s="11"/>
      <c r="E57" s="1"/>
      <c r="F57" s="11"/>
      <c r="G57" s="11"/>
      <c r="H57" s="11"/>
      <c r="I57" s="11"/>
      <c r="J57" s="11"/>
      <c r="K57" s="6"/>
    </row>
    <row r="58" spans="1:11" ht="18.75">
      <c r="A58" s="224"/>
      <c r="B58" s="224"/>
      <c r="C58" s="11"/>
      <c r="D58" s="11"/>
      <c r="E58" s="11"/>
      <c r="F58" s="11"/>
      <c r="G58" s="11"/>
      <c r="H58" s="11"/>
      <c r="I58" s="11"/>
      <c r="J58" s="11"/>
      <c r="K58" s="6"/>
    </row>
    <row r="59" spans="1:5" ht="18">
      <c r="A59" s="15"/>
      <c r="B59" s="21"/>
      <c r="E59" s="11"/>
    </row>
    <row r="60" spans="1:2" ht="18.75">
      <c r="A60" s="16"/>
      <c r="B60" s="22"/>
    </row>
  </sheetData>
  <sheetProtection/>
  <mergeCells count="69">
    <mergeCell ref="J17:J18"/>
    <mergeCell ref="K17:K18"/>
    <mergeCell ref="L17:L18"/>
    <mergeCell ref="L26:L29"/>
    <mergeCell ref="K26:K30"/>
    <mergeCell ref="J23:J25"/>
    <mergeCell ref="K23:K25"/>
    <mergeCell ref="G17:G18"/>
    <mergeCell ref="G23:G25"/>
    <mergeCell ref="H23:H25"/>
    <mergeCell ref="I23:I25"/>
    <mergeCell ref="H17:H18"/>
    <mergeCell ref="I17:I18"/>
    <mergeCell ref="B33:B35"/>
    <mergeCell ref="D15:D16"/>
    <mergeCell ref="L31:L40"/>
    <mergeCell ref="H26:H30"/>
    <mergeCell ref="I26:I30"/>
    <mergeCell ref="J26:J30"/>
    <mergeCell ref="B37:B39"/>
    <mergeCell ref="B17:B18"/>
    <mergeCell ref="C17:C18"/>
    <mergeCell ref="D17:D18"/>
    <mergeCell ref="E15:E16"/>
    <mergeCell ref="F15:F16"/>
    <mergeCell ref="B26:B30"/>
    <mergeCell ref="C26:C30"/>
    <mergeCell ref="D26:D30"/>
    <mergeCell ref="E26:E30"/>
    <mergeCell ref="E17:E18"/>
    <mergeCell ref="F17:F18"/>
    <mergeCell ref="G26:G30"/>
    <mergeCell ref="I4:L4"/>
    <mergeCell ref="L11:L16"/>
    <mergeCell ref="A17:A18"/>
    <mergeCell ref="A23:A25"/>
    <mergeCell ref="B23:B25"/>
    <mergeCell ref="C23:C25"/>
    <mergeCell ref="D23:D25"/>
    <mergeCell ref="J15:J16"/>
    <mergeCell ref="K15:K16"/>
    <mergeCell ref="I1:L1"/>
    <mergeCell ref="F7:H7"/>
    <mergeCell ref="I7:K7"/>
    <mergeCell ref="A5:L5"/>
    <mergeCell ref="L7:L9"/>
    <mergeCell ref="J8:K8"/>
    <mergeCell ref="I8:I9"/>
    <mergeCell ref="I2:L2"/>
    <mergeCell ref="A58:B58"/>
    <mergeCell ref="A56:B56"/>
    <mergeCell ref="F8:F9"/>
    <mergeCell ref="A7:A9"/>
    <mergeCell ref="B7:B9"/>
    <mergeCell ref="C7:E7"/>
    <mergeCell ref="D8:E8"/>
    <mergeCell ref="E23:E25"/>
    <mergeCell ref="C15:C16"/>
    <mergeCell ref="A26:A30"/>
    <mergeCell ref="L44:L45"/>
    <mergeCell ref="G15:G16"/>
    <mergeCell ref="H15:H16"/>
    <mergeCell ref="C8:C9"/>
    <mergeCell ref="A14:A16"/>
    <mergeCell ref="F26:F30"/>
    <mergeCell ref="I15:I16"/>
    <mergeCell ref="G8:H8"/>
    <mergeCell ref="F23:F25"/>
    <mergeCell ref="B15:B1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2" manualBreakCount="2">
    <brk id="22" max="10" man="1"/>
    <brk id="4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30">
      <selection activeCell="A71" sqref="A71:J72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421875" style="0" bestFit="1" customWidth="1"/>
  </cols>
  <sheetData>
    <row r="1" spans="6:10" ht="15">
      <c r="F1" s="269" t="s">
        <v>179</v>
      </c>
      <c r="G1" s="270"/>
      <c r="H1" s="270"/>
      <c r="I1" s="270"/>
      <c r="J1" s="270"/>
    </row>
    <row r="2" spans="6:10" ht="103.5" customHeight="1">
      <c r="F2" s="263" t="s">
        <v>94</v>
      </c>
      <c r="G2" s="263"/>
      <c r="H2" s="263"/>
      <c r="I2" s="263"/>
      <c r="J2" s="264"/>
    </row>
    <row r="3" spans="6:10" ht="21.75" customHeight="1">
      <c r="F3" s="263" t="s">
        <v>213</v>
      </c>
      <c r="G3" s="264"/>
      <c r="H3" s="264"/>
      <c r="I3" s="264"/>
      <c r="J3" s="264"/>
    </row>
    <row r="4" spans="6:10" ht="12" customHeight="1">
      <c r="F4" s="88"/>
      <c r="G4" s="93"/>
      <c r="H4" s="93"/>
      <c r="I4" s="93"/>
      <c r="J4" s="93"/>
    </row>
    <row r="5" spans="1:10" ht="47.25" customHeight="1">
      <c r="A5" s="265" t="s">
        <v>183</v>
      </c>
      <c r="B5" s="265"/>
      <c r="C5" s="265"/>
      <c r="D5" s="265"/>
      <c r="E5" s="265"/>
      <c r="F5" s="265"/>
      <c r="G5" s="265"/>
      <c r="H5" s="265"/>
      <c r="I5" s="265"/>
      <c r="J5" s="265"/>
    </row>
    <row r="7" spans="1:10" ht="45" customHeight="1">
      <c r="A7" s="276" t="s">
        <v>98</v>
      </c>
      <c r="B7" s="275" t="s">
        <v>19</v>
      </c>
      <c r="C7" s="275"/>
      <c r="D7" s="275"/>
      <c r="E7" s="275" t="s">
        <v>102</v>
      </c>
      <c r="F7" s="275"/>
      <c r="G7" s="275"/>
      <c r="H7" s="275" t="s">
        <v>21</v>
      </c>
      <c r="I7" s="275"/>
      <c r="J7" s="275"/>
    </row>
    <row r="8" spans="1:10" ht="12.75">
      <c r="A8" s="187"/>
      <c r="B8" s="268" t="s">
        <v>100</v>
      </c>
      <c r="C8" s="268" t="s">
        <v>99</v>
      </c>
      <c r="D8" s="268"/>
      <c r="E8" s="268" t="s">
        <v>100</v>
      </c>
      <c r="F8" s="268" t="s">
        <v>99</v>
      </c>
      <c r="G8" s="268"/>
      <c r="H8" s="268" t="s">
        <v>100</v>
      </c>
      <c r="I8" s="268" t="s">
        <v>99</v>
      </c>
      <c r="J8" s="268"/>
    </row>
    <row r="9" spans="1:10" ht="30.75" customHeight="1">
      <c r="A9" s="187"/>
      <c r="B9" s="268"/>
      <c r="C9" s="74" t="s">
        <v>101</v>
      </c>
      <c r="D9" s="74" t="s">
        <v>167</v>
      </c>
      <c r="E9" s="268"/>
      <c r="F9" s="74" t="s">
        <v>166</v>
      </c>
      <c r="G9" s="74" t="s">
        <v>167</v>
      </c>
      <c r="H9" s="268"/>
      <c r="I9" s="74" t="s">
        <v>166</v>
      </c>
      <c r="J9" s="74" t="s">
        <v>167</v>
      </c>
    </row>
    <row r="10" spans="1:10" ht="28.5">
      <c r="A10" s="95" t="s">
        <v>103</v>
      </c>
      <c r="B10" s="138">
        <f>B13+B54+B67+B125</f>
        <v>129930.64</v>
      </c>
      <c r="C10" s="138">
        <f>C67+C125</f>
        <v>4659.04</v>
      </c>
      <c r="D10" s="138">
        <f>D13+D54+D67</f>
        <v>125271.6</v>
      </c>
      <c r="E10" s="138">
        <f>E13+E54+E67</f>
        <v>129719.9</v>
      </c>
      <c r="F10" s="102"/>
      <c r="G10" s="138">
        <f>G13+G54+G67</f>
        <v>129719.9</v>
      </c>
      <c r="H10" s="138">
        <f>H13+H54+H67</f>
        <v>70679.4</v>
      </c>
      <c r="I10" s="102"/>
      <c r="J10" s="138">
        <f>J13+J54+J67</f>
        <v>70679.4</v>
      </c>
    </row>
    <row r="11" spans="1:10" ht="43.5" customHeight="1">
      <c r="A11" s="186" t="s">
        <v>104</v>
      </c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 ht="33.75" customHeight="1">
      <c r="A12" s="186" t="s">
        <v>105</v>
      </c>
      <c r="B12" s="273"/>
      <c r="C12" s="273"/>
      <c r="D12" s="273"/>
      <c r="E12" s="273"/>
      <c r="F12" s="273"/>
      <c r="G12" s="273"/>
      <c r="H12" s="273"/>
      <c r="I12" s="273"/>
      <c r="J12" s="273"/>
    </row>
    <row r="13" spans="1:10" ht="28.5">
      <c r="A13" s="96" t="s">
        <v>106</v>
      </c>
      <c r="B13" s="137">
        <f>B15+B28+B39</f>
        <v>101200</v>
      </c>
      <c r="C13" s="97"/>
      <c r="D13" s="137">
        <f>D15+D28+D39</f>
        <v>101200</v>
      </c>
      <c r="E13" s="137">
        <f>E15+E28+E39</f>
        <v>110000</v>
      </c>
      <c r="F13" s="98"/>
      <c r="G13" s="137">
        <f>G15+G28+G39</f>
        <v>110000</v>
      </c>
      <c r="H13" s="137">
        <f>H15+H28+H39</f>
        <v>50000</v>
      </c>
      <c r="I13" s="98"/>
      <c r="J13" s="137">
        <f>J15+J28+J39</f>
        <v>50000</v>
      </c>
    </row>
    <row r="14" spans="1:10" ht="38.25">
      <c r="A14" s="94" t="s">
        <v>107</v>
      </c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262" t="s">
        <v>214</v>
      </c>
      <c r="B15" s="266">
        <v>95000</v>
      </c>
      <c r="C15" s="266"/>
      <c r="D15" s="266">
        <v>95000</v>
      </c>
      <c r="E15" s="266">
        <v>110000</v>
      </c>
      <c r="F15" s="267"/>
      <c r="G15" s="266">
        <v>110000</v>
      </c>
      <c r="H15" s="266">
        <v>50000</v>
      </c>
      <c r="I15" s="267"/>
      <c r="J15" s="272">
        <v>50000</v>
      </c>
    </row>
    <row r="16" spans="1:10" ht="12.75">
      <c r="A16" s="189"/>
      <c r="B16" s="266"/>
      <c r="C16" s="266"/>
      <c r="D16" s="266"/>
      <c r="E16" s="266"/>
      <c r="F16" s="267"/>
      <c r="G16" s="266"/>
      <c r="H16" s="266"/>
      <c r="I16" s="267"/>
      <c r="J16" s="272"/>
    </row>
    <row r="17" spans="1:10" ht="12.75">
      <c r="A17" s="100" t="s">
        <v>108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100" t="s">
        <v>109</v>
      </c>
      <c r="B18" s="101"/>
      <c r="C18" s="101"/>
      <c r="D18" s="101"/>
      <c r="E18" s="101"/>
      <c r="F18" s="101"/>
      <c r="G18" s="101"/>
      <c r="H18" s="101"/>
      <c r="I18" s="101"/>
      <c r="J18" s="99"/>
    </row>
    <row r="19" spans="1:10" ht="38.25">
      <c r="A19" s="118" t="s">
        <v>110</v>
      </c>
      <c r="B19" s="119">
        <v>63</v>
      </c>
      <c r="C19" s="119"/>
      <c r="D19" s="119">
        <v>63</v>
      </c>
      <c r="E19" s="119">
        <v>83</v>
      </c>
      <c r="F19" s="119"/>
      <c r="G19" s="119">
        <v>83</v>
      </c>
      <c r="H19" s="119">
        <v>104</v>
      </c>
      <c r="I19" s="119"/>
      <c r="J19" s="118">
        <v>104</v>
      </c>
    </row>
    <row r="20" spans="1:10" ht="38.25">
      <c r="A20" s="99" t="s">
        <v>111</v>
      </c>
      <c r="B20" s="101">
        <v>113</v>
      </c>
      <c r="C20" s="101"/>
      <c r="D20" s="101">
        <v>113</v>
      </c>
      <c r="E20" s="101">
        <v>113</v>
      </c>
      <c r="F20" s="101"/>
      <c r="G20" s="101">
        <v>113</v>
      </c>
      <c r="H20" s="101">
        <v>113</v>
      </c>
      <c r="I20" s="101"/>
      <c r="J20" s="99">
        <v>113</v>
      </c>
    </row>
    <row r="21" spans="1:10" ht="25.5">
      <c r="A21" s="99" t="s">
        <v>112</v>
      </c>
      <c r="B21" s="101">
        <v>3</v>
      </c>
      <c r="C21" s="101"/>
      <c r="D21" s="101">
        <v>3</v>
      </c>
      <c r="E21" s="101">
        <v>3</v>
      </c>
      <c r="F21" s="101"/>
      <c r="G21" s="101">
        <v>3</v>
      </c>
      <c r="H21" s="101">
        <v>3</v>
      </c>
      <c r="I21" s="101"/>
      <c r="J21" s="99">
        <v>3</v>
      </c>
    </row>
    <row r="22" spans="1:10" ht="12.75">
      <c r="A22" s="102" t="s">
        <v>113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25.5">
      <c r="A23" s="99" t="s">
        <v>114</v>
      </c>
      <c r="B23" s="101">
        <v>23</v>
      </c>
      <c r="C23" s="101"/>
      <c r="D23" s="101">
        <v>23</v>
      </c>
      <c r="E23" s="101">
        <v>24</v>
      </c>
      <c r="F23" s="101"/>
      <c r="G23" s="101">
        <v>24</v>
      </c>
      <c r="H23" s="101">
        <v>10</v>
      </c>
      <c r="I23" s="101"/>
      <c r="J23" s="99">
        <v>10</v>
      </c>
    </row>
    <row r="24" spans="1:10" ht="12.75">
      <c r="A24" s="102" t="s">
        <v>115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6.5" customHeight="1">
      <c r="A25" s="103" t="s">
        <v>116</v>
      </c>
      <c r="B25" s="101">
        <v>4130.44</v>
      </c>
      <c r="C25" s="101"/>
      <c r="D25" s="101">
        <v>4130.44</v>
      </c>
      <c r="E25" s="101">
        <v>4583.33</v>
      </c>
      <c r="F25" s="101"/>
      <c r="G25" s="101">
        <v>4583.33</v>
      </c>
      <c r="H25" s="101">
        <v>5000</v>
      </c>
      <c r="I25" s="101"/>
      <c r="J25" s="99">
        <v>5000</v>
      </c>
    </row>
    <row r="26" spans="1:10" ht="12.75">
      <c r="A26" s="102" t="s">
        <v>117</v>
      </c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25.5">
      <c r="A27" s="99" t="s">
        <v>118</v>
      </c>
      <c r="B27" s="122">
        <v>36.5</v>
      </c>
      <c r="C27" s="122"/>
      <c r="D27" s="123">
        <v>36.5</v>
      </c>
      <c r="E27" s="122">
        <v>28.9</v>
      </c>
      <c r="F27" s="122"/>
      <c r="G27" s="122">
        <v>28.9</v>
      </c>
      <c r="H27" s="122">
        <v>9.6</v>
      </c>
      <c r="I27" s="122"/>
      <c r="J27" s="123">
        <v>9.6</v>
      </c>
    </row>
    <row r="28" spans="1:10" ht="38.25">
      <c r="A28" s="124" t="s">
        <v>226</v>
      </c>
      <c r="B28" s="122">
        <v>1350</v>
      </c>
      <c r="C28" s="122"/>
      <c r="D28" s="123">
        <v>1350</v>
      </c>
      <c r="E28" s="122">
        <v>0</v>
      </c>
      <c r="F28" s="122"/>
      <c r="G28" s="122">
        <v>0</v>
      </c>
      <c r="H28" s="122">
        <v>0</v>
      </c>
      <c r="I28" s="122"/>
      <c r="J28" s="123">
        <v>0</v>
      </c>
    </row>
    <row r="29" spans="1:10" ht="12.75">
      <c r="A29" s="120" t="s">
        <v>108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5" t="s">
        <v>119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38.25">
      <c r="A31" s="99" t="s">
        <v>120</v>
      </c>
      <c r="B31" s="101">
        <v>3</v>
      </c>
      <c r="C31" s="101"/>
      <c r="D31" s="99">
        <v>3</v>
      </c>
      <c r="E31" s="101"/>
      <c r="F31" s="101"/>
      <c r="G31" s="101"/>
      <c r="H31" s="101"/>
      <c r="I31" s="101"/>
      <c r="J31" s="99"/>
    </row>
    <row r="32" spans="1:10" ht="25.5">
      <c r="A32" s="99" t="s">
        <v>121</v>
      </c>
      <c r="B32" s="101">
        <v>1</v>
      </c>
      <c r="C32" s="101"/>
      <c r="D32" s="99">
        <v>1</v>
      </c>
      <c r="E32" s="101"/>
      <c r="F32" s="101"/>
      <c r="G32" s="101"/>
      <c r="H32" s="101"/>
      <c r="I32" s="101"/>
      <c r="J32" s="99"/>
    </row>
    <row r="33" spans="1:10" ht="12.75">
      <c r="A33" s="104" t="s">
        <v>113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25.5">
      <c r="A34" s="110" t="s">
        <v>122</v>
      </c>
      <c r="B34" s="101">
        <v>1</v>
      </c>
      <c r="C34" s="101"/>
      <c r="D34" s="99">
        <v>1</v>
      </c>
      <c r="E34" s="101"/>
      <c r="F34" s="101"/>
      <c r="G34" s="101"/>
      <c r="H34" s="101"/>
      <c r="I34" s="101"/>
      <c r="J34" s="99"/>
    </row>
    <row r="35" spans="1:10" ht="12.75">
      <c r="A35" s="104" t="s">
        <v>115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25.5">
      <c r="A36" s="126" t="s">
        <v>123</v>
      </c>
      <c r="B36" s="122">
        <v>1350</v>
      </c>
      <c r="C36" s="122"/>
      <c r="D36" s="123">
        <v>1350</v>
      </c>
      <c r="E36" s="122"/>
      <c r="F36" s="122"/>
      <c r="G36" s="122"/>
      <c r="H36" s="122"/>
      <c r="I36" s="122"/>
      <c r="J36" s="123"/>
    </row>
    <row r="37" spans="1:10" ht="12.75">
      <c r="A37" s="104" t="s">
        <v>117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25.5">
      <c r="A38" s="99" t="s">
        <v>124</v>
      </c>
      <c r="B38" s="122">
        <f>B32/B31*100</f>
        <v>33.33333333333333</v>
      </c>
      <c r="C38" s="122"/>
      <c r="D38" s="123">
        <f>B38</f>
        <v>33.33333333333333</v>
      </c>
      <c r="E38" s="122"/>
      <c r="F38" s="122"/>
      <c r="G38" s="122"/>
      <c r="H38" s="122"/>
      <c r="I38" s="122"/>
      <c r="J38" s="123"/>
    </row>
    <row r="39" spans="1:10" ht="25.5">
      <c r="A39" s="124" t="s">
        <v>227</v>
      </c>
      <c r="B39" s="122">
        <v>4850</v>
      </c>
      <c r="C39" s="122"/>
      <c r="D39" s="123">
        <v>4850</v>
      </c>
      <c r="E39" s="122">
        <v>0</v>
      </c>
      <c r="F39" s="122"/>
      <c r="G39" s="122">
        <v>0</v>
      </c>
      <c r="H39" s="122">
        <v>0</v>
      </c>
      <c r="I39" s="122"/>
      <c r="J39" s="123">
        <v>0</v>
      </c>
    </row>
    <row r="40" spans="1:10" ht="12.75">
      <c r="A40" s="104" t="s">
        <v>108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2.75">
      <c r="A41" s="102" t="s">
        <v>119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24">
      <c r="A42" s="110" t="s">
        <v>125</v>
      </c>
      <c r="B42" s="101">
        <v>2</v>
      </c>
      <c r="C42" s="101"/>
      <c r="D42" s="101">
        <v>2</v>
      </c>
      <c r="E42" s="101"/>
      <c r="F42" s="101"/>
      <c r="G42" s="101"/>
      <c r="H42" s="101"/>
      <c r="I42" s="101"/>
      <c r="J42" s="99"/>
    </row>
    <row r="43" spans="1:10" ht="12.75">
      <c r="A43" s="110" t="s">
        <v>126</v>
      </c>
      <c r="B43" s="101">
        <v>92.2</v>
      </c>
      <c r="C43" s="101"/>
      <c r="D43" s="101">
        <v>92.2</v>
      </c>
      <c r="E43" s="101"/>
      <c r="F43" s="101"/>
      <c r="G43" s="101"/>
      <c r="H43" s="101"/>
      <c r="I43" s="101"/>
      <c r="J43" s="99"/>
    </row>
    <row r="44" spans="1:10" ht="12.75">
      <c r="A44" s="104" t="s">
        <v>113</v>
      </c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24">
      <c r="A45" s="110" t="s">
        <v>127</v>
      </c>
      <c r="B45" s="101">
        <v>2</v>
      </c>
      <c r="C45" s="101"/>
      <c r="D45" s="99">
        <v>2</v>
      </c>
      <c r="E45" s="101"/>
      <c r="F45" s="101"/>
      <c r="G45" s="101"/>
      <c r="H45" s="101"/>
      <c r="I45" s="101"/>
      <c r="J45" s="99"/>
    </row>
    <row r="46" spans="1:10" ht="24">
      <c r="A46" s="110" t="s">
        <v>128</v>
      </c>
      <c r="B46" s="101">
        <v>20</v>
      </c>
      <c r="C46" s="101"/>
      <c r="D46" s="99">
        <v>20</v>
      </c>
      <c r="E46" s="101"/>
      <c r="F46" s="101"/>
      <c r="G46" s="101"/>
      <c r="H46" s="101"/>
      <c r="I46" s="101"/>
      <c r="J46" s="99"/>
    </row>
    <row r="47" spans="1:10" ht="12.75">
      <c r="A47" s="104" t="s">
        <v>115</v>
      </c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25.5">
      <c r="A48" s="103" t="s">
        <v>129</v>
      </c>
      <c r="B48" s="113">
        <v>500</v>
      </c>
      <c r="C48" s="75"/>
      <c r="D48" s="114">
        <v>500</v>
      </c>
      <c r="E48" s="75"/>
      <c r="F48" s="75"/>
      <c r="G48" s="75"/>
      <c r="H48" s="75"/>
      <c r="I48" s="75"/>
      <c r="J48" s="75"/>
    </row>
    <row r="49" spans="1:10" ht="24">
      <c r="A49" s="126" t="s">
        <v>130</v>
      </c>
      <c r="B49" s="122">
        <v>192.5</v>
      </c>
      <c r="C49" s="122"/>
      <c r="D49" s="123">
        <v>192.5</v>
      </c>
      <c r="E49" s="122"/>
      <c r="F49" s="122"/>
      <c r="G49" s="122"/>
      <c r="H49" s="122"/>
      <c r="I49" s="122"/>
      <c r="J49" s="123"/>
    </row>
    <row r="50" spans="1:10" ht="12.75">
      <c r="A50" s="104" t="s">
        <v>117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24">
      <c r="A51" s="110" t="s">
        <v>131</v>
      </c>
      <c r="B51" s="122">
        <f>B45/B42*100</f>
        <v>100</v>
      </c>
      <c r="C51" s="122"/>
      <c r="D51" s="123">
        <f>B51</f>
        <v>100</v>
      </c>
      <c r="E51" s="122"/>
      <c r="F51" s="122"/>
      <c r="G51" s="122"/>
      <c r="H51" s="122"/>
      <c r="I51" s="122"/>
      <c r="J51" s="123"/>
    </row>
    <row r="52" spans="1:10" ht="24">
      <c r="A52" s="110" t="s">
        <v>132</v>
      </c>
      <c r="B52" s="122">
        <f>B46/B43*100</f>
        <v>21.69197396963124</v>
      </c>
      <c r="C52" s="122"/>
      <c r="D52" s="123">
        <f>B52</f>
        <v>21.69197396963124</v>
      </c>
      <c r="E52" s="122"/>
      <c r="F52" s="122"/>
      <c r="G52" s="122"/>
      <c r="H52" s="122"/>
      <c r="I52" s="122"/>
      <c r="J52" s="123"/>
    </row>
    <row r="53" spans="1:10" ht="29.25" customHeight="1">
      <c r="A53" s="212" t="s">
        <v>133</v>
      </c>
      <c r="B53" s="261"/>
      <c r="C53" s="261"/>
      <c r="D53" s="261"/>
      <c r="E53" s="261"/>
      <c r="F53" s="261"/>
      <c r="G53" s="261"/>
      <c r="H53" s="261"/>
      <c r="I53" s="261"/>
      <c r="J53" s="261"/>
    </row>
    <row r="54" spans="1:10" ht="28.5">
      <c r="A54" s="107" t="s">
        <v>134</v>
      </c>
      <c r="B54" s="111">
        <f>B55</f>
        <v>16200</v>
      </c>
      <c r="C54" s="111"/>
      <c r="D54" s="111">
        <f>D55</f>
        <v>16200</v>
      </c>
      <c r="E54" s="111">
        <f>E55</f>
        <v>7000</v>
      </c>
      <c r="F54" s="127"/>
      <c r="G54" s="111">
        <f>G55</f>
        <v>7000</v>
      </c>
      <c r="H54" s="111">
        <f>H55</f>
        <v>7900</v>
      </c>
      <c r="I54" s="127"/>
      <c r="J54" s="111">
        <f>J55</f>
        <v>7900</v>
      </c>
    </row>
    <row r="55" spans="1:10" ht="51">
      <c r="A55" s="100" t="s">
        <v>228</v>
      </c>
      <c r="B55" s="122">
        <v>16200</v>
      </c>
      <c r="C55" s="122"/>
      <c r="D55" s="122">
        <v>16200</v>
      </c>
      <c r="E55" s="122">
        <v>7000</v>
      </c>
      <c r="F55" s="122"/>
      <c r="G55" s="122">
        <v>7000</v>
      </c>
      <c r="H55" s="122">
        <v>7900</v>
      </c>
      <c r="I55" s="122"/>
      <c r="J55" s="128">
        <v>7900</v>
      </c>
    </row>
    <row r="56" spans="1:10" ht="12.75">
      <c r="A56" s="102" t="s">
        <v>108</v>
      </c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2.75">
      <c r="A57" s="102" t="s">
        <v>119</v>
      </c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25.5">
      <c r="A58" s="129" t="s">
        <v>135</v>
      </c>
      <c r="B58" s="101">
        <v>20</v>
      </c>
      <c r="C58" s="101"/>
      <c r="D58" s="101">
        <v>20</v>
      </c>
      <c r="E58" s="101">
        <v>26</v>
      </c>
      <c r="F58" s="101"/>
      <c r="G58" s="101">
        <v>26</v>
      </c>
      <c r="H58" s="101">
        <v>28</v>
      </c>
      <c r="I58" s="101"/>
      <c r="J58" s="99">
        <v>28</v>
      </c>
    </row>
    <row r="59" spans="1:10" ht="38.25">
      <c r="A59" s="129" t="s">
        <v>136</v>
      </c>
      <c r="B59" s="101">
        <v>354</v>
      </c>
      <c r="C59" s="101"/>
      <c r="D59" s="101">
        <v>354</v>
      </c>
      <c r="E59" s="101">
        <v>354</v>
      </c>
      <c r="F59" s="101"/>
      <c r="G59" s="101">
        <v>354</v>
      </c>
      <c r="H59" s="101">
        <v>354</v>
      </c>
      <c r="I59" s="101"/>
      <c r="J59" s="99">
        <v>354</v>
      </c>
    </row>
    <row r="60" spans="1:10" ht="12.75">
      <c r="A60" s="102" t="s">
        <v>137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25.5">
      <c r="A61" s="129" t="s">
        <v>138</v>
      </c>
      <c r="B61" s="101">
        <v>6</v>
      </c>
      <c r="C61" s="101"/>
      <c r="D61" s="101">
        <v>6</v>
      </c>
      <c r="E61" s="101">
        <v>2</v>
      </c>
      <c r="F61" s="101"/>
      <c r="G61" s="101">
        <v>2</v>
      </c>
      <c r="H61" s="101">
        <v>2</v>
      </c>
      <c r="I61" s="101"/>
      <c r="J61" s="99">
        <v>2</v>
      </c>
    </row>
    <row r="62" spans="1:10" ht="12.75">
      <c r="A62" s="102" t="s">
        <v>139</v>
      </c>
      <c r="B62" s="106"/>
      <c r="C62" s="106"/>
      <c r="D62" s="106"/>
      <c r="E62" s="106"/>
      <c r="F62" s="106"/>
      <c r="G62" s="106"/>
      <c r="H62" s="106"/>
      <c r="I62" s="106"/>
      <c r="J62" s="106"/>
    </row>
    <row r="63" spans="1:10" ht="12.75">
      <c r="A63" s="129" t="s">
        <v>140</v>
      </c>
      <c r="B63" s="122">
        <v>2700</v>
      </c>
      <c r="C63" s="122"/>
      <c r="D63" s="122">
        <v>2700</v>
      </c>
      <c r="E63" s="122">
        <v>3500</v>
      </c>
      <c r="F63" s="122"/>
      <c r="G63" s="122">
        <v>3500</v>
      </c>
      <c r="H63" s="122">
        <v>3950</v>
      </c>
      <c r="I63" s="122"/>
      <c r="J63" s="123">
        <v>3950</v>
      </c>
    </row>
    <row r="64" spans="1:10" ht="12.75">
      <c r="A64" s="102" t="s">
        <v>141</v>
      </c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25.5">
      <c r="A65" s="129" t="s">
        <v>142</v>
      </c>
      <c r="B65" s="122">
        <f>B61/B58*100</f>
        <v>30</v>
      </c>
      <c r="C65" s="122"/>
      <c r="D65" s="123">
        <f>B65</f>
        <v>30</v>
      </c>
      <c r="E65" s="122">
        <f>E61/E58*100</f>
        <v>7.6923076923076925</v>
      </c>
      <c r="F65" s="122"/>
      <c r="G65" s="122">
        <f>E65</f>
        <v>7.6923076923076925</v>
      </c>
      <c r="H65" s="122">
        <f>H61/H58*100</f>
        <v>7.142857142857142</v>
      </c>
      <c r="I65" s="122"/>
      <c r="J65" s="123">
        <f>H65</f>
        <v>7.142857142857142</v>
      </c>
    </row>
    <row r="66" spans="1:10" ht="29.25" customHeight="1">
      <c r="A66" s="212" t="s">
        <v>143</v>
      </c>
      <c r="B66" s="212"/>
      <c r="C66" s="212"/>
      <c r="D66" s="212"/>
      <c r="E66" s="212"/>
      <c r="F66" s="212"/>
      <c r="G66" s="212"/>
      <c r="H66" s="212"/>
      <c r="I66" s="212"/>
      <c r="J66" s="212"/>
    </row>
    <row r="67" spans="1:10" ht="28.5">
      <c r="A67" s="107" t="s">
        <v>144</v>
      </c>
      <c r="B67" s="111">
        <f>B69+B70+B82+B92+B105+B106</f>
        <v>12431.64</v>
      </c>
      <c r="C67" s="111">
        <f>C92+C106</f>
        <v>4560.04</v>
      </c>
      <c r="D67" s="112">
        <f>D69+D70+D82+D105</f>
        <v>7871.6</v>
      </c>
      <c r="E67" s="111">
        <f>E69+E70+E82+E92+E104</f>
        <v>12719.9</v>
      </c>
      <c r="F67" s="111"/>
      <c r="G67" s="111">
        <v>12719.9</v>
      </c>
      <c r="H67" s="111">
        <f>H69+H70+H82+H92+H104</f>
        <v>12779.4</v>
      </c>
      <c r="I67" s="111"/>
      <c r="J67" s="111">
        <f>J69+J70+J82+J92+J104</f>
        <v>12779.4</v>
      </c>
    </row>
    <row r="68" spans="1:10" ht="78.75" customHeight="1">
      <c r="A68" s="108" t="s">
        <v>145</v>
      </c>
      <c r="B68" s="130"/>
      <c r="C68" s="130"/>
      <c r="D68" s="110"/>
      <c r="E68" s="130"/>
      <c r="F68" s="130"/>
      <c r="G68" s="130"/>
      <c r="H68" s="130"/>
      <c r="I68" s="130"/>
      <c r="J68" s="110"/>
    </row>
    <row r="69" spans="1:10" ht="12.75">
      <c r="A69" s="105" t="s">
        <v>32</v>
      </c>
      <c r="B69" s="115">
        <v>3607.6</v>
      </c>
      <c r="C69" s="115"/>
      <c r="D69" s="115">
        <v>3607.6</v>
      </c>
      <c r="E69" s="115">
        <v>8637.8</v>
      </c>
      <c r="F69" s="115"/>
      <c r="G69" s="115">
        <v>8637.8</v>
      </c>
      <c r="H69" s="115">
        <v>10797.3</v>
      </c>
      <c r="I69" s="115"/>
      <c r="J69" s="115">
        <v>10797.3</v>
      </c>
    </row>
    <row r="70" spans="1:10" ht="12.75">
      <c r="A70" s="105" t="s">
        <v>33</v>
      </c>
      <c r="B70" s="115">
        <v>1642</v>
      </c>
      <c r="C70" s="115"/>
      <c r="D70" s="115">
        <v>1642</v>
      </c>
      <c r="E70" s="115">
        <v>1982.1</v>
      </c>
      <c r="F70" s="115"/>
      <c r="G70" s="115">
        <v>1982.1</v>
      </c>
      <c r="H70" s="115">
        <v>1982.1</v>
      </c>
      <c r="I70" s="115"/>
      <c r="J70" s="115">
        <v>1982.1</v>
      </c>
    </row>
    <row r="71" spans="1:10" ht="12.75">
      <c r="A71" s="102" t="s">
        <v>108</v>
      </c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12.75">
      <c r="A72" s="102" t="s">
        <v>119</v>
      </c>
      <c r="B72" s="73"/>
      <c r="C72" s="73"/>
      <c r="D72" s="73"/>
      <c r="E72" s="73"/>
      <c r="F72" s="73"/>
      <c r="G72" s="73"/>
      <c r="H72" s="73"/>
      <c r="I72" s="73"/>
      <c r="J72" s="73"/>
    </row>
    <row r="73" spans="1:10" ht="38.25">
      <c r="A73" s="99" t="s">
        <v>146</v>
      </c>
      <c r="B73" s="131">
        <f>B69+B70</f>
        <v>5249.6</v>
      </c>
      <c r="C73" s="131"/>
      <c r="D73" s="131">
        <f>D69+D70</f>
        <v>5249.6</v>
      </c>
      <c r="E73" s="131">
        <v>10619.9</v>
      </c>
      <c r="F73" s="131"/>
      <c r="G73" s="131">
        <v>10619.9</v>
      </c>
      <c r="H73" s="131">
        <v>12779.4</v>
      </c>
      <c r="I73" s="131"/>
      <c r="J73" s="132">
        <v>12779.4</v>
      </c>
    </row>
    <row r="74" spans="1:10" ht="12.75">
      <c r="A74" s="102" t="s">
        <v>113</v>
      </c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24">
      <c r="A75" s="110" t="s">
        <v>147</v>
      </c>
      <c r="B75" s="101">
        <v>1</v>
      </c>
      <c r="C75" s="101"/>
      <c r="D75" s="99">
        <v>1</v>
      </c>
      <c r="E75" s="101">
        <v>1</v>
      </c>
      <c r="F75" s="101"/>
      <c r="G75" s="101">
        <v>1</v>
      </c>
      <c r="H75" s="101">
        <v>1</v>
      </c>
      <c r="I75" s="101"/>
      <c r="J75" s="99">
        <v>1</v>
      </c>
    </row>
    <row r="76" spans="1:10" ht="12.75">
      <c r="A76" s="102" t="s">
        <v>115</v>
      </c>
      <c r="B76" s="73"/>
      <c r="C76" s="73"/>
      <c r="D76" s="73"/>
      <c r="E76" s="73"/>
      <c r="F76" s="73"/>
      <c r="G76" s="73"/>
      <c r="H76" s="73"/>
      <c r="I76" s="73"/>
      <c r="J76" s="73"/>
    </row>
    <row r="77" spans="1:10" ht="51">
      <c r="A77" s="103" t="s">
        <v>148</v>
      </c>
      <c r="B77" s="131">
        <f>B69*1000/12</f>
        <v>300633.3333333333</v>
      </c>
      <c r="C77" s="131"/>
      <c r="D77" s="131">
        <f>D69*1000/12</f>
        <v>300633.3333333333</v>
      </c>
      <c r="E77" s="131">
        <v>719816.7</v>
      </c>
      <c r="F77" s="131"/>
      <c r="G77" s="131">
        <v>719816.7</v>
      </c>
      <c r="H77" s="133">
        <v>899775</v>
      </c>
      <c r="I77" s="133"/>
      <c r="J77" s="134">
        <v>899775</v>
      </c>
    </row>
    <row r="78" spans="1:10" ht="63.75">
      <c r="A78" s="103" t="s">
        <v>149</v>
      </c>
      <c r="B78" s="131">
        <f>B70*1000/12</f>
        <v>136833.33333333334</v>
      </c>
      <c r="C78" s="131"/>
      <c r="D78" s="131">
        <f>D70*1000/12</f>
        <v>136833.33333333334</v>
      </c>
      <c r="E78" s="131">
        <v>165175</v>
      </c>
      <c r="F78" s="131"/>
      <c r="G78" s="131">
        <v>165175</v>
      </c>
      <c r="H78" s="133">
        <v>165175</v>
      </c>
      <c r="I78" s="133"/>
      <c r="J78" s="134">
        <v>165175</v>
      </c>
    </row>
    <row r="79" spans="1:10" ht="12.75">
      <c r="A79" s="104" t="s">
        <v>117</v>
      </c>
      <c r="B79" s="73"/>
      <c r="C79" s="73"/>
      <c r="D79" s="73"/>
      <c r="E79" s="73"/>
      <c r="F79" s="73"/>
      <c r="G79" s="73"/>
      <c r="H79" s="73"/>
      <c r="I79" s="73"/>
      <c r="J79" s="73"/>
    </row>
    <row r="80" spans="1:10" ht="36">
      <c r="A80" s="110" t="s">
        <v>150</v>
      </c>
      <c r="B80" s="122">
        <v>0</v>
      </c>
      <c r="C80" s="122"/>
      <c r="D80" s="123">
        <v>0</v>
      </c>
      <c r="E80" s="122">
        <f>(E69/D69*100)-100</f>
        <v>139.43341833906197</v>
      </c>
      <c r="F80" s="122"/>
      <c r="G80" s="122">
        <f>E80</f>
        <v>139.43341833906197</v>
      </c>
      <c r="H80" s="122">
        <f>(H77/G77*100)-100</f>
        <v>25.000573062558857</v>
      </c>
      <c r="I80" s="122"/>
      <c r="J80" s="122">
        <f>H80</f>
        <v>25.000573062558857</v>
      </c>
    </row>
    <row r="81" spans="1:10" ht="48">
      <c r="A81" s="110" t="s">
        <v>151</v>
      </c>
      <c r="B81" s="122">
        <v>0</v>
      </c>
      <c r="C81" s="122"/>
      <c r="D81" s="123">
        <v>0</v>
      </c>
      <c r="E81" s="122">
        <f>(E70/D70*100)-100</f>
        <v>20.712545676004865</v>
      </c>
      <c r="F81" s="122"/>
      <c r="G81" s="122">
        <f>E81</f>
        <v>20.712545676004865</v>
      </c>
      <c r="H81" s="122">
        <f>(H78/G78*100)-100</f>
        <v>0</v>
      </c>
      <c r="I81" s="122"/>
      <c r="J81" s="123">
        <f>H81</f>
        <v>0</v>
      </c>
    </row>
    <row r="82" spans="1:10" ht="51">
      <c r="A82" s="109" t="s">
        <v>152</v>
      </c>
      <c r="B82" s="122">
        <v>2100</v>
      </c>
      <c r="C82" s="122"/>
      <c r="D82" s="123">
        <v>2100</v>
      </c>
      <c r="E82" s="122">
        <v>2100</v>
      </c>
      <c r="F82" s="122"/>
      <c r="G82" s="122">
        <v>2100</v>
      </c>
      <c r="H82" s="122">
        <v>0</v>
      </c>
      <c r="I82" s="122"/>
      <c r="J82" s="123">
        <v>0</v>
      </c>
    </row>
    <row r="83" spans="1:10" ht="12.75">
      <c r="A83" s="104" t="s">
        <v>108</v>
      </c>
      <c r="B83" s="73"/>
      <c r="C83" s="73"/>
      <c r="D83" s="73"/>
      <c r="E83" s="73"/>
      <c r="F83" s="73"/>
      <c r="G83" s="73"/>
      <c r="H83" s="73"/>
      <c r="I83" s="73"/>
      <c r="J83" s="73"/>
    </row>
    <row r="84" spans="1:10" ht="12.75">
      <c r="A84" s="102" t="s">
        <v>119</v>
      </c>
      <c r="B84" s="73"/>
      <c r="C84" s="73"/>
      <c r="D84" s="73"/>
      <c r="E84" s="73"/>
      <c r="F84" s="73"/>
      <c r="G84" s="73"/>
      <c r="H84" s="73"/>
      <c r="I84" s="73"/>
      <c r="J84" s="73"/>
    </row>
    <row r="85" spans="1:10" ht="24">
      <c r="A85" s="110" t="s">
        <v>153</v>
      </c>
      <c r="B85" s="101">
        <v>40</v>
      </c>
      <c r="C85" s="101"/>
      <c r="D85" s="99">
        <v>40</v>
      </c>
      <c r="E85" s="101">
        <v>20</v>
      </c>
      <c r="F85" s="101"/>
      <c r="G85" s="101">
        <v>20</v>
      </c>
      <c r="H85" s="101"/>
      <c r="I85" s="101"/>
      <c r="J85" s="99"/>
    </row>
    <row r="86" spans="1:10" ht="12.75">
      <c r="A86" s="104" t="s">
        <v>113</v>
      </c>
      <c r="B86" s="73"/>
      <c r="C86" s="73"/>
      <c r="D86" s="73"/>
      <c r="E86" s="73"/>
      <c r="F86" s="73"/>
      <c r="G86" s="73"/>
      <c r="H86" s="73"/>
      <c r="I86" s="73"/>
      <c r="J86" s="73"/>
    </row>
    <row r="87" spans="1:10" ht="36">
      <c r="A87" s="110" t="s">
        <v>154</v>
      </c>
      <c r="B87" s="101">
        <v>20</v>
      </c>
      <c r="C87" s="101"/>
      <c r="D87" s="99">
        <v>20</v>
      </c>
      <c r="E87" s="101">
        <v>20</v>
      </c>
      <c r="F87" s="101"/>
      <c r="G87" s="101">
        <v>20</v>
      </c>
      <c r="H87" s="101"/>
      <c r="I87" s="101"/>
      <c r="J87" s="99"/>
    </row>
    <row r="88" spans="1:10" ht="12.75">
      <c r="A88" s="102" t="s">
        <v>115</v>
      </c>
      <c r="B88" s="73"/>
      <c r="C88" s="73"/>
      <c r="D88" s="73"/>
      <c r="E88" s="73"/>
      <c r="F88" s="73"/>
      <c r="G88" s="73"/>
      <c r="H88" s="73"/>
      <c r="I88" s="73"/>
      <c r="J88" s="73"/>
    </row>
    <row r="89" spans="1:10" ht="51.75" customHeight="1">
      <c r="A89" s="109" t="s">
        <v>155</v>
      </c>
      <c r="B89" s="122">
        <v>105</v>
      </c>
      <c r="C89" s="122"/>
      <c r="D89" s="123">
        <v>105</v>
      </c>
      <c r="E89" s="122">
        <v>105</v>
      </c>
      <c r="F89" s="122"/>
      <c r="G89" s="122">
        <v>105</v>
      </c>
      <c r="H89" s="122"/>
      <c r="I89" s="122"/>
      <c r="J89" s="123"/>
    </row>
    <row r="90" spans="1:10" ht="15" customHeight="1">
      <c r="A90" s="102" t="s">
        <v>117</v>
      </c>
      <c r="B90" s="122"/>
      <c r="C90" s="122"/>
      <c r="D90" s="123"/>
      <c r="E90" s="122"/>
      <c r="F90" s="122"/>
      <c r="G90" s="122"/>
      <c r="H90" s="122"/>
      <c r="I90" s="122"/>
      <c r="J90" s="123"/>
    </row>
    <row r="91" spans="1:10" ht="24">
      <c r="A91" s="110" t="s">
        <v>156</v>
      </c>
      <c r="B91" s="122">
        <f>B87/B85*100</f>
        <v>50</v>
      </c>
      <c r="C91" s="122"/>
      <c r="D91" s="123">
        <f>B91</f>
        <v>50</v>
      </c>
      <c r="E91" s="122">
        <f>E87/E85*100</f>
        <v>100</v>
      </c>
      <c r="F91" s="122"/>
      <c r="G91" s="122">
        <f>E91</f>
        <v>100</v>
      </c>
      <c r="H91" s="122"/>
      <c r="I91" s="122"/>
      <c r="J91" s="123"/>
    </row>
    <row r="92" spans="1:10" ht="39.75" customHeight="1">
      <c r="A92" s="100" t="s">
        <v>157</v>
      </c>
      <c r="B92" s="122">
        <f>B93+B94</f>
        <v>4248.04</v>
      </c>
      <c r="C92" s="122">
        <f>B92</f>
        <v>4248.04</v>
      </c>
      <c r="D92" s="123"/>
      <c r="E92" s="122">
        <v>0</v>
      </c>
      <c r="F92" s="122">
        <v>0</v>
      </c>
      <c r="G92" s="122"/>
      <c r="H92" s="122">
        <v>0</v>
      </c>
      <c r="I92" s="122">
        <v>0</v>
      </c>
      <c r="J92" s="123"/>
    </row>
    <row r="93" spans="1:10" ht="15.75" customHeight="1">
      <c r="A93" s="99" t="s">
        <v>187</v>
      </c>
      <c r="B93" s="174">
        <v>4098.04</v>
      </c>
      <c r="C93" s="122">
        <f>B93</f>
        <v>4098.04</v>
      </c>
      <c r="D93" s="123"/>
      <c r="E93" s="122">
        <v>0</v>
      </c>
      <c r="F93" s="122">
        <v>0</v>
      </c>
      <c r="G93" s="122"/>
      <c r="H93" s="122">
        <v>0</v>
      </c>
      <c r="I93" s="122">
        <v>0</v>
      </c>
      <c r="J93" s="123"/>
    </row>
    <row r="94" spans="1:10" ht="15" customHeight="1">
      <c r="A94" s="99" t="s">
        <v>207</v>
      </c>
      <c r="B94" s="122">
        <v>150</v>
      </c>
      <c r="C94" s="122">
        <f>B94</f>
        <v>150</v>
      </c>
      <c r="D94" s="123"/>
      <c r="E94" s="122">
        <v>0</v>
      </c>
      <c r="F94" s="122">
        <v>0</v>
      </c>
      <c r="G94" s="122"/>
      <c r="H94" s="122">
        <v>0</v>
      </c>
      <c r="I94" s="122">
        <v>0</v>
      </c>
      <c r="J94" s="123"/>
    </row>
    <row r="95" spans="1:10" ht="12.75">
      <c r="A95" s="102" t="s">
        <v>108</v>
      </c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12.75">
      <c r="A96" s="102" t="s">
        <v>109</v>
      </c>
      <c r="B96" s="73"/>
      <c r="C96" s="73"/>
      <c r="D96" s="73"/>
      <c r="E96" s="73"/>
      <c r="F96" s="73"/>
      <c r="G96" s="73"/>
      <c r="H96" s="73"/>
      <c r="I96" s="73"/>
      <c r="J96" s="73"/>
    </row>
    <row r="97" spans="1:10" ht="25.5">
      <c r="A97" s="99" t="s">
        <v>158</v>
      </c>
      <c r="B97" s="99"/>
      <c r="C97" s="101">
        <v>1</v>
      </c>
      <c r="D97" s="101"/>
      <c r="E97" s="101"/>
      <c r="F97" s="101"/>
      <c r="G97" s="101"/>
      <c r="H97" s="101"/>
      <c r="I97" s="101"/>
      <c r="J97" s="99"/>
    </row>
    <row r="98" spans="1:10" ht="12.75">
      <c r="A98" s="102" t="s">
        <v>113</v>
      </c>
      <c r="B98" s="73"/>
      <c r="C98" s="73"/>
      <c r="D98" s="73"/>
      <c r="E98" s="73"/>
      <c r="F98" s="73"/>
      <c r="G98" s="73"/>
      <c r="H98" s="73"/>
      <c r="I98" s="73"/>
      <c r="J98" s="73"/>
    </row>
    <row r="99" spans="1:10" ht="25.5">
      <c r="A99" s="99" t="s">
        <v>159</v>
      </c>
      <c r="B99" s="99"/>
      <c r="C99" s="101">
        <v>1</v>
      </c>
      <c r="D99" s="101"/>
      <c r="E99" s="101"/>
      <c r="F99" s="101"/>
      <c r="G99" s="101"/>
      <c r="H99" s="101"/>
      <c r="I99" s="101"/>
      <c r="J99" s="99"/>
    </row>
    <row r="100" spans="1:10" ht="12.75">
      <c r="A100" s="102" t="s">
        <v>115</v>
      </c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39.75" customHeight="1">
      <c r="A101" s="109" t="s">
        <v>160</v>
      </c>
      <c r="B101" s="135"/>
      <c r="C101" s="136">
        <f>C92</f>
        <v>4248.04</v>
      </c>
      <c r="D101" s="136"/>
      <c r="E101" s="136"/>
      <c r="F101" s="136"/>
      <c r="G101" s="136"/>
      <c r="H101" s="136"/>
      <c r="I101" s="136"/>
      <c r="J101" s="135"/>
    </row>
    <row r="102" spans="1:10" ht="12.75">
      <c r="A102" s="102" t="s">
        <v>117</v>
      </c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ht="25.5">
      <c r="A103" s="103" t="s">
        <v>161</v>
      </c>
      <c r="B103" s="123"/>
      <c r="C103" s="122">
        <f>C101/7100*100</f>
        <v>59.83154929577464</v>
      </c>
      <c r="D103" s="122"/>
      <c r="E103" s="122"/>
      <c r="F103" s="122"/>
      <c r="G103" s="122"/>
      <c r="H103" s="122"/>
      <c r="I103" s="122"/>
      <c r="J103" s="123"/>
    </row>
    <row r="104" spans="1:10" ht="29.25" customHeight="1">
      <c r="A104" s="103" t="s">
        <v>185</v>
      </c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1:10" ht="12.75" customHeight="1">
      <c r="A105" s="103" t="s">
        <v>186</v>
      </c>
      <c r="B105" s="114">
        <v>522</v>
      </c>
      <c r="C105" s="114"/>
      <c r="D105" s="114">
        <v>522</v>
      </c>
      <c r="E105" s="114">
        <v>0</v>
      </c>
      <c r="F105" s="114"/>
      <c r="G105" s="114">
        <v>0</v>
      </c>
      <c r="H105" s="114">
        <v>0</v>
      </c>
      <c r="I105" s="114"/>
      <c r="J105" s="114">
        <v>0</v>
      </c>
    </row>
    <row r="106" spans="1:10" ht="11.25" customHeight="1">
      <c r="A106" s="103" t="s">
        <v>187</v>
      </c>
      <c r="B106" s="114">
        <v>312</v>
      </c>
      <c r="C106" s="114">
        <v>312</v>
      </c>
      <c r="D106" s="114"/>
      <c r="E106" s="114">
        <v>0</v>
      </c>
      <c r="F106" s="114">
        <v>0</v>
      </c>
      <c r="G106" s="114"/>
      <c r="H106" s="114">
        <v>0</v>
      </c>
      <c r="I106" s="114">
        <v>0</v>
      </c>
      <c r="J106" s="114"/>
    </row>
    <row r="107" spans="1:10" ht="12.75">
      <c r="A107" s="102" t="s">
        <v>108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ht="12.75">
      <c r="A108" s="102" t="s">
        <v>119</v>
      </c>
      <c r="B108" s="73"/>
      <c r="C108" s="73"/>
      <c r="D108" s="73"/>
      <c r="E108" s="73"/>
      <c r="F108" s="73"/>
      <c r="G108" s="73"/>
      <c r="H108" s="73"/>
      <c r="I108" s="73"/>
      <c r="J108" s="73"/>
    </row>
    <row r="109" spans="1:10" ht="24.75" customHeight="1">
      <c r="A109" s="103" t="s">
        <v>184</v>
      </c>
      <c r="B109" s="73">
        <v>90</v>
      </c>
      <c r="C109" s="73"/>
      <c r="D109" s="73">
        <v>90</v>
      </c>
      <c r="E109" s="73">
        <v>0</v>
      </c>
      <c r="F109" s="73"/>
      <c r="G109" s="73">
        <v>0</v>
      </c>
      <c r="H109" s="73">
        <v>0</v>
      </c>
      <c r="I109" s="73"/>
      <c r="J109" s="73">
        <v>0</v>
      </c>
    </row>
    <row r="110" spans="1:10" ht="24.75" customHeight="1">
      <c r="A110" s="103" t="s">
        <v>188</v>
      </c>
      <c r="B110" s="73">
        <v>90</v>
      </c>
      <c r="C110" s="73">
        <v>90</v>
      </c>
      <c r="D110" s="73"/>
      <c r="E110" s="73">
        <v>0</v>
      </c>
      <c r="F110" s="73">
        <v>0</v>
      </c>
      <c r="G110" s="73"/>
      <c r="H110" s="73">
        <v>0</v>
      </c>
      <c r="I110" s="73">
        <v>0</v>
      </c>
      <c r="J110" s="73"/>
    </row>
    <row r="111" spans="1:10" ht="24.75" customHeight="1">
      <c r="A111" s="103" t="s">
        <v>164</v>
      </c>
      <c r="B111" s="73">
        <v>3</v>
      </c>
      <c r="C111" s="73">
        <v>3</v>
      </c>
      <c r="D111" s="73"/>
      <c r="E111" s="73">
        <v>0</v>
      </c>
      <c r="F111" s="73">
        <v>0</v>
      </c>
      <c r="G111" s="73"/>
      <c r="H111" s="73">
        <v>0</v>
      </c>
      <c r="I111" s="73">
        <v>0</v>
      </c>
      <c r="J111" s="73"/>
    </row>
    <row r="112" spans="1:10" ht="12.75">
      <c r="A112" s="102" t="s">
        <v>113</v>
      </c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ht="12.75">
      <c r="A113" s="105" t="s">
        <v>189</v>
      </c>
      <c r="B113" s="73">
        <v>90</v>
      </c>
      <c r="C113" s="73"/>
      <c r="D113" s="73">
        <v>90</v>
      </c>
      <c r="E113" s="73">
        <v>0</v>
      </c>
      <c r="F113" s="73"/>
      <c r="G113" s="73">
        <v>0</v>
      </c>
      <c r="H113" s="73">
        <v>0</v>
      </c>
      <c r="I113" s="73"/>
      <c r="J113" s="73">
        <v>0</v>
      </c>
    </row>
    <row r="114" spans="1:10" ht="25.5">
      <c r="A114" s="103" t="s">
        <v>190</v>
      </c>
      <c r="B114" s="73">
        <v>90</v>
      </c>
      <c r="C114" s="73">
        <v>90</v>
      </c>
      <c r="D114" s="73"/>
      <c r="E114" s="73">
        <v>0</v>
      </c>
      <c r="F114" s="73">
        <v>0</v>
      </c>
      <c r="G114" s="73"/>
      <c r="H114" s="73">
        <v>0</v>
      </c>
      <c r="I114" s="73">
        <v>0</v>
      </c>
      <c r="J114" s="73"/>
    </row>
    <row r="115" spans="1:10" ht="25.5">
      <c r="A115" s="103" t="s">
        <v>163</v>
      </c>
      <c r="B115" s="73">
        <v>3</v>
      </c>
      <c r="C115" s="73">
        <v>3</v>
      </c>
      <c r="D115" s="73"/>
      <c r="E115" s="73">
        <v>0</v>
      </c>
      <c r="F115" s="73">
        <v>0</v>
      </c>
      <c r="G115" s="73"/>
      <c r="H115" s="73">
        <v>0</v>
      </c>
      <c r="I115" s="73">
        <v>0</v>
      </c>
      <c r="J115" s="73"/>
    </row>
    <row r="116" spans="1:10" ht="12.75">
      <c r="A116" s="102" t="s">
        <v>115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105" t="s">
        <v>191</v>
      </c>
      <c r="B117" s="115">
        <v>5800</v>
      </c>
      <c r="C117" s="115"/>
      <c r="D117" s="115">
        <v>5800</v>
      </c>
      <c r="E117" s="115">
        <v>0</v>
      </c>
      <c r="F117" s="115"/>
      <c r="G117" s="115">
        <v>0</v>
      </c>
      <c r="H117" s="115">
        <v>0</v>
      </c>
      <c r="I117" s="115"/>
      <c r="J117" s="115">
        <v>0</v>
      </c>
    </row>
    <row r="118" spans="1:10" ht="25.5">
      <c r="A118" s="109" t="s">
        <v>193</v>
      </c>
      <c r="B118" s="115">
        <v>300</v>
      </c>
      <c r="C118" s="115">
        <v>300</v>
      </c>
      <c r="D118" s="115"/>
      <c r="E118" s="115">
        <v>0</v>
      </c>
      <c r="F118" s="115">
        <v>0</v>
      </c>
      <c r="G118" s="115"/>
      <c r="H118" s="115">
        <v>0</v>
      </c>
      <c r="I118" s="115">
        <v>0</v>
      </c>
      <c r="J118" s="115"/>
    </row>
    <row r="119" spans="1:10" ht="12.75">
      <c r="A119" s="105" t="s">
        <v>162</v>
      </c>
      <c r="B119" s="117">
        <v>95000</v>
      </c>
      <c r="C119" s="115">
        <v>95000</v>
      </c>
      <c r="D119" s="117"/>
      <c r="E119" s="117">
        <v>0</v>
      </c>
      <c r="F119" s="115">
        <v>0</v>
      </c>
      <c r="G119" s="117"/>
      <c r="H119" s="117">
        <v>0</v>
      </c>
      <c r="I119" s="115">
        <v>0</v>
      </c>
      <c r="J119" s="117"/>
    </row>
    <row r="120" spans="1:10" ht="12.75">
      <c r="A120" s="102" t="s">
        <v>117</v>
      </c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25.5">
      <c r="A121" s="116" t="s">
        <v>192</v>
      </c>
      <c r="B121" s="115">
        <f>B113/B109*100</f>
        <v>100</v>
      </c>
      <c r="C121" s="115"/>
      <c r="D121" s="115">
        <f>B121</f>
        <v>100</v>
      </c>
      <c r="E121" s="115">
        <v>0</v>
      </c>
      <c r="F121" s="115"/>
      <c r="G121" s="115">
        <v>0</v>
      </c>
      <c r="H121" s="115">
        <v>0</v>
      </c>
      <c r="I121" s="115"/>
      <c r="J121" s="115">
        <v>0</v>
      </c>
    </row>
    <row r="122" spans="1:10" ht="25.5">
      <c r="A122" s="116" t="s">
        <v>165</v>
      </c>
      <c r="B122" s="115">
        <f>B115/B111*100</f>
        <v>100</v>
      </c>
      <c r="C122" s="115">
        <f>B122</f>
        <v>100</v>
      </c>
      <c r="D122" s="73"/>
      <c r="E122" s="115">
        <v>0</v>
      </c>
      <c r="F122" s="115">
        <v>0</v>
      </c>
      <c r="G122" s="115"/>
      <c r="H122" s="115">
        <v>0</v>
      </c>
      <c r="I122" s="115">
        <v>0</v>
      </c>
      <c r="J122" s="115"/>
    </row>
    <row r="123" spans="1:10" ht="25.5">
      <c r="A123" s="116" t="s">
        <v>196</v>
      </c>
      <c r="B123" s="115">
        <v>100</v>
      </c>
      <c r="C123" s="115">
        <v>100</v>
      </c>
      <c r="D123" s="73"/>
      <c r="E123" s="115">
        <v>0</v>
      </c>
      <c r="F123" s="115">
        <v>0</v>
      </c>
      <c r="G123" s="115"/>
      <c r="H123" s="115">
        <v>0</v>
      </c>
      <c r="I123" s="115">
        <v>0</v>
      </c>
      <c r="J123" s="115"/>
    </row>
    <row r="124" spans="1:10" ht="26.25" customHeight="1">
      <c r="A124" s="274" t="s">
        <v>216</v>
      </c>
      <c r="B124" s="274"/>
      <c r="C124" s="274"/>
      <c r="D124" s="274"/>
      <c r="E124" s="274"/>
      <c r="F124" s="274"/>
      <c r="G124" s="274"/>
      <c r="H124" s="274"/>
      <c r="I124" s="274"/>
      <c r="J124" s="274"/>
    </row>
    <row r="125" spans="1:10" ht="34.5" customHeight="1">
      <c r="A125" s="107" t="s">
        <v>222</v>
      </c>
      <c r="B125" s="179">
        <f>B126</f>
        <v>99</v>
      </c>
      <c r="C125" s="179">
        <f>C126</f>
        <v>99</v>
      </c>
      <c r="D125" s="179"/>
      <c r="E125" s="179">
        <v>0</v>
      </c>
      <c r="F125" s="179">
        <v>0</v>
      </c>
      <c r="G125" s="179"/>
      <c r="H125" s="179">
        <v>0</v>
      </c>
      <c r="I125" s="179">
        <v>0</v>
      </c>
      <c r="J125" s="94"/>
    </row>
    <row r="126" spans="1:10" ht="38.25">
      <c r="A126" s="116" t="s">
        <v>217</v>
      </c>
      <c r="B126" s="115">
        <v>99</v>
      </c>
      <c r="C126" s="115">
        <v>99</v>
      </c>
      <c r="D126" s="73"/>
      <c r="E126" s="115">
        <v>0</v>
      </c>
      <c r="F126" s="115">
        <v>0</v>
      </c>
      <c r="G126" s="115"/>
      <c r="H126" s="115">
        <v>0</v>
      </c>
      <c r="I126" s="115">
        <v>0</v>
      </c>
      <c r="J126" s="115"/>
    </row>
    <row r="127" spans="1:10" ht="12.75">
      <c r="A127" s="102" t="s">
        <v>108</v>
      </c>
      <c r="B127" s="115"/>
      <c r="C127" s="115"/>
      <c r="D127" s="73"/>
      <c r="E127" s="115"/>
      <c r="F127" s="115"/>
      <c r="G127" s="115"/>
      <c r="H127" s="115"/>
      <c r="I127" s="115"/>
      <c r="J127" s="115"/>
    </row>
    <row r="128" spans="1:10" ht="12.75">
      <c r="A128" s="102" t="s">
        <v>119</v>
      </c>
      <c r="B128" s="115"/>
      <c r="C128" s="115"/>
      <c r="D128" s="73"/>
      <c r="E128" s="115"/>
      <c r="F128" s="115"/>
      <c r="G128" s="115"/>
      <c r="H128" s="115"/>
      <c r="I128" s="115"/>
      <c r="J128" s="115"/>
    </row>
    <row r="129" spans="1:10" ht="25.5">
      <c r="A129" s="116" t="s">
        <v>218</v>
      </c>
      <c r="B129" s="177">
        <v>37</v>
      </c>
      <c r="C129" s="177">
        <v>37</v>
      </c>
      <c r="D129" s="178"/>
      <c r="E129" s="177">
        <v>0</v>
      </c>
      <c r="F129" s="177">
        <v>0</v>
      </c>
      <c r="G129" s="177"/>
      <c r="H129" s="177">
        <v>0</v>
      </c>
      <c r="I129" s="177">
        <v>0</v>
      </c>
      <c r="J129" s="177"/>
    </row>
    <row r="130" spans="1:10" ht="12.75">
      <c r="A130" s="102" t="s">
        <v>113</v>
      </c>
      <c r="B130" s="177"/>
      <c r="C130" s="177"/>
      <c r="D130" s="178"/>
      <c r="E130" s="177"/>
      <c r="F130" s="177"/>
      <c r="G130" s="177"/>
      <c r="H130" s="177"/>
      <c r="I130" s="177"/>
      <c r="J130" s="177"/>
    </row>
    <row r="131" spans="1:10" ht="38.25">
      <c r="A131" s="116" t="s">
        <v>219</v>
      </c>
      <c r="B131" s="177">
        <v>10</v>
      </c>
      <c r="C131" s="177">
        <v>10</v>
      </c>
      <c r="D131" s="178"/>
      <c r="E131" s="177">
        <v>0</v>
      </c>
      <c r="F131" s="177">
        <v>0</v>
      </c>
      <c r="G131" s="177"/>
      <c r="H131" s="177">
        <v>0</v>
      </c>
      <c r="I131" s="177">
        <v>0</v>
      </c>
      <c r="J131" s="177"/>
    </row>
    <row r="132" spans="1:10" ht="12.75">
      <c r="A132" s="102" t="s">
        <v>115</v>
      </c>
      <c r="B132" s="115"/>
      <c r="C132" s="115"/>
      <c r="D132" s="73"/>
      <c r="E132" s="115"/>
      <c r="F132" s="115"/>
      <c r="G132" s="115"/>
      <c r="H132" s="115"/>
      <c r="I132" s="115"/>
      <c r="J132" s="115"/>
    </row>
    <row r="133" spans="1:10" ht="25.5">
      <c r="A133" s="116" t="s">
        <v>220</v>
      </c>
      <c r="B133" s="115">
        <f>B126/B131</f>
        <v>9.9</v>
      </c>
      <c r="C133" s="115">
        <f>C126/C131</f>
        <v>9.9</v>
      </c>
      <c r="D133" s="73"/>
      <c r="E133" s="115">
        <v>0</v>
      </c>
      <c r="F133" s="115">
        <v>0</v>
      </c>
      <c r="G133" s="115"/>
      <c r="H133" s="115">
        <v>0</v>
      </c>
      <c r="I133" s="115">
        <v>0</v>
      </c>
      <c r="J133" s="115"/>
    </row>
    <row r="134" spans="1:10" ht="12.75">
      <c r="A134" s="102" t="s">
        <v>117</v>
      </c>
      <c r="B134" s="115"/>
      <c r="C134" s="115"/>
      <c r="D134" s="73"/>
      <c r="E134" s="115"/>
      <c r="F134" s="115"/>
      <c r="G134" s="115"/>
      <c r="H134" s="115"/>
      <c r="I134" s="115"/>
      <c r="J134" s="115"/>
    </row>
    <row r="135" spans="1:10" ht="25.5">
      <c r="A135" s="116" t="s">
        <v>221</v>
      </c>
      <c r="B135" s="115">
        <f>B131/B129*100</f>
        <v>27.027027027027028</v>
      </c>
      <c r="C135" s="115">
        <f>C131/C129*100</f>
        <v>27.027027027027028</v>
      </c>
      <c r="D135" s="73"/>
      <c r="E135" s="115">
        <v>0</v>
      </c>
      <c r="F135" s="115">
        <v>0</v>
      </c>
      <c r="G135" s="115"/>
      <c r="H135" s="115">
        <v>0</v>
      </c>
      <c r="I135" s="115">
        <v>0</v>
      </c>
      <c r="J135" s="115"/>
    </row>
    <row r="136" spans="1:10" ht="12.75">
      <c r="A136" s="175"/>
      <c r="B136" s="176"/>
      <c r="C136" s="176"/>
      <c r="D136" s="84"/>
      <c r="E136" s="176"/>
      <c r="F136" s="176"/>
      <c r="G136" s="176"/>
      <c r="H136" s="176"/>
      <c r="I136" s="176"/>
      <c r="J136" s="176"/>
    </row>
    <row r="138" spans="1:11" ht="15.75">
      <c r="A138" s="48" t="s">
        <v>25</v>
      </c>
      <c r="H138" s="271" t="s">
        <v>28</v>
      </c>
      <c r="I138" s="264"/>
      <c r="J138" s="264"/>
      <c r="K138" s="10"/>
    </row>
    <row r="139" spans="1:12" ht="15.75">
      <c r="A139" s="24"/>
      <c r="B139" s="25"/>
      <c r="C139" s="23"/>
      <c r="D139" s="23"/>
      <c r="E139" s="23"/>
      <c r="F139" s="23"/>
      <c r="G139" s="23"/>
      <c r="H139" s="23"/>
      <c r="I139" s="23"/>
      <c r="J139" s="23"/>
      <c r="K139" s="23"/>
      <c r="L139" s="31"/>
    </row>
    <row r="140" spans="1:12" ht="18.75">
      <c r="A140" s="48" t="s">
        <v>96</v>
      </c>
      <c r="J140" s="1"/>
      <c r="K140" s="10"/>
      <c r="L140" s="31"/>
    </row>
  </sheetData>
  <sheetProtection/>
  <mergeCells count="30">
    <mergeCell ref="A124:J124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38:J138"/>
    <mergeCell ref="J15:J16"/>
    <mergeCell ref="A11:J11"/>
    <mergeCell ref="A12:J12"/>
    <mergeCell ref="B15:B16"/>
    <mergeCell ref="C15:C16"/>
    <mergeCell ref="D15:D16"/>
    <mergeCell ref="E15:E16"/>
    <mergeCell ref="F15:F16"/>
    <mergeCell ref="A53:J53"/>
    <mergeCell ref="A66:J66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69" t="s">
        <v>43</v>
      </c>
      <c r="F1" s="270"/>
      <c r="G1" s="270"/>
      <c r="H1" s="270"/>
      <c r="I1" s="270"/>
    </row>
    <row r="2" spans="5:7" ht="83.25" customHeight="1">
      <c r="E2" s="279" t="s">
        <v>94</v>
      </c>
      <c r="F2" s="280"/>
      <c r="G2" s="280"/>
    </row>
    <row r="3" spans="5:7" ht="12.75">
      <c r="E3" s="143" t="s">
        <v>197</v>
      </c>
      <c r="F3" s="93"/>
      <c r="G3" s="93"/>
    </row>
    <row r="4" spans="5:7" ht="12.75">
      <c r="E4" s="93"/>
      <c r="F4" s="93"/>
      <c r="G4" s="93"/>
    </row>
    <row r="5" spans="1:7" ht="46.5" customHeight="1">
      <c r="A5" s="281" t="s">
        <v>177</v>
      </c>
      <c r="B5" s="281"/>
      <c r="C5" s="281"/>
      <c r="D5" s="281"/>
      <c r="E5" s="281"/>
      <c r="F5" s="281"/>
      <c r="G5" s="281"/>
    </row>
    <row r="6" ht="12.75">
      <c r="E6" s="144" t="s">
        <v>9</v>
      </c>
    </row>
    <row r="7" spans="1:5" ht="12.75">
      <c r="A7" s="282" t="s">
        <v>168</v>
      </c>
      <c r="B7" s="206" t="s">
        <v>175</v>
      </c>
      <c r="C7" s="181"/>
      <c r="D7" s="182"/>
      <c r="E7" s="183" t="s">
        <v>176</v>
      </c>
    </row>
    <row r="8" spans="1:5" ht="12.75">
      <c r="A8" s="187"/>
      <c r="B8" s="142" t="s">
        <v>172</v>
      </c>
      <c r="C8" s="142" t="s">
        <v>173</v>
      </c>
      <c r="D8" s="142" t="s">
        <v>174</v>
      </c>
      <c r="E8" s="277"/>
    </row>
    <row r="9" spans="1:5" ht="26.25" customHeight="1">
      <c r="A9" s="187"/>
      <c r="B9" s="140">
        <v>2016</v>
      </c>
      <c r="C9" s="140">
        <v>2017</v>
      </c>
      <c r="D9" s="140">
        <v>2018</v>
      </c>
      <c r="E9" s="189"/>
    </row>
    <row r="10" spans="1:5" ht="30">
      <c r="A10" s="139" t="s">
        <v>169</v>
      </c>
      <c r="B10" s="75">
        <f>B11+B12+B13+B14</f>
        <v>133680.64</v>
      </c>
      <c r="C10" s="75">
        <f>C11+C12+C13+C14</f>
        <v>133769.9</v>
      </c>
      <c r="D10" s="75">
        <f>D11+D12+D13+D14</f>
        <v>74329.4</v>
      </c>
      <c r="E10" s="75">
        <f>B10+C10+D10</f>
        <v>341779.94000000006</v>
      </c>
    </row>
    <row r="11" spans="1:5" ht="15">
      <c r="A11" s="141" t="s">
        <v>12</v>
      </c>
      <c r="B11" s="75">
        <v>5400</v>
      </c>
      <c r="C11" s="75">
        <v>5400</v>
      </c>
      <c r="D11" s="75">
        <v>0</v>
      </c>
      <c r="E11" s="75">
        <f>B11+C11+D11</f>
        <v>10800</v>
      </c>
    </row>
    <row r="12" spans="1:5" ht="15">
      <c r="A12" s="141" t="s">
        <v>170</v>
      </c>
      <c r="B12" s="75">
        <v>0</v>
      </c>
      <c r="C12" s="75">
        <v>0</v>
      </c>
      <c r="D12" s="75">
        <v>0</v>
      </c>
      <c r="E12" s="75">
        <f>B12+C12+D12</f>
        <v>0</v>
      </c>
    </row>
    <row r="13" spans="1:5" ht="15">
      <c r="A13" s="141" t="s">
        <v>16</v>
      </c>
      <c r="B13" s="75">
        <v>124530.64</v>
      </c>
      <c r="C13" s="75">
        <v>124319.9</v>
      </c>
      <c r="D13" s="75">
        <v>70679.4</v>
      </c>
      <c r="E13" s="75">
        <f>B13+C13+D13</f>
        <v>319529.93999999994</v>
      </c>
    </row>
    <row r="14" spans="1:5" ht="15">
      <c r="A14" s="139" t="s">
        <v>171</v>
      </c>
      <c r="B14" s="75">
        <v>3750</v>
      </c>
      <c r="C14" s="75">
        <v>4050</v>
      </c>
      <c r="D14" s="75">
        <v>3650</v>
      </c>
      <c r="E14" s="75">
        <f>B14+C14+D14</f>
        <v>11450</v>
      </c>
    </row>
    <row r="16" spans="1:7" ht="15.75">
      <c r="A16" s="48" t="s">
        <v>25</v>
      </c>
      <c r="E16" s="271" t="s">
        <v>28</v>
      </c>
      <c r="F16" s="264"/>
      <c r="G16" s="264"/>
    </row>
    <row r="17" spans="1:10" ht="12.75">
      <c r="A17" s="24"/>
      <c r="B17" s="25"/>
      <c r="C17" s="23"/>
      <c r="D17" s="23"/>
      <c r="E17" s="23"/>
      <c r="F17" s="23"/>
      <c r="G17" s="23"/>
      <c r="H17" s="23"/>
      <c r="I17" s="23"/>
      <c r="J17" s="23"/>
    </row>
    <row r="18" spans="1:10" ht="18.75">
      <c r="A18" s="278" t="s">
        <v>96</v>
      </c>
      <c r="B18" s="264"/>
      <c r="J18" s="1"/>
    </row>
  </sheetData>
  <sheetProtection/>
  <mergeCells count="8">
    <mergeCell ref="E7:E9"/>
    <mergeCell ref="E16:G16"/>
    <mergeCell ref="A18:B18"/>
    <mergeCell ref="E2:G2"/>
    <mergeCell ref="E1:I1"/>
    <mergeCell ref="A5:G5"/>
    <mergeCell ref="B7:D7"/>
    <mergeCell ref="A7:A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2016-02-09T11:36:56Z</cp:lastPrinted>
  <dcterms:created xsi:type="dcterms:W3CDTF">1996-10-08T23:32:33Z</dcterms:created>
  <dcterms:modified xsi:type="dcterms:W3CDTF">2016-02-09T11:44:00Z</dcterms:modified>
  <cp:category/>
  <cp:version/>
  <cp:contentType/>
  <cp:contentStatus/>
</cp:coreProperties>
</file>