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Хижняк\1TEMP\ВІДКРИТИЙ ПРОСТІР\Окрема програма\Рішення ВК\Для оприлюднення\"/>
    </mc:Choice>
  </mc:AlternateContent>
  <bookViews>
    <workbookView xWindow="0" yWindow="0" windowWidth="28800" windowHeight="12300" activeTab="2"/>
  </bookViews>
  <sheets>
    <sheet name="Додаток 2" sheetId="1" r:id="rId1"/>
    <sheet name="Додаток 3" sheetId="2" r:id="rId2"/>
    <sheet name="Додаток 4" sheetId="3" r:id="rId3"/>
    <sheet name="Додаток 5" sheetId="4" r:id="rId4"/>
  </sheets>
  <definedNames>
    <definedName name="_xlnm.Print_Titles" localSheetId="1">'Додаток 3'!$8:$8</definedName>
    <definedName name="_xlnm.Print_Titles" localSheetId="2">'Додаток 4'!$9:$9</definedName>
    <definedName name="_xlnm.Print_Area" localSheetId="0">'Додаток 2'!$A$1:$H$31</definedName>
    <definedName name="_xlnm.Print_Area" localSheetId="1">'Додаток 3'!$A$1:$L$47</definedName>
    <definedName name="_xlnm.Print_Area" localSheetId="2">'Додаток 4'!$A$1:$J$103</definedName>
    <definedName name="_xlnm.Print_Area" localSheetId="3">'Додаток 5'!$A$1:$F$20</definedName>
  </definedNames>
  <calcPr calcId="162913"/>
</workbook>
</file>

<file path=xl/calcChain.xml><?xml version="1.0" encoding="utf-8"?>
<calcChain xmlns="http://schemas.openxmlformats.org/spreadsheetml/2006/main">
  <c r="F12" i="4" l="1"/>
  <c r="E12" i="4"/>
  <c r="D12" i="4"/>
  <c r="F11" i="4"/>
  <c r="E11" i="4"/>
  <c r="D11" i="4"/>
  <c r="F10" i="4"/>
  <c r="E10" i="4"/>
  <c r="D10" i="4"/>
  <c r="F9" i="4"/>
  <c r="E9" i="4"/>
  <c r="D9" i="4"/>
  <c r="I32" i="3"/>
  <c r="H32" i="3"/>
  <c r="F32" i="3"/>
  <c r="E32" i="3"/>
  <c r="C32" i="3"/>
  <c r="B32" i="3"/>
  <c r="C38" i="2" l="1"/>
  <c r="D38" i="2"/>
  <c r="F38" i="2"/>
  <c r="G38" i="2"/>
  <c r="I38" i="2"/>
  <c r="J38" i="2"/>
  <c r="B66" i="3"/>
  <c r="B44" i="3"/>
  <c r="J90" i="3" l="1"/>
  <c r="C90" i="3"/>
  <c r="D90" i="3"/>
  <c r="E90" i="3"/>
  <c r="F90" i="3"/>
  <c r="G90" i="3"/>
  <c r="H90" i="3"/>
  <c r="I90" i="3"/>
  <c r="B90" i="3"/>
  <c r="I96" i="3"/>
  <c r="H96" i="3"/>
  <c r="F96" i="3"/>
  <c r="E96" i="3"/>
  <c r="C96" i="3"/>
  <c r="B96" i="3"/>
  <c r="I89" i="3"/>
  <c r="H89" i="3"/>
  <c r="F89" i="3"/>
  <c r="E89" i="3"/>
  <c r="C89" i="3"/>
  <c r="B89" i="3"/>
  <c r="I88" i="3"/>
  <c r="H88" i="3"/>
  <c r="F88" i="3"/>
  <c r="E88" i="3"/>
  <c r="C88" i="3"/>
  <c r="B88" i="3"/>
  <c r="I79" i="3"/>
  <c r="H79" i="3"/>
  <c r="F79" i="3"/>
  <c r="E79" i="3"/>
  <c r="C79" i="3"/>
  <c r="B79" i="3"/>
  <c r="I78" i="3"/>
  <c r="H78" i="3"/>
  <c r="F78" i="3"/>
  <c r="E78" i="3"/>
  <c r="C78" i="3"/>
  <c r="B78" i="3"/>
  <c r="I77" i="3"/>
  <c r="H77" i="3"/>
  <c r="F77" i="3"/>
  <c r="E77" i="3"/>
  <c r="C77" i="3"/>
  <c r="B77" i="3"/>
  <c r="I66" i="3"/>
  <c r="H66" i="3"/>
  <c r="F66" i="3"/>
  <c r="E66" i="3"/>
  <c r="C66" i="3"/>
  <c r="I65" i="3"/>
  <c r="H65" i="3"/>
  <c r="F65" i="3"/>
  <c r="E65" i="3"/>
  <c r="C65" i="3"/>
  <c r="B65" i="3"/>
  <c r="A12" i="3" l="1"/>
  <c r="I64" i="3" l="1"/>
  <c r="H64" i="3"/>
  <c r="F64" i="3"/>
  <c r="E64" i="3"/>
  <c r="C64" i="3"/>
  <c r="B64" i="3"/>
  <c r="I53" i="3"/>
  <c r="H53" i="3"/>
  <c r="F53" i="3"/>
  <c r="E53" i="3"/>
  <c r="C53" i="3"/>
  <c r="B53" i="3"/>
  <c r="I52" i="3"/>
  <c r="H52" i="3"/>
  <c r="F52" i="3"/>
  <c r="E52" i="3"/>
  <c r="C52" i="3"/>
  <c r="B52" i="3"/>
  <c r="A40" i="3"/>
  <c r="I38" i="3"/>
  <c r="H38" i="3"/>
  <c r="F38" i="3"/>
  <c r="E38" i="3"/>
  <c r="C38" i="3"/>
  <c r="B38" i="3"/>
  <c r="I37" i="3"/>
  <c r="H37" i="3"/>
  <c r="F37" i="3"/>
  <c r="E37" i="3"/>
  <c r="C37" i="3"/>
  <c r="B37" i="3"/>
  <c r="I35" i="3"/>
  <c r="H35" i="3"/>
  <c r="F35" i="3"/>
  <c r="E35" i="3"/>
  <c r="C35" i="3"/>
  <c r="B35" i="3"/>
  <c r="I34" i="3"/>
  <c r="H34" i="3"/>
  <c r="F34" i="3"/>
  <c r="E34" i="3"/>
  <c r="C34" i="3"/>
  <c r="B34" i="3"/>
  <c r="I33" i="3"/>
  <c r="H33" i="3"/>
  <c r="F33" i="3"/>
  <c r="E33" i="3"/>
  <c r="C33" i="3"/>
  <c r="B33" i="3"/>
  <c r="C41" i="2" l="1"/>
  <c r="J34" i="2"/>
  <c r="I31" i="2"/>
  <c r="I37" i="2"/>
  <c r="F37" i="2"/>
  <c r="C37" i="2"/>
  <c r="I33" i="2"/>
  <c r="F33" i="2"/>
  <c r="C33" i="2"/>
  <c r="I16" i="3" l="1"/>
  <c r="H16" i="3"/>
  <c r="F16" i="3"/>
  <c r="E16" i="3"/>
  <c r="C16" i="3"/>
  <c r="B16" i="3"/>
  <c r="B13" i="3" s="1"/>
  <c r="I40" i="2" l="1"/>
  <c r="K40" i="2"/>
  <c r="J40" i="2"/>
  <c r="H40" i="2"/>
  <c r="G40" i="2"/>
  <c r="F40" i="2"/>
  <c r="E40" i="2"/>
  <c r="D40" i="2"/>
  <c r="C40" i="2"/>
  <c r="I80" i="3" l="1"/>
  <c r="C80" i="3"/>
  <c r="F80" i="3"/>
  <c r="E80" i="3"/>
  <c r="B80" i="3"/>
  <c r="H80" i="3" l="1"/>
  <c r="I67" i="3" l="1"/>
  <c r="H67" i="3"/>
  <c r="F67" i="3"/>
  <c r="E67" i="3"/>
  <c r="C67" i="3"/>
  <c r="B67" i="3"/>
  <c r="I54" i="3"/>
  <c r="H54" i="3"/>
  <c r="F54" i="3"/>
  <c r="E54" i="3"/>
  <c r="C54" i="3"/>
  <c r="B54" i="3"/>
  <c r="B41" i="3" s="1"/>
  <c r="B10" i="3" s="1"/>
  <c r="I44" i="3"/>
  <c r="I41" i="3" s="1"/>
  <c r="H44" i="3"/>
  <c r="H41" i="3" s="1"/>
  <c r="F44" i="3"/>
  <c r="F41" i="3" s="1"/>
  <c r="E44" i="3"/>
  <c r="E41" i="3" s="1"/>
  <c r="C44" i="3"/>
  <c r="C41" i="3" s="1"/>
  <c r="E38" i="2"/>
  <c r="H38" i="2"/>
  <c r="J25" i="2"/>
  <c r="K38" i="2"/>
  <c r="D34" i="2"/>
  <c r="F34" i="2"/>
  <c r="F25" i="2" s="1"/>
  <c r="G34" i="2"/>
  <c r="H34" i="2"/>
  <c r="I34" i="2"/>
  <c r="C34" i="2"/>
  <c r="D30" i="2"/>
  <c r="F30" i="2"/>
  <c r="G30" i="2"/>
  <c r="H30" i="2"/>
  <c r="I30" i="2"/>
  <c r="J30" i="2"/>
  <c r="C30" i="2"/>
  <c r="D27" i="2"/>
  <c r="D25" i="2" s="1"/>
  <c r="F27" i="2"/>
  <c r="G27" i="2"/>
  <c r="G25" i="2" s="1"/>
  <c r="H27" i="2"/>
  <c r="I27" i="2"/>
  <c r="I25" i="2" s="1"/>
  <c r="J27" i="2"/>
  <c r="C27" i="2"/>
  <c r="C25" i="2" s="1"/>
  <c r="E13" i="2"/>
  <c r="F16" i="2"/>
  <c r="F13" i="2" s="1"/>
  <c r="G16" i="2"/>
  <c r="G13" i="2" s="1"/>
  <c r="H16" i="2"/>
  <c r="H13" i="2" s="1"/>
  <c r="I16" i="2"/>
  <c r="I13" i="2" s="1"/>
  <c r="J16" i="2"/>
  <c r="J13" i="2" s="1"/>
  <c r="K13" i="2"/>
  <c r="D16" i="2"/>
  <c r="D13" i="2" s="1"/>
  <c r="C16" i="2"/>
  <c r="C13" i="2" s="1"/>
  <c r="I13" i="3" l="1"/>
  <c r="F13" i="3"/>
  <c r="J9" i="2"/>
  <c r="F9" i="2"/>
  <c r="I9" i="2"/>
  <c r="C9" i="2"/>
  <c r="C13" i="3"/>
  <c r="C10" i="3" s="1"/>
  <c r="G9" i="2"/>
  <c r="D9" i="2"/>
  <c r="H13" i="3"/>
  <c r="E13" i="3"/>
  <c r="E10" i="3" l="1"/>
  <c r="F10" i="3"/>
  <c r="I10" i="3"/>
  <c r="H10" i="3"/>
</calcChain>
</file>

<file path=xl/sharedStrings.xml><?xml version="1.0" encoding="utf-8"?>
<sst xmlns="http://schemas.openxmlformats.org/spreadsheetml/2006/main" count="547" uniqueCount="199">
  <si>
    <t>№</t>
  </si>
  <si>
    <t>з/п</t>
  </si>
  <si>
    <t>Пріоритетні завдання</t>
  </si>
  <si>
    <t>Заходи</t>
  </si>
  <si>
    <t>Строк вико-нання заходу</t>
  </si>
  <si>
    <t>Виконавці</t>
  </si>
  <si>
    <t>Джерела фінансу-вання</t>
  </si>
  <si>
    <t>Орієнтовні обсяги фінансування (вартість), тис. грн., у т.ч.</t>
  </si>
  <si>
    <t>Очікуваний результат</t>
  </si>
  <si>
    <t>1.1.</t>
  </si>
  <si>
    <t>2022-2024 роки</t>
  </si>
  <si>
    <t>бюджет СМТГ</t>
  </si>
  <si>
    <t>2.1.</t>
  </si>
  <si>
    <t>Поширення інформації про науковий, економічний, інвестиційний  потенціал міста Суми</t>
  </si>
  <si>
    <t>2.2.</t>
  </si>
  <si>
    <t>2.3.</t>
  </si>
  <si>
    <t>2.4.</t>
  </si>
  <si>
    <t>Участь у конференціях, семінарах, тренінгах, проектах, ярмарках, виставках тощо</t>
  </si>
  <si>
    <t>Участь представників міста Суми у конференціях, семінарах, тренінгах, проектах, форумах, ярмарках, виставках тощо (депутати Сумської міської ради, члени виконавчого комітету Сумської міської ради).</t>
  </si>
  <si>
    <t>Залучення іноземних експертів для обміну досвідом</t>
  </si>
  <si>
    <t>Підвищення кваліфікації працівників виконавчих органів, комунальних установ та підприємств міста</t>
  </si>
  <si>
    <t>Підтримка зв’язків з містами-партнерами та встановлення нових партнерських/дружніх відносин з містами зарубіжних країн.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</si>
  <si>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</si>
  <si>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     тис. грн.</t>
  </si>
  <si>
    <t>Підпрограма 2. Зовнішні відносини Сумської міської ради та її виконавчого комітету</t>
  </si>
  <si>
    <t>2022 рік – 165,0
2023 рік – 173,8;
2024 рік – 182,4</t>
  </si>
  <si>
    <t>1.1.1. Оновлення кредитного рейтингу та рейтингу інвестиційної привабливості.</t>
  </si>
  <si>
    <t>1.1.2. Оновлення іміджевого інформаційного комплекту «Інвестиційний паспорт міста Суми» (англійською та українською мовами)</t>
  </si>
  <si>
    <t>1.1.3. Виготовлення інформаційних матеріалів про економічний та інвестиційний потенціал міста Суми.</t>
  </si>
  <si>
    <t>1.1.5.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</t>
  </si>
  <si>
    <t>1.1.6. Забезпечення участі у форумах, виставках, інвестиційних заходах (придбання та/або оренда засобів матеріально-технічного забезпечення)</t>
  </si>
  <si>
    <t xml:space="preserve">2.1.1. Сплата організаційних внесків для участі у конференціях, семінарах, тренінгах, проектах, форумах, ярмарках, виставках тощо </t>
  </si>
  <si>
    <t>2.1.2. Забезпечення участі офіційних делегацій міста Суми у міжнародних конференціях, семінарах, тренінгах, проектах, форумах, ярмарках, виставках тощо.</t>
  </si>
  <si>
    <t>2022 рік – 183,4;
2023 рік – 188,3;
2024 рік – 194,0</t>
  </si>
  <si>
    <t>2.2.1. Залучення іноземних експертів за програмами SES, SKEW-CIM</t>
  </si>
  <si>
    <t>2.3.1 Відрядження офіційних делегацій від міста Суми до зарубіжних країн з метою встановлення нових партнерських/дружніх відносин</t>
  </si>
  <si>
    <t>2.3.2 Офіційний прийом іноземних делегацій із зарубіжних країн, що прибувають до міста Суми з метою встановлення та підтримки партнерських/дружніх відносин</t>
  </si>
  <si>
    <t>2.3.3 Відрядження делегацій від міста Суми до міст-партнерів (депутати,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</t>
  </si>
  <si>
    <t xml:space="preserve">                                                                                                                                                                                                        </t>
  </si>
  <si>
    <t>Мета, завдання</t>
  </si>
  <si>
    <t>Джерела фінансування</t>
  </si>
  <si>
    <t>2022 рік (план)</t>
  </si>
  <si>
    <t xml:space="preserve">2023 рік (план) </t>
  </si>
  <si>
    <t>2024 рік (план)</t>
  </si>
  <si>
    <t>Відповідальні виконавці</t>
  </si>
  <si>
    <t>Обсяг витрат</t>
  </si>
  <si>
    <t>у тому числі</t>
  </si>
  <si>
    <t>кошти бюджету СМТГ</t>
  </si>
  <si>
    <t xml:space="preserve">у тому числі </t>
  </si>
  <si>
    <t>Загальний фонд</t>
  </si>
  <si>
    <t>Спеціальний фонд</t>
  </si>
  <si>
    <t>Всього на виконання Програми</t>
  </si>
  <si>
    <t>-</t>
  </si>
  <si>
    <t>КПКВК 0217693 «Інші заходи, пов’язані з економічною діяльністю»</t>
  </si>
  <si>
    <t xml:space="preserve"> КПКВК 0217693 «Інші заходи, пов’язані з економічною діяльністю»</t>
  </si>
  <si>
    <t xml:space="preserve">               </t>
  </si>
  <si>
    <t xml:space="preserve">           тис. грн.</t>
  </si>
  <si>
    <t>1.1.1. Оновлення кредитного рейтингу та рейтингу інвестиційної привабливості</t>
  </si>
  <si>
    <t xml:space="preserve">1.1.3. Виготовлення інформаційних матеріалів про економічний та інвестиційний потенціал міста Суми </t>
  </si>
  <si>
    <t xml:space="preserve"> Всього на виконання  підпрограми 1</t>
  </si>
  <si>
    <t>Всього на виконання підпрограми 2</t>
  </si>
  <si>
    <t>2.1.1. Сплата організаційних внесків для участі у конференціях, семінарах, тренінгах, проектах, форумах, ярмарках, виставках тощо</t>
  </si>
  <si>
    <t>2.1.2. Забезпечення участі офіційних делегацій міста Суми у міжнародних конференціях, семінарах, тренінгах, проектах, форумах, ярмарках, виставках тощо</t>
  </si>
  <si>
    <t>2.2.2. Проведення робочих зустрічей по обміну досвідом</t>
  </si>
  <si>
    <t>2.2.3.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</t>
  </si>
  <si>
    <t>2.3.1. Відрядження офіційних делегацій від міста Суми до зарубіжних країн з метою встановлення нових партнерських/дружніх відносин</t>
  </si>
  <si>
    <t>2.3.2. Офіційний прийом іноземних делегацій із зарубіжних країн, що прибувають до міста Суми з метою встановлення та підтримки партнерських/дружніх відносин</t>
  </si>
  <si>
    <t xml:space="preserve">2.3.3. Відрядження делегацій від міста Суми до міст-партнерів (депутати,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 </t>
  </si>
  <si>
    <t>2022 рік – 197,3;
2023 рік – 274,6;
2024 рік – 362,4</t>
  </si>
  <si>
    <t>Відповідальні виконавці, КПКВК, завдання програми, результативні показники</t>
  </si>
  <si>
    <t xml:space="preserve">2022 рік (план) </t>
  </si>
  <si>
    <t>Разом</t>
  </si>
  <si>
    <t>в тому числі</t>
  </si>
  <si>
    <t>Всього на виконання Програми, тис. грн.</t>
  </si>
  <si>
    <t>Показник затрат:</t>
  </si>
  <si>
    <t>Показник продукту:</t>
  </si>
  <si>
    <t>Показник ефективності:</t>
  </si>
  <si>
    <t xml:space="preserve">Показник затрат: </t>
  </si>
  <si>
    <t>Кількість виготовлених комплектів інвестиційного паспорту, од.</t>
  </si>
  <si>
    <t>Середня вартість одного комплекту «Інвестиційний паспорт міста Суми», грн.</t>
  </si>
  <si>
    <t>Обсяг видатків на виготовлення інформаційних матеріалів про економічний та інвестиційний потенціал міста, тис. грн.</t>
  </si>
  <si>
    <t>Кількість виготовлених інформаційних матеріалів про економічний та інвестиційний потенціал міста, од.</t>
  </si>
  <si>
    <t>Середня вартість одиниці виготовлених інформаційних матеріалів про економічний та  інвестиційний потенціал міста, грн.</t>
  </si>
  <si>
    <t>Кількість заходів з поширення інформаційних матеріалів, од.</t>
  </si>
  <si>
    <t>Середня вартість придбання та/або оренди засобів матеріально-технічного забезпечення для участі у форумах, виставках, інвестиційних заходах, грн.</t>
  </si>
  <si>
    <t>Обсяг видатків на забезпечення участі офіційних делегацій міста Суми у міжнародних конференціях, семінарах, тренінгах, проектах, форумах, ярмарках, виставках тощо, тис. грн.</t>
  </si>
  <si>
    <t>Середня вартість одного організаційного внеску, грн.</t>
  </si>
  <si>
    <t>Обсяг видатків на залучення іноземних експертів за програмами SES, SKEW-CIM, тис. грн.</t>
  </si>
  <si>
    <t>Обсяг видатків на проведення робочих зустрічей по обміну досвідом, тис. грн.</t>
  </si>
  <si>
    <t>Обсяг видатків на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ради), тис. грн.</t>
  </si>
  <si>
    <t>Кількість залучених іноземних експертів за програмами SES, SKEW-CIM, осіб</t>
  </si>
  <si>
    <t>Кількість проведених робочих зустрічей, од.</t>
  </si>
  <si>
    <t>Кількість здійснених навчальних візитів з обміну досвідом, од.</t>
  </si>
  <si>
    <t xml:space="preserve">Показник ефективності: </t>
  </si>
  <si>
    <t>Середні видатки на залучення одного іноземного експерта за програмами SES, SKEW-CIM, грн.</t>
  </si>
  <si>
    <t>Середні видатки на проведення однієї робочої зустрічі, грн.</t>
  </si>
  <si>
    <t>Середні видатки на забезпечення навчального візиту з обміну досвідом, грн.</t>
  </si>
  <si>
    <t xml:space="preserve">Показник продукту: </t>
  </si>
  <si>
    <t>Обсяг видатків на відрядження офіційних делегацій від міста Суми до зарубіжних країн з метою встановлення нових партнерських/дружніх відносин, тис. грн.</t>
  </si>
  <si>
    <t>Кількість відряджених делегацій від міста Суми до зарубіжних країн з метою встановлення нових партнерських/дружніх відносин, од.</t>
  </si>
  <si>
    <t>Кількість іноземних делегацій і з зарубіжних країн, що прибувають до міста Суми з метою встановлення та підтримки партнерських/дружніх відносин, од.</t>
  </si>
  <si>
    <t>Кількість делегацій від міста Суми, відряджених до міст-партнерів, од.</t>
  </si>
  <si>
    <t xml:space="preserve">Очікувані результати </t>
  </si>
  <si>
    <t>Найменування завдань</t>
  </si>
  <si>
    <t>Найменування показників</t>
  </si>
  <si>
    <t>Одиниці виміру</t>
  </si>
  <si>
    <t>Значення показників</t>
  </si>
  <si>
    <t>план</t>
  </si>
  <si>
    <t>2022 рік</t>
  </si>
  <si>
    <t>2023 рік</t>
  </si>
  <si>
    <t>2024 рік</t>
  </si>
  <si>
    <t>од.</t>
  </si>
  <si>
    <t xml:space="preserve">  </t>
  </si>
  <si>
    <t>Всього на виконання підпрограми 1, тис.грн.</t>
  </si>
  <si>
    <t>Обсяг видатків на виготовлення іміджевого інформаційного комплекту «Інвестиційний паспорт міста Суми» (англійською та українською мовами), тис. грн.</t>
  </si>
  <si>
    <t xml:space="preserve">Всього на виконання підпрограми 2, тис. грн. </t>
  </si>
  <si>
    <t xml:space="preserve">Оновлення іміджевого інформаційного комплекту «Інвестиційний паспорт міста Суми» </t>
  </si>
  <si>
    <t>Підпрограма 1. Сприяння формуванню позитивного іміджу міста Суми</t>
  </si>
  <si>
    <t>Департамент фінансів, економіки та інвестицій Сумської міської ради, виконавчий комітет Сумської міської ради (відділ бухгалтерського обліку та звітності ВК)</t>
  </si>
  <si>
    <t>Підпрограма 1. Сприяння  формуванню позитивного іміджу міста Суми</t>
  </si>
  <si>
    <t xml:space="preserve">      С.В. Сукачева</t>
  </si>
  <si>
    <t>С.В. Сукачева</t>
  </si>
  <si>
    <t>2.4.1. Організація прийому та перебування іноземних офіційних делегацій з нагоди проведення урочистих заходів у місті Суми</t>
  </si>
  <si>
    <t>Сприяння  формуванню позитивного іміджу міста Суми</t>
  </si>
  <si>
    <t>Розвиток міжнародної співпраці</t>
  </si>
  <si>
    <t>Забезпечення перебування іноземних офіційних делегацій під час проведення урочистих заходів у місті Суми</t>
  </si>
  <si>
    <t>2.5.</t>
  </si>
  <si>
    <t>Забезпечення співпраці з  дипломатичними та консульськими установами іноземних держав в Україні,  міжнародними організаціями та донорськими установами, іншими закордонними суб'єктами, дипломатичними представництвами України за кордоном</t>
  </si>
  <si>
    <t>2.5.1.  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міста Суми в рамках офіційних візитів</t>
  </si>
  <si>
    <t>Налагодження контактів з муніципалітетами міст іноземних держав, міжнародними організаціями та донорськими установами, іншими закордонними суб'єктами;
підтримка існуючих зв'язків у рамках укладених документів про співпрацю;
розвиток мережі міжнародного партнерства</t>
  </si>
  <si>
    <t>2.5.1. 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міста Суми в рамках офіційних візитів</t>
  </si>
  <si>
    <t>Обсяг видатків на організацію офіційних прийомів представників  дипломатичних та консульських установ іноземних держав в Україні,  міжнародних організацій та донорських установ, інших закордонних суб'єктів, дипломатичних представництв України за кордоном, тис. грн.</t>
  </si>
  <si>
    <t>Загальна кількість зарубіжних міст-партнерів та дружніх міст із зарубіжних країн</t>
  </si>
  <si>
    <t>2022 рік – 30,0;
2023 рік – 40,0;
2024 рік – 50,0</t>
  </si>
  <si>
    <t xml:space="preserve">                                                 Додаток 2
до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
від                                    №  
</t>
  </si>
  <si>
    <t>Напрями діяльності, завдання та заходи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</t>
  </si>
  <si>
    <t>Перелік завдань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</t>
  </si>
  <si>
    <t>Результативні показники виконання завдань  Програми розвитку міжнародної співпраці та сприяння формуванню позитивного інвестиційного іміджу 
Сумської міської територіальної громади на 2022-2024 роки</t>
  </si>
  <si>
    <t xml:space="preserve">                                           Додаток 3
до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
від                                                                                        №  </t>
  </si>
  <si>
    <t>2022 рік – 245,0;
2023 рік – 258,8;
2024 рік – 273,0</t>
  </si>
  <si>
    <t xml:space="preserve"> 2022 рік – 476,0;
2023 рік – 602,2;
2024 рік – 497,9
</t>
  </si>
  <si>
    <t>Обсяг видатків на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заходів), тис. грн.</t>
  </si>
  <si>
    <t>Кількість форумів, виставок, інвестиційних заходів, од.</t>
  </si>
  <si>
    <t>Обсяг видатків для сплати організаційних внесків для участі у конференціях, семінарах, проектах, форумах, ярмарках, виставках тощо, тис. грн.</t>
  </si>
  <si>
    <t>Кількість організаційних внесків для участі у конференціях, семінарах, проектах, форумах, ярмарках, виставках тощо, од.</t>
  </si>
  <si>
    <t>Кількість конференцій, семінарів, тренінгів, проектів, форумів, ярмарок та виставок, в яких братимуть участь делегації міста Суми, од.</t>
  </si>
  <si>
    <t>Обсяг видатків на організацію перебування іноземних офіційних делегацій з нагоди Дня Європи в місті Суми, тис. грн.</t>
  </si>
  <si>
    <t>Обсяг видатків на організацію перебування іноземних офіційних делегацій з нагоди Дня міста Суми, тис. грн.</t>
  </si>
  <si>
    <t>Обсяг видатків на організацію офіційного прийому  іноземних делегацій із зарубіжних країн, що прибувають до міста Суми з метою встановлення та підтримки партнерських/дружніх відносин, тис. грн.</t>
  </si>
  <si>
    <t>Обсяг видатків на відрядження делегацій від міста Суми до міст-партнерів (депутати,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сторони), тис.грн.</t>
  </si>
  <si>
    <t>Кількість офіційних іноземних делегацій, що відвідають місто Суми з нагоди Дня Європи, од.</t>
  </si>
  <si>
    <t>Кількість офіційних іноземних делегацій, що відвідають місто Суми з нагоди Дня міста Суми, од.</t>
  </si>
  <si>
    <t>Кількість офіційних прийомів представників  дипломатичних та консульських установ іноземних держав в Україні,  міжнародних організацій та донорських установ, інших закордонних суб'єктів, дипломатичних представництв України за кордоном, од.</t>
  </si>
  <si>
    <t>1. Підтвердження кредитного рейтингу та рейтингу інвестиційної привабливості.
2. Формування іміджу м.Суми як інвестиційно привабливого міста, шляхом поширення інформації про його науковий, економічний та інвестиційний потенціал в Україні та за її межами.</t>
  </si>
  <si>
    <t>1.1.4. Створення (виготовлення) та/або оновлення відеопрезентації про місто Суми (відеоролик про науковий, економічний, інвестиційний  потенціал міста Суми)</t>
  </si>
  <si>
    <t xml:space="preserve">2.2.2. Проведення робочих зустрічей з обміну досвідом </t>
  </si>
  <si>
    <t>Підтримка зв’язків з містами-партнерами та встановлення нових партнерських/дружніх відносин з містами зарубіжних країн</t>
  </si>
  <si>
    <t xml:space="preserve">
Підтримка зв’язків з містами-партнерами та дружніми містами</t>
  </si>
  <si>
    <t>1.1.6. Забезпечення участі у форумах, виставках, інвестиційних заходах  (придбання та/або оренда засобів матеріально-технічного забезпечення)</t>
  </si>
  <si>
    <t xml:space="preserve">Обсяг видатків на забезпечення участі у форумах, виставках, інвестиційних заходах  (придбання та/або оренда засобів матеріально-технічного забезпечення), тис. грн. </t>
  </si>
  <si>
    <t>Обсяг видатків на створення (виготовлення) та/або оновлення відеопрезентації про місто Суми (відеоролик про науковий, економічний, інвестиційний  потенціал міста Суми), тис. грн.</t>
  </si>
  <si>
    <t>Підтвердження кредитного рейтингу та рейтингу інвестиційної привабливості</t>
  </si>
  <si>
    <r>
      <t xml:space="preserve">Мета програми: </t>
    </r>
    <r>
      <rPr>
        <sz val="12"/>
        <rFont val="Times New Roman"/>
        <family val="1"/>
        <charset val="204"/>
      </rPr>
      <t>розвиток міжнародної співпраці з містами-партнерами, дружніми містами, міжнародними організаціями та донорськими установами, сприяння формуванню іміджу міста Суми як інвестиційно привабливого, забезпечення реалізації в Сумській міській територіальній громаді державної політики у сфері міжнародної співпраці та інвестиційної діяльності, зокрема на основі місцевого інвестування.</t>
    </r>
  </si>
  <si>
    <r>
      <t xml:space="preserve">Мета: </t>
    </r>
    <r>
      <rPr>
        <sz val="12"/>
        <rFont val="Times New Roman"/>
        <family val="1"/>
        <charset val="204"/>
      </rPr>
      <t>сприяння формуванню іміджу міста Суми, як інвестиційно привабливого міста, підвищення рівня поінформованості міжнародної спільноти про економічний та інвестиційний потенціал Сумської міської ТГ</t>
    </r>
  </si>
  <si>
    <r>
      <t>Завдання 1.1.</t>
    </r>
    <r>
      <rPr>
        <sz val="12"/>
        <rFont val="Times New Roman"/>
        <family val="1"/>
        <charset val="204"/>
      </rPr>
      <t xml:space="preserve"> Поширення інформації про науковий, економічний, інвестиційний  потенціал міста Суми </t>
    </r>
  </si>
  <si>
    <r>
      <t>Мета:</t>
    </r>
    <r>
      <rPr>
        <sz val="12"/>
        <rFont val="Times New Roman"/>
        <family val="1"/>
        <charset val="204"/>
      </rPr>
      <t xml:space="preserve"> сприяння встановленню партнерських зв’язків між Сумською міською ТГ та містами зарубіжних країн, розвитку співпраці з містами-партнерами, дружніми містами, міжнародними організаціями та донорськими установами</t>
    </r>
  </si>
  <si>
    <r>
      <t xml:space="preserve">Завдання 2.1. </t>
    </r>
    <r>
      <rPr>
        <b/>
        <sz val="12"/>
        <rFont val="Times New Roman"/>
        <family val="1"/>
        <charset val="204"/>
      </rPr>
      <t>Участь у конференціях, семінарах, тренінгах, проектах, ярмарках, виставках тощо</t>
    </r>
  </si>
  <si>
    <r>
      <t>Завдання 2.2.</t>
    </r>
    <r>
      <rPr>
        <b/>
        <sz val="12"/>
        <rFont val="Times New Roman"/>
        <family val="1"/>
        <charset val="204"/>
      </rPr>
      <t xml:space="preserve"> Залучення іноземних експертів для обміну досвідом</t>
    </r>
  </si>
  <si>
    <r>
      <t xml:space="preserve">Завдання 2.3. </t>
    </r>
    <r>
      <rPr>
        <b/>
        <sz val="12"/>
        <rFont val="Times New Roman"/>
        <family val="1"/>
        <charset val="204"/>
      </rPr>
      <t>Підтримка зв’язків з містами-партнерами та встановлення нових партнерських/дружніх відносин з містами зарубіжних країн</t>
    </r>
  </si>
  <si>
    <r>
      <t>Завдання 2.4.</t>
    </r>
    <r>
      <rPr>
        <b/>
        <sz val="12"/>
        <rFont val="Times New Roman"/>
        <family val="1"/>
        <charset val="204"/>
      </rPr>
      <t xml:space="preserve">  Забезпечення перебування іноземних офіційних делегацій під час проведення урочистих заходів у місті Суми</t>
    </r>
  </si>
  <si>
    <r>
      <t>Завдання 2.5.</t>
    </r>
    <r>
      <rPr>
        <b/>
        <sz val="12"/>
        <rFont val="Times New Roman"/>
        <family val="1"/>
        <charset val="204"/>
      </rPr>
      <t xml:space="preserve">  Забезпечення співпраці з  дипломатичними та консульськими установами іноземних держав в Україні,  міжнародними організаціями та донорськими установами, іншими закордонними суб'єктами, дипломатичними представництвами України за кордоном</t>
    </r>
  </si>
  <si>
    <t>Кількість делегацій з міст зарубіжних країн, міжнародних організацій, інших закордонних суб'єктів, що відвідають місто Суми в рамках офіційних візитів</t>
  </si>
  <si>
    <t>Кількість делегацій від міста Суми до міст зарубіжних країн, у т.ч. до міст-партнерів та дружніх міст</t>
  </si>
  <si>
    <t xml:space="preserve"> Програми розвитку міжнародної співпраці та сприяння формуванню позитивного інвестиційного іміджу
 Сумської міської територіальної громади на 2022-2024 роки</t>
  </si>
  <si>
    <t>Середня вартість одного сертифікату про підтвердження рейтингу інвестиційної привабливості, грн.</t>
  </si>
  <si>
    <t>Кількість сертифікатів про підтвердження рейтингу інвестиційної привабливості, од.</t>
  </si>
  <si>
    <t>Кількість створених (виготовлених) та/або оновлених відеопрезентацій про місто Суми, од.</t>
  </si>
  <si>
    <t xml:space="preserve">                     Додаток 5
до Програми розвитку міжнародної співпраці та сприяння формуванню позитивного інвестиційного іміджу Сумської   міської  територіальної громади 
на 2022-2024 роки
від                                    №  </t>
  </si>
  <si>
    <t xml:space="preserve">                            Додаток 4
до   Програми   розвитку  міжнародної   співпраці
та сприяння формуванню позитивного інвестиційного іміджу Сумської міської територіальної громади на 2022-2024 роки 
від                                    №  </t>
  </si>
  <si>
    <t xml:space="preserve">В.о. директора Департаменту </t>
  </si>
  <si>
    <t>фінансів, економіки та інвестицій</t>
  </si>
  <si>
    <t>Сумської міської ради</t>
  </si>
  <si>
    <r>
      <t xml:space="preserve">Відповідальні виконавці: </t>
    </r>
    <r>
      <rPr>
        <sz val="12"/>
        <rFont val="Times New Roman"/>
        <family val="1"/>
        <charset val="204"/>
      </rPr>
      <t>Виконавчий комітет Сумської міської ради (відділ бухгалтерського обліку та звітності ВК)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Департамент фінансів, економіки та інвестицій Сумської міської ради.</t>
    </r>
  </si>
  <si>
    <r>
      <t xml:space="preserve">Завдання 1.1. </t>
    </r>
    <r>
      <rPr>
        <b/>
        <i/>
        <sz val="12"/>
        <rFont val="Times New Roman"/>
        <family val="1"/>
        <charset val="204"/>
      </rPr>
      <t>Поширення інформації про науковий, економічний, інвестиційний  потенціал міста Суми, тис. грн.</t>
    </r>
  </si>
  <si>
    <t>Обсяг видатків на оновлення кредитного рейтингу, тис. грн.</t>
  </si>
  <si>
    <t>Середня вартість одиниці створеної (виготовленої) та/або оновленої відеопрезентації, грн.</t>
  </si>
  <si>
    <t>Середні видатки на 1 захід з поширення інформаційного матеріалу, грн.</t>
  </si>
  <si>
    <r>
      <t xml:space="preserve">Завдання 2.1. </t>
    </r>
    <r>
      <rPr>
        <b/>
        <i/>
        <sz val="12"/>
        <rFont val="Times New Roman"/>
        <family val="1"/>
        <charset val="204"/>
      </rPr>
      <t>Участь у конференціях, семінарах, тренінгах, проектах, ярмарках, виставках тощо, тис. грн.</t>
    </r>
  </si>
  <si>
    <t>Середні видатки на участь у міжнародних форумах, ярмарках та виставках однієї делегації, грн.</t>
  </si>
  <si>
    <r>
      <t xml:space="preserve">Завдання 2.2. </t>
    </r>
    <r>
      <rPr>
        <b/>
        <i/>
        <sz val="12"/>
        <rFont val="Times New Roman"/>
        <family val="1"/>
        <charset val="204"/>
      </rPr>
      <t>Залучення іноземних експертів для обміну досвідом, тис. грн.</t>
    </r>
  </si>
  <si>
    <r>
      <t>Завдання 2.3</t>
    </r>
    <r>
      <rPr>
        <b/>
        <i/>
        <u/>
        <sz val="12"/>
        <rFont val="Times New Roman"/>
        <family val="1"/>
        <charset val="204"/>
      </rPr>
      <t>.</t>
    </r>
    <r>
      <rPr>
        <b/>
        <i/>
        <sz val="12"/>
        <rFont val="Times New Roman"/>
        <family val="1"/>
        <charset val="204"/>
      </rPr>
      <t>Заходи, пов’язані з підтримкою зв’язків з містами-партнерами та встановлення нових партнерських/дружніх відносин з містами зарубіжних країн,  тис. грн.</t>
    </r>
  </si>
  <si>
    <t>Середні видатки на відрядження офіційної делегації від міста Суми до зарубіжних країн з метою встановлення нових партнерських/дружніх відносин, грн.</t>
  </si>
  <si>
    <t>Середні видатки на прийом однієї іноземної делегації, грн.</t>
  </si>
  <si>
    <t>Середні видатки на відрядження однієї делегації до міст-партнерів, грн.</t>
  </si>
  <si>
    <r>
      <t>Завдання 2.4</t>
    </r>
    <r>
      <rPr>
        <b/>
        <i/>
        <u/>
        <sz val="12"/>
        <rFont val="Times New Roman"/>
        <family val="1"/>
        <charset val="204"/>
      </rPr>
      <t>. Забезпечення перебування іноземних офіційних делегацій під час проведення урочистих заходів у місті Суми</t>
    </r>
    <r>
      <rPr>
        <b/>
        <i/>
        <sz val="12"/>
        <rFont val="Times New Roman"/>
        <family val="1"/>
        <charset val="204"/>
      </rPr>
      <t>, тис. грн.</t>
    </r>
  </si>
  <si>
    <t>Середні видатки на організацію прийому та перебування однієї іноземної офіційної делегації, що братиме участь в урочистих заходах з нагоди святкування Дня Європи в місті Суми, грн.</t>
  </si>
  <si>
    <t>Середні видатки  на організацію прийому та перебування однієї іноземної офіційної делегації, що братиме участь в урочистих заходах з нагоди святкування Дня міста Суми, грн.</t>
  </si>
  <si>
    <r>
      <t>Завдання 2.5.</t>
    </r>
    <r>
      <rPr>
        <b/>
        <sz val="12"/>
        <rFont val="Times New Roman"/>
        <family val="1"/>
        <charset val="204"/>
      </rPr>
      <t xml:space="preserve">  Забезпечення співпраці з  дипломатичними та консульськими установами іноземних держав в Україні,  міжнародними організаціями та донорськими установами, іншими закордонними суб'єктами, дипломатичними представництвами України за кордоном, тис.грн.</t>
    </r>
  </si>
  <si>
    <t>Середні видатки на організацію офіційного прийому представників  дипломатичних та консульських установ іноземних держав в Україні,  міжнародних організацій та донорських установ, інших закордонних суб'єктів, дипломатичних представництв України за кордоном,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</si>
</sst>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/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0" xfId="0" applyFont="1" applyFill="1"/>
    <xf numFmtId="0" fontId="5" fillId="4" borderId="0" xfId="0" applyFont="1" applyFill="1" applyAlignment="1">
      <alignment horizontal="justify" wrapText="1"/>
    </xf>
    <xf numFmtId="0" fontId="5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vertical="center" wrapText="1"/>
    </xf>
    <xf numFmtId="165" fontId="5" fillId="4" borderId="0" xfId="0" applyNumberFormat="1" applyFont="1" applyFill="1"/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center"/>
    </xf>
    <xf numFmtId="164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justify" vertical="center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top"/>
    </xf>
    <xf numFmtId="1" fontId="5" fillId="4" borderId="6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/>
    </xf>
    <xf numFmtId="165" fontId="5" fillId="4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/>
    </xf>
    <xf numFmtId="165" fontId="5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164" fontId="5" fillId="4" borderId="2" xfId="0" applyNumberFormat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165" fontId="5" fillId="4" borderId="4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justify" vertical="center"/>
    </xf>
    <xf numFmtId="164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/>
    </xf>
    <xf numFmtId="0" fontId="13" fillId="4" borderId="4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6" fillId="0" borderId="0" xfId="0" applyFont="1" applyAlignment="1">
      <alignment horizontal="left"/>
    </xf>
    <xf numFmtId="0" fontId="7" fillId="4" borderId="0" xfId="0" applyFont="1" applyFill="1" applyBorder="1"/>
    <xf numFmtId="0" fontId="5" fillId="4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A25" zoomScale="80" zoomScaleNormal="80" zoomScaleSheetLayoutView="80" workbookViewId="0">
      <selection activeCell="C33" sqref="C33"/>
    </sheetView>
  </sheetViews>
  <sheetFormatPr defaultRowHeight="15.75" x14ac:dyDescent="0.25"/>
  <cols>
    <col min="1" max="1" width="8.5703125" style="18" customWidth="1"/>
    <col min="2" max="2" width="47.85546875" style="18" customWidth="1"/>
    <col min="3" max="3" width="102.140625" style="18" customWidth="1"/>
    <col min="4" max="4" width="18" style="18" customWidth="1"/>
    <col min="5" max="5" width="45.28515625" style="18" customWidth="1"/>
    <col min="6" max="6" width="34.140625" style="18" customWidth="1"/>
    <col min="7" max="7" width="24.42578125" style="18" customWidth="1"/>
    <col min="8" max="8" width="52.7109375" style="18" customWidth="1"/>
    <col min="9" max="16384" width="9.140625" style="18"/>
  </cols>
  <sheetData>
    <row r="1" spans="1:8" ht="83.25" customHeight="1" x14ac:dyDescent="0.25">
      <c r="A1" s="17"/>
      <c r="F1" s="19"/>
      <c r="G1" s="97" t="s">
        <v>134</v>
      </c>
      <c r="H1" s="97"/>
    </row>
    <row r="2" spans="1:8" ht="18.75" x14ac:dyDescent="0.25">
      <c r="A2" s="98" t="s">
        <v>135</v>
      </c>
      <c r="B2" s="98"/>
      <c r="C2" s="98"/>
      <c r="D2" s="98"/>
      <c r="E2" s="98"/>
      <c r="F2" s="98"/>
      <c r="G2" s="98"/>
      <c r="H2" s="98"/>
    </row>
    <row r="3" spans="1:8" ht="19.5" thickBot="1" x14ac:dyDescent="0.35">
      <c r="A3" s="20" t="s">
        <v>22</v>
      </c>
      <c r="B3" s="21"/>
      <c r="C3" s="21"/>
      <c r="D3" s="21"/>
      <c r="E3" s="21"/>
      <c r="F3" s="21"/>
      <c r="G3" s="21"/>
      <c r="H3" s="22" t="s">
        <v>23</v>
      </c>
    </row>
    <row r="4" spans="1:8" ht="26.25" customHeight="1" x14ac:dyDescent="0.25">
      <c r="A4" s="23" t="s">
        <v>0</v>
      </c>
      <c r="B4" s="114" t="s">
        <v>2</v>
      </c>
      <c r="C4" s="114" t="s">
        <v>3</v>
      </c>
      <c r="D4" s="114" t="s">
        <v>4</v>
      </c>
      <c r="E4" s="114" t="s">
        <v>5</v>
      </c>
      <c r="F4" s="114" t="s">
        <v>6</v>
      </c>
      <c r="G4" s="114" t="s">
        <v>7</v>
      </c>
      <c r="H4" s="114" t="s">
        <v>8</v>
      </c>
    </row>
    <row r="5" spans="1:8" ht="40.5" customHeight="1" thickBot="1" x14ac:dyDescent="0.3">
      <c r="A5" s="24" t="s">
        <v>1</v>
      </c>
      <c r="B5" s="115"/>
      <c r="C5" s="115"/>
      <c r="D5" s="115"/>
      <c r="E5" s="115"/>
      <c r="F5" s="115"/>
      <c r="G5" s="115"/>
      <c r="H5" s="115"/>
    </row>
    <row r="6" spans="1:8" ht="19.5" thickBot="1" x14ac:dyDescent="0.3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x14ac:dyDescent="0.25">
      <c r="A7" s="105" t="s">
        <v>117</v>
      </c>
      <c r="B7" s="106"/>
      <c r="C7" s="106"/>
      <c r="D7" s="106"/>
      <c r="E7" s="106"/>
      <c r="F7" s="106"/>
      <c r="G7" s="106"/>
      <c r="H7" s="107"/>
    </row>
    <row r="8" spans="1:8" ht="11.25" customHeight="1" thickBot="1" x14ac:dyDescent="0.3">
      <c r="A8" s="108"/>
      <c r="B8" s="109"/>
      <c r="C8" s="109"/>
      <c r="D8" s="109"/>
      <c r="E8" s="109"/>
      <c r="F8" s="109"/>
      <c r="G8" s="109"/>
      <c r="H8" s="110"/>
    </row>
    <row r="9" spans="1:8" ht="18" customHeight="1" x14ac:dyDescent="0.25">
      <c r="A9" s="91" t="s">
        <v>9</v>
      </c>
      <c r="B9" s="94" t="s">
        <v>13</v>
      </c>
      <c r="C9" s="27" t="s">
        <v>26</v>
      </c>
      <c r="D9" s="91" t="s">
        <v>10</v>
      </c>
      <c r="E9" s="88" t="s">
        <v>118</v>
      </c>
      <c r="F9" s="91" t="s">
        <v>11</v>
      </c>
      <c r="G9" s="91" t="s">
        <v>25</v>
      </c>
      <c r="H9" s="111" t="s">
        <v>153</v>
      </c>
    </row>
    <row r="10" spans="1:8" ht="37.5" x14ac:dyDescent="0.25">
      <c r="A10" s="92"/>
      <c r="B10" s="95"/>
      <c r="C10" s="27" t="s">
        <v>27</v>
      </c>
      <c r="D10" s="92"/>
      <c r="E10" s="89"/>
      <c r="F10" s="92"/>
      <c r="G10" s="92"/>
      <c r="H10" s="112"/>
    </row>
    <row r="11" spans="1:8" ht="37.5" x14ac:dyDescent="0.25">
      <c r="A11" s="92"/>
      <c r="B11" s="95"/>
      <c r="C11" s="27" t="s">
        <v>28</v>
      </c>
      <c r="D11" s="92"/>
      <c r="E11" s="89"/>
      <c r="F11" s="92"/>
      <c r="G11" s="92"/>
      <c r="H11" s="112"/>
    </row>
    <row r="12" spans="1:8" ht="40.5" customHeight="1" x14ac:dyDescent="0.25">
      <c r="A12" s="92"/>
      <c r="B12" s="95"/>
      <c r="C12" s="27" t="s">
        <v>154</v>
      </c>
      <c r="D12" s="92"/>
      <c r="E12" s="89"/>
      <c r="F12" s="92"/>
      <c r="G12" s="92"/>
      <c r="H12" s="112"/>
    </row>
    <row r="13" spans="1:8" ht="56.25" customHeight="1" x14ac:dyDescent="0.25">
      <c r="A13" s="92"/>
      <c r="B13" s="95"/>
      <c r="C13" s="27" t="s">
        <v>29</v>
      </c>
      <c r="D13" s="92"/>
      <c r="E13" s="89"/>
      <c r="F13" s="92"/>
      <c r="G13" s="92"/>
      <c r="H13" s="112"/>
    </row>
    <row r="14" spans="1:8" ht="45" customHeight="1" thickBot="1" x14ac:dyDescent="0.3">
      <c r="A14" s="92"/>
      <c r="B14" s="96"/>
      <c r="C14" s="27" t="s">
        <v>30</v>
      </c>
      <c r="D14" s="92"/>
      <c r="E14" s="90"/>
      <c r="F14" s="93"/>
      <c r="G14" s="93"/>
      <c r="H14" s="113"/>
    </row>
    <row r="15" spans="1:8" ht="19.5" thickBot="1" x14ac:dyDescent="0.3">
      <c r="A15" s="102" t="s">
        <v>24</v>
      </c>
      <c r="B15" s="103"/>
      <c r="C15" s="103"/>
      <c r="D15" s="103"/>
      <c r="E15" s="103"/>
      <c r="F15" s="103"/>
      <c r="G15" s="103"/>
      <c r="H15" s="104"/>
    </row>
    <row r="16" spans="1:8" ht="37.5" x14ac:dyDescent="0.25">
      <c r="A16" s="91" t="s">
        <v>12</v>
      </c>
      <c r="B16" s="94" t="s">
        <v>17</v>
      </c>
      <c r="C16" s="28" t="s">
        <v>31</v>
      </c>
      <c r="D16" s="91" t="s">
        <v>10</v>
      </c>
      <c r="E16" s="88" t="s">
        <v>118</v>
      </c>
      <c r="F16" s="91" t="s">
        <v>11</v>
      </c>
      <c r="G16" s="91" t="s">
        <v>33</v>
      </c>
      <c r="H16" s="99" t="s">
        <v>18</v>
      </c>
    </row>
    <row r="17" spans="1:15" ht="57" thickBot="1" x14ac:dyDescent="0.3">
      <c r="A17" s="93"/>
      <c r="B17" s="96"/>
      <c r="C17" s="29" t="s">
        <v>32</v>
      </c>
      <c r="D17" s="93"/>
      <c r="E17" s="90"/>
      <c r="F17" s="93"/>
      <c r="G17" s="93"/>
      <c r="H17" s="101"/>
    </row>
    <row r="18" spans="1:15" ht="18.75" x14ac:dyDescent="0.25">
      <c r="A18" s="91" t="s">
        <v>14</v>
      </c>
      <c r="B18" s="99" t="s">
        <v>19</v>
      </c>
      <c r="C18" s="28" t="s">
        <v>34</v>
      </c>
      <c r="D18" s="91" t="s">
        <v>10</v>
      </c>
      <c r="E18" s="88" t="s">
        <v>118</v>
      </c>
      <c r="F18" s="91" t="s">
        <v>11</v>
      </c>
      <c r="G18" s="91" t="s">
        <v>139</v>
      </c>
      <c r="H18" s="99" t="s">
        <v>20</v>
      </c>
    </row>
    <row r="19" spans="1:15" ht="18.75" x14ac:dyDescent="0.25">
      <c r="A19" s="92"/>
      <c r="B19" s="100"/>
      <c r="C19" s="27" t="s">
        <v>155</v>
      </c>
      <c r="D19" s="92"/>
      <c r="E19" s="89"/>
      <c r="F19" s="92"/>
      <c r="G19" s="92"/>
      <c r="H19" s="100"/>
    </row>
    <row r="20" spans="1:15" ht="57" thickBot="1" x14ac:dyDescent="0.3">
      <c r="A20" s="93"/>
      <c r="B20" s="101"/>
      <c r="C20" s="29" t="s">
        <v>64</v>
      </c>
      <c r="D20" s="93"/>
      <c r="E20" s="90"/>
      <c r="F20" s="93"/>
      <c r="G20" s="93"/>
      <c r="H20" s="101"/>
    </row>
    <row r="21" spans="1:15" ht="37.5" x14ac:dyDescent="0.25">
      <c r="A21" s="91" t="s">
        <v>15</v>
      </c>
      <c r="B21" s="94" t="s">
        <v>156</v>
      </c>
      <c r="C21" s="30" t="s">
        <v>35</v>
      </c>
      <c r="D21" s="91" t="s">
        <v>10</v>
      </c>
      <c r="E21" s="88" t="s">
        <v>118</v>
      </c>
      <c r="F21" s="91" t="s">
        <v>11</v>
      </c>
      <c r="G21" s="91" t="s">
        <v>140</v>
      </c>
      <c r="H21" s="99" t="s">
        <v>21</v>
      </c>
    </row>
    <row r="22" spans="1:15" ht="37.5" customHeight="1" x14ac:dyDescent="0.25">
      <c r="A22" s="92"/>
      <c r="B22" s="95"/>
      <c r="C22" s="31" t="s">
        <v>36</v>
      </c>
      <c r="D22" s="92"/>
      <c r="E22" s="89"/>
      <c r="F22" s="92"/>
      <c r="G22" s="92"/>
      <c r="H22" s="100"/>
    </row>
    <row r="23" spans="1:15" ht="61.5" customHeight="1" thickBot="1" x14ac:dyDescent="0.3">
      <c r="A23" s="93"/>
      <c r="B23" s="96"/>
      <c r="C23" s="32" t="s">
        <v>37</v>
      </c>
      <c r="D23" s="93"/>
      <c r="E23" s="90"/>
      <c r="F23" s="93"/>
      <c r="G23" s="93"/>
      <c r="H23" s="101"/>
    </row>
    <row r="24" spans="1:15" ht="102.75" customHeight="1" thickBot="1" x14ac:dyDescent="0.3">
      <c r="A24" s="33" t="s">
        <v>16</v>
      </c>
      <c r="B24" s="34" t="s">
        <v>125</v>
      </c>
      <c r="C24" s="35" t="s">
        <v>122</v>
      </c>
      <c r="D24" s="36" t="s">
        <v>10</v>
      </c>
      <c r="E24" s="37" t="s">
        <v>118</v>
      </c>
      <c r="F24" s="38" t="s">
        <v>11</v>
      </c>
      <c r="G24" s="38" t="s">
        <v>68</v>
      </c>
      <c r="H24" s="35" t="s">
        <v>157</v>
      </c>
    </row>
    <row r="25" spans="1:15" ht="150" customHeight="1" thickBot="1" x14ac:dyDescent="0.3">
      <c r="A25" s="33" t="s">
        <v>126</v>
      </c>
      <c r="B25" s="39" t="s">
        <v>127</v>
      </c>
      <c r="C25" s="35" t="s">
        <v>128</v>
      </c>
      <c r="D25" s="36" t="s">
        <v>10</v>
      </c>
      <c r="E25" s="37" t="s">
        <v>118</v>
      </c>
      <c r="F25" s="38" t="s">
        <v>11</v>
      </c>
      <c r="G25" s="38" t="s">
        <v>133</v>
      </c>
      <c r="H25" s="35" t="s">
        <v>129</v>
      </c>
    </row>
    <row r="26" spans="1:15" ht="18.75" customHeight="1" x14ac:dyDescent="0.25">
      <c r="A26" s="40"/>
    </row>
    <row r="27" spans="1:15" ht="18.75" customHeight="1" x14ac:dyDescent="0.25">
      <c r="A27" s="40"/>
    </row>
    <row r="28" spans="1:15" ht="18.75" customHeight="1" x14ac:dyDescent="0.25">
      <c r="A28" s="40"/>
    </row>
    <row r="29" spans="1:15" ht="18.75" x14ac:dyDescent="0.3">
      <c r="A29" s="153" t="s">
        <v>179</v>
      </c>
      <c r="B29" s="42"/>
      <c r="C29" s="42"/>
      <c r="D29" s="42"/>
      <c r="E29" s="42"/>
      <c r="F29" s="42"/>
      <c r="G29" s="41" t="s">
        <v>120</v>
      </c>
      <c r="O29" s="43"/>
    </row>
    <row r="30" spans="1:15" ht="18.75" x14ac:dyDescent="0.3">
      <c r="A30" s="153" t="s">
        <v>180</v>
      </c>
      <c r="B30" s="42"/>
      <c r="C30" s="42"/>
      <c r="D30" s="42"/>
      <c r="E30" s="42"/>
      <c r="F30" s="42"/>
      <c r="G30" s="41"/>
    </row>
    <row r="31" spans="1:15" ht="18.75" x14ac:dyDescent="0.3">
      <c r="A31" s="153" t="s">
        <v>181</v>
      </c>
    </row>
  </sheetData>
  <mergeCells count="39">
    <mergeCell ref="H4:H5"/>
    <mergeCell ref="B4:B5"/>
    <mergeCell ref="C4:C5"/>
    <mergeCell ref="D4:D5"/>
    <mergeCell ref="E4:E5"/>
    <mergeCell ref="F4:F5"/>
    <mergeCell ref="G4:G5"/>
    <mergeCell ref="D16:D17"/>
    <mergeCell ref="H16:H17"/>
    <mergeCell ref="F16:F17"/>
    <mergeCell ref="A7:H8"/>
    <mergeCell ref="A9:A14"/>
    <mergeCell ref="B9:B14"/>
    <mergeCell ref="D9:D14"/>
    <mergeCell ref="G9:G14"/>
    <mergeCell ref="E16:E17"/>
    <mergeCell ref="G16:G17"/>
    <mergeCell ref="H9:H14"/>
    <mergeCell ref="B21:B23"/>
    <mergeCell ref="G1:H1"/>
    <mergeCell ref="A2:H2"/>
    <mergeCell ref="E9:E14"/>
    <mergeCell ref="F9:F14"/>
    <mergeCell ref="A21:A23"/>
    <mergeCell ref="D21:D23"/>
    <mergeCell ref="H21:H23"/>
    <mergeCell ref="A18:A20"/>
    <mergeCell ref="B18:B20"/>
    <mergeCell ref="D18:D20"/>
    <mergeCell ref="H18:H20"/>
    <mergeCell ref="F18:F20"/>
    <mergeCell ref="A15:H15"/>
    <mergeCell ref="A16:A17"/>
    <mergeCell ref="B16:B17"/>
    <mergeCell ref="E18:E20"/>
    <mergeCell ref="G18:G20"/>
    <mergeCell ref="E21:E23"/>
    <mergeCell ref="F21:F23"/>
    <mergeCell ref="G21:G23"/>
  </mergeCells>
  <pageMargins left="0.23622047244094491" right="0.23622047244094491" top="0.94488188976377963" bottom="0.15748031496062992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A42" zoomScale="80" zoomScaleNormal="80" zoomScaleSheetLayoutView="80" workbookViewId="0">
      <selection activeCell="A47" sqref="A47"/>
    </sheetView>
  </sheetViews>
  <sheetFormatPr defaultRowHeight="15.75" x14ac:dyDescent="0.25"/>
  <cols>
    <col min="1" max="1" width="84.7109375" style="18" customWidth="1"/>
    <col min="2" max="2" width="19.140625" style="18" customWidth="1"/>
    <col min="3" max="10" width="14.85546875" style="18" customWidth="1"/>
    <col min="11" max="11" width="14.140625" style="18" customWidth="1"/>
    <col min="12" max="12" width="63.7109375" style="18" customWidth="1"/>
    <col min="13" max="16384" width="9.140625" style="18"/>
  </cols>
  <sheetData>
    <row r="1" spans="1:19" ht="86.25" customHeight="1" x14ac:dyDescent="0.25">
      <c r="K1" s="97" t="s">
        <v>138</v>
      </c>
      <c r="L1" s="117"/>
    </row>
    <row r="2" spans="1:19" x14ac:dyDescent="0.25">
      <c r="A2" s="116" t="s">
        <v>136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9" ht="16.5" thickBot="1" x14ac:dyDescent="0.3">
      <c r="A3" s="17" t="s">
        <v>38</v>
      </c>
      <c r="L3" s="46" t="s">
        <v>56</v>
      </c>
      <c r="S3" s="47" t="s">
        <v>55</v>
      </c>
    </row>
    <row r="4" spans="1:19" ht="20.25" customHeight="1" thickBot="1" x14ac:dyDescent="0.3">
      <c r="A4" s="121" t="s">
        <v>39</v>
      </c>
      <c r="B4" s="121" t="s">
        <v>40</v>
      </c>
      <c r="C4" s="118" t="s">
        <v>41</v>
      </c>
      <c r="D4" s="119"/>
      <c r="E4" s="120"/>
      <c r="F4" s="118" t="s">
        <v>42</v>
      </c>
      <c r="G4" s="119"/>
      <c r="H4" s="120"/>
      <c r="I4" s="118" t="s">
        <v>43</v>
      </c>
      <c r="J4" s="119"/>
      <c r="K4" s="120"/>
      <c r="L4" s="121" t="s">
        <v>44</v>
      </c>
    </row>
    <row r="5" spans="1:19" ht="15.75" customHeight="1" x14ac:dyDescent="0.25">
      <c r="A5" s="122"/>
      <c r="B5" s="122"/>
      <c r="C5" s="121" t="s">
        <v>45</v>
      </c>
      <c r="D5" s="135" t="s">
        <v>46</v>
      </c>
      <c r="E5" s="136"/>
      <c r="F5" s="121" t="s">
        <v>45</v>
      </c>
      <c r="G5" s="135" t="s">
        <v>46</v>
      </c>
      <c r="H5" s="136"/>
      <c r="I5" s="121" t="s">
        <v>45</v>
      </c>
      <c r="J5" s="135" t="s">
        <v>48</v>
      </c>
      <c r="K5" s="136"/>
      <c r="L5" s="122"/>
    </row>
    <row r="6" spans="1:19" ht="25.5" customHeight="1" thickBot="1" x14ac:dyDescent="0.3">
      <c r="A6" s="122"/>
      <c r="B6" s="122"/>
      <c r="C6" s="122"/>
      <c r="D6" s="133" t="s">
        <v>47</v>
      </c>
      <c r="E6" s="134"/>
      <c r="F6" s="122"/>
      <c r="G6" s="133" t="s">
        <v>47</v>
      </c>
      <c r="H6" s="134"/>
      <c r="I6" s="122"/>
      <c r="J6" s="133" t="s">
        <v>47</v>
      </c>
      <c r="K6" s="134"/>
      <c r="L6" s="122"/>
    </row>
    <row r="7" spans="1:19" ht="87" customHeight="1" thickBot="1" x14ac:dyDescent="0.3">
      <c r="A7" s="123"/>
      <c r="B7" s="123"/>
      <c r="C7" s="123"/>
      <c r="D7" s="48" t="s">
        <v>49</v>
      </c>
      <c r="E7" s="48" t="s">
        <v>50</v>
      </c>
      <c r="F7" s="123"/>
      <c r="G7" s="48" t="s">
        <v>49</v>
      </c>
      <c r="H7" s="48" t="s">
        <v>50</v>
      </c>
      <c r="I7" s="123"/>
      <c r="J7" s="48" t="s">
        <v>49</v>
      </c>
      <c r="K7" s="48" t="s">
        <v>50</v>
      </c>
      <c r="L7" s="123"/>
    </row>
    <row r="8" spans="1:19" ht="16.5" thickBot="1" x14ac:dyDescent="0.3">
      <c r="A8" s="50">
        <v>1</v>
      </c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7">
        <v>8</v>
      </c>
      <c r="I8" s="87">
        <v>9</v>
      </c>
      <c r="J8" s="50">
        <v>10</v>
      </c>
      <c r="K8" s="87">
        <v>11</v>
      </c>
      <c r="L8" s="87">
        <v>12</v>
      </c>
    </row>
    <row r="9" spans="1:19" ht="28.5" customHeight="1" thickBot="1" x14ac:dyDescent="0.3">
      <c r="A9" s="51" t="s">
        <v>51</v>
      </c>
      <c r="B9" s="49" t="s">
        <v>11</v>
      </c>
      <c r="C9" s="52">
        <f>C13+C25</f>
        <v>1296.7</v>
      </c>
      <c r="D9" s="52">
        <f t="shared" ref="D9:J9" si="0">D13+D25</f>
        <v>1296.7</v>
      </c>
      <c r="E9" s="52" t="s">
        <v>52</v>
      </c>
      <c r="F9" s="52">
        <f t="shared" si="0"/>
        <v>1537.6899999999998</v>
      </c>
      <c r="G9" s="52">
        <f t="shared" si="0"/>
        <v>1537.6899999999998</v>
      </c>
      <c r="H9" s="52" t="s">
        <v>52</v>
      </c>
      <c r="I9" s="52">
        <f t="shared" si="0"/>
        <v>1559.7000000000003</v>
      </c>
      <c r="J9" s="52">
        <f t="shared" si="0"/>
        <v>1559.7000000000003</v>
      </c>
      <c r="K9" s="52" t="s">
        <v>52</v>
      </c>
      <c r="L9" s="45"/>
    </row>
    <row r="10" spans="1:19" ht="37.5" customHeight="1" thickBot="1" x14ac:dyDescent="0.3">
      <c r="A10" s="124" t="s">
        <v>162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9" x14ac:dyDescent="0.25">
      <c r="A11" s="130" t="s">
        <v>119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</row>
    <row r="12" spans="1:19" ht="30" customHeight="1" thickBot="1" x14ac:dyDescent="0.3">
      <c r="A12" s="127" t="s">
        <v>163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9" ht="41.25" customHeight="1" thickBot="1" x14ac:dyDescent="0.3">
      <c r="A13" s="53" t="s">
        <v>59</v>
      </c>
      <c r="B13" s="54" t="s">
        <v>11</v>
      </c>
      <c r="C13" s="55">
        <f>C16</f>
        <v>165</v>
      </c>
      <c r="D13" s="55">
        <f>D16</f>
        <v>165</v>
      </c>
      <c r="E13" s="55" t="str">
        <f t="shared" ref="E13:K13" si="1">E16</f>
        <v>-</v>
      </c>
      <c r="F13" s="55">
        <f t="shared" si="1"/>
        <v>173.8</v>
      </c>
      <c r="G13" s="55">
        <f t="shared" si="1"/>
        <v>173.8</v>
      </c>
      <c r="H13" s="55">
        <f t="shared" si="1"/>
        <v>0</v>
      </c>
      <c r="I13" s="55">
        <f t="shared" si="1"/>
        <v>182.39999999999998</v>
      </c>
      <c r="J13" s="55">
        <f t="shared" si="1"/>
        <v>182.39999999999998</v>
      </c>
      <c r="K13" s="55" t="str">
        <f t="shared" si="1"/>
        <v>-</v>
      </c>
      <c r="L13" s="56"/>
    </row>
    <row r="14" spans="1:19" x14ac:dyDescent="0.25">
      <c r="A14" s="130" t="s">
        <v>54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2"/>
    </row>
    <row r="15" spans="1:19" ht="16.5" thickBot="1" x14ac:dyDescent="0.3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9"/>
    </row>
    <row r="16" spans="1:19" ht="43.5" customHeight="1" thickBot="1" x14ac:dyDescent="0.3">
      <c r="A16" s="57" t="s">
        <v>164</v>
      </c>
      <c r="B16" s="54" t="s">
        <v>11</v>
      </c>
      <c r="C16" s="55">
        <f>SUM(C17:C22)</f>
        <v>165</v>
      </c>
      <c r="D16" s="55">
        <f>SUM(D17:D22)</f>
        <v>165</v>
      </c>
      <c r="E16" s="55" t="s">
        <v>52</v>
      </c>
      <c r="F16" s="55">
        <f t="shared" ref="F16:J16" si="2">SUM(F17:F22)</f>
        <v>173.8</v>
      </c>
      <c r="G16" s="55">
        <f t="shared" si="2"/>
        <v>173.8</v>
      </c>
      <c r="H16" s="55">
        <f t="shared" si="2"/>
        <v>0</v>
      </c>
      <c r="I16" s="55">
        <f t="shared" si="2"/>
        <v>182.39999999999998</v>
      </c>
      <c r="J16" s="55">
        <f t="shared" si="2"/>
        <v>182.39999999999998</v>
      </c>
      <c r="K16" s="55" t="s">
        <v>52</v>
      </c>
      <c r="L16" s="56"/>
    </row>
    <row r="17" spans="1:12" ht="51.75" customHeight="1" thickBot="1" x14ac:dyDescent="0.3">
      <c r="A17" s="58" t="s">
        <v>57</v>
      </c>
      <c r="B17" s="59" t="s">
        <v>11</v>
      </c>
      <c r="C17" s="15">
        <v>40</v>
      </c>
      <c r="D17" s="15">
        <v>40</v>
      </c>
      <c r="E17" s="49" t="s">
        <v>52</v>
      </c>
      <c r="F17" s="59">
        <v>42.1</v>
      </c>
      <c r="G17" s="59">
        <v>42.1</v>
      </c>
      <c r="H17" s="49" t="s">
        <v>52</v>
      </c>
      <c r="I17" s="59">
        <v>44.2</v>
      </c>
      <c r="J17" s="60">
        <v>44.2</v>
      </c>
      <c r="K17" s="49" t="s">
        <v>52</v>
      </c>
      <c r="L17" s="61" t="s">
        <v>118</v>
      </c>
    </row>
    <row r="18" spans="1:12" ht="51.75" customHeight="1" thickBot="1" x14ac:dyDescent="0.3">
      <c r="A18" s="58" t="s">
        <v>27</v>
      </c>
      <c r="B18" s="59" t="s">
        <v>11</v>
      </c>
      <c r="C18" s="15">
        <v>60</v>
      </c>
      <c r="D18" s="15">
        <v>60</v>
      </c>
      <c r="E18" s="59" t="s">
        <v>52</v>
      </c>
      <c r="F18" s="59">
        <v>63.2</v>
      </c>
      <c r="G18" s="59">
        <v>63.2</v>
      </c>
      <c r="H18" s="59" t="s">
        <v>52</v>
      </c>
      <c r="I18" s="59">
        <v>66.3</v>
      </c>
      <c r="J18" s="60">
        <v>66.3</v>
      </c>
      <c r="K18" s="59" t="s">
        <v>52</v>
      </c>
      <c r="L18" s="61" t="s">
        <v>118</v>
      </c>
    </row>
    <row r="19" spans="1:12" ht="51.75" customHeight="1" thickBot="1" x14ac:dyDescent="0.3">
      <c r="A19" s="62" t="s">
        <v>58</v>
      </c>
      <c r="B19" s="60" t="s">
        <v>11</v>
      </c>
      <c r="C19" s="16">
        <v>20</v>
      </c>
      <c r="D19" s="16">
        <v>20</v>
      </c>
      <c r="E19" s="50" t="s">
        <v>52</v>
      </c>
      <c r="F19" s="60">
        <v>21.1</v>
      </c>
      <c r="G19" s="60">
        <v>21.1</v>
      </c>
      <c r="H19" s="50" t="s">
        <v>52</v>
      </c>
      <c r="I19" s="60">
        <v>22.1</v>
      </c>
      <c r="J19" s="63">
        <v>22.1</v>
      </c>
      <c r="K19" s="50" t="s">
        <v>52</v>
      </c>
      <c r="L19" s="61" t="s">
        <v>118</v>
      </c>
    </row>
    <row r="20" spans="1:12" ht="51.75" customHeight="1" thickBot="1" x14ac:dyDescent="0.3">
      <c r="A20" s="58" t="s">
        <v>154</v>
      </c>
      <c r="B20" s="59" t="s">
        <v>11</v>
      </c>
      <c r="C20" s="15">
        <v>20</v>
      </c>
      <c r="D20" s="15">
        <v>20</v>
      </c>
      <c r="E20" s="49" t="s">
        <v>52</v>
      </c>
      <c r="F20" s="59">
        <v>21.1</v>
      </c>
      <c r="G20" s="59">
        <v>21.1</v>
      </c>
      <c r="H20" s="49" t="s">
        <v>52</v>
      </c>
      <c r="I20" s="59">
        <v>22.1</v>
      </c>
      <c r="J20" s="60">
        <v>22.1</v>
      </c>
      <c r="K20" s="49" t="s">
        <v>52</v>
      </c>
      <c r="L20" s="61" t="s">
        <v>118</v>
      </c>
    </row>
    <row r="21" spans="1:12" ht="63.75" thickBot="1" x14ac:dyDescent="0.3">
      <c r="A21" s="58" t="s">
        <v>29</v>
      </c>
      <c r="B21" s="59" t="s">
        <v>11</v>
      </c>
      <c r="C21" s="15">
        <v>15</v>
      </c>
      <c r="D21" s="15">
        <v>15</v>
      </c>
      <c r="E21" s="49" t="s">
        <v>52</v>
      </c>
      <c r="F21" s="59">
        <v>15.8</v>
      </c>
      <c r="G21" s="59">
        <v>15.8</v>
      </c>
      <c r="H21" s="49" t="s">
        <v>52</v>
      </c>
      <c r="I21" s="59">
        <v>16.600000000000001</v>
      </c>
      <c r="J21" s="60">
        <v>16.600000000000001</v>
      </c>
      <c r="K21" s="49" t="s">
        <v>52</v>
      </c>
      <c r="L21" s="61" t="s">
        <v>118</v>
      </c>
    </row>
    <row r="22" spans="1:12" ht="56.25" customHeight="1" thickBot="1" x14ac:dyDescent="0.3">
      <c r="A22" s="64" t="s">
        <v>158</v>
      </c>
      <c r="B22" s="65" t="s">
        <v>11</v>
      </c>
      <c r="C22" s="66">
        <v>10</v>
      </c>
      <c r="D22" s="66">
        <v>10</v>
      </c>
      <c r="E22" s="65" t="s">
        <v>52</v>
      </c>
      <c r="F22" s="65">
        <v>10.5</v>
      </c>
      <c r="G22" s="65">
        <v>10.5</v>
      </c>
      <c r="H22" s="65" t="s">
        <v>52</v>
      </c>
      <c r="I22" s="65">
        <v>11.1</v>
      </c>
      <c r="J22" s="67">
        <v>11.1</v>
      </c>
      <c r="K22" s="65" t="s">
        <v>52</v>
      </c>
      <c r="L22" s="61" t="s">
        <v>118</v>
      </c>
    </row>
    <row r="23" spans="1:12" ht="35.25" customHeight="1" x14ac:dyDescent="0.25">
      <c r="A23" s="130" t="s">
        <v>24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2"/>
    </row>
    <row r="24" spans="1:12" ht="36" customHeight="1" thickBot="1" x14ac:dyDescent="0.3">
      <c r="A24" s="127" t="s">
        <v>165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9"/>
    </row>
    <row r="25" spans="1:12" s="73" customFormat="1" ht="42.75" customHeight="1" thickBot="1" x14ac:dyDescent="0.3">
      <c r="A25" s="68" t="s">
        <v>60</v>
      </c>
      <c r="B25" s="69" t="s">
        <v>11</v>
      </c>
      <c r="C25" s="70">
        <f>C27+C30+C34+C38+C40</f>
        <v>1131.7</v>
      </c>
      <c r="D25" s="70">
        <f>D27+D30+D34+D38+D40</f>
        <v>1131.7</v>
      </c>
      <c r="E25" s="70" t="s">
        <v>52</v>
      </c>
      <c r="F25" s="70">
        <f>F27+F30+F34+F38+F40</f>
        <v>1363.8899999999999</v>
      </c>
      <c r="G25" s="70">
        <f>G27+G30+G34+G38+G40</f>
        <v>1363.8899999999999</v>
      </c>
      <c r="H25" s="70" t="s">
        <v>52</v>
      </c>
      <c r="I25" s="70">
        <f>I27+I30+I34+I38+I40</f>
        <v>1377.3000000000002</v>
      </c>
      <c r="J25" s="70">
        <f>J27+J30+J34+J38+J40</f>
        <v>1377.3000000000002</v>
      </c>
      <c r="K25" s="71" t="s">
        <v>52</v>
      </c>
      <c r="L25" s="72"/>
    </row>
    <row r="26" spans="1:12" ht="32.25" customHeight="1" thickBot="1" x14ac:dyDescent="0.3">
      <c r="A26" s="124" t="s">
        <v>53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6"/>
    </row>
    <row r="27" spans="1:12" ht="45.75" customHeight="1" thickBot="1" x14ac:dyDescent="0.3">
      <c r="A27" s="57" t="s">
        <v>166</v>
      </c>
      <c r="B27" s="54" t="s">
        <v>11</v>
      </c>
      <c r="C27" s="55">
        <f>SUM(C28:C29)</f>
        <v>183.4</v>
      </c>
      <c r="D27" s="55">
        <f t="shared" ref="D27:J27" si="3">SUM(D28:D29)</f>
        <v>183.4</v>
      </c>
      <c r="E27" s="55" t="s">
        <v>52</v>
      </c>
      <c r="F27" s="55">
        <f t="shared" si="3"/>
        <v>188.3</v>
      </c>
      <c r="G27" s="55">
        <f t="shared" si="3"/>
        <v>188.3</v>
      </c>
      <c r="H27" s="55">
        <f t="shared" si="3"/>
        <v>0</v>
      </c>
      <c r="I27" s="55">
        <f t="shared" si="3"/>
        <v>194</v>
      </c>
      <c r="J27" s="55">
        <f t="shared" si="3"/>
        <v>194</v>
      </c>
      <c r="K27" s="55" t="s">
        <v>52</v>
      </c>
      <c r="L27" s="74"/>
    </row>
    <row r="28" spans="1:12" ht="54" customHeight="1" thickBot="1" x14ac:dyDescent="0.3">
      <c r="A28" s="58" t="s">
        <v>61</v>
      </c>
      <c r="B28" s="59" t="s">
        <v>11</v>
      </c>
      <c r="C28" s="15">
        <v>15</v>
      </c>
      <c r="D28" s="15">
        <v>15</v>
      </c>
      <c r="E28" s="75" t="s">
        <v>52</v>
      </c>
      <c r="F28" s="15">
        <v>15.8</v>
      </c>
      <c r="G28" s="15">
        <v>15.8</v>
      </c>
      <c r="H28" s="15" t="s">
        <v>52</v>
      </c>
      <c r="I28" s="15">
        <v>16.600000000000001</v>
      </c>
      <c r="J28" s="16">
        <v>16.600000000000001</v>
      </c>
      <c r="K28" s="15" t="s">
        <v>52</v>
      </c>
      <c r="L28" s="61" t="s">
        <v>118</v>
      </c>
    </row>
    <row r="29" spans="1:12" ht="54" customHeight="1" thickBot="1" x14ac:dyDescent="0.3">
      <c r="A29" s="58" t="s">
        <v>62</v>
      </c>
      <c r="B29" s="59" t="s">
        <v>11</v>
      </c>
      <c r="C29" s="15">
        <v>168.4</v>
      </c>
      <c r="D29" s="15">
        <v>168.4</v>
      </c>
      <c r="E29" s="15" t="s">
        <v>52</v>
      </c>
      <c r="F29" s="15">
        <v>172.5</v>
      </c>
      <c r="G29" s="15">
        <v>172.5</v>
      </c>
      <c r="H29" s="15" t="s">
        <v>52</v>
      </c>
      <c r="I29" s="15">
        <v>177.4</v>
      </c>
      <c r="J29" s="16">
        <v>177.4</v>
      </c>
      <c r="K29" s="15" t="s">
        <v>52</v>
      </c>
      <c r="L29" s="61" t="s">
        <v>118</v>
      </c>
    </row>
    <row r="30" spans="1:12" ht="36.75" customHeight="1" thickBot="1" x14ac:dyDescent="0.3">
      <c r="A30" s="76" t="s">
        <v>167</v>
      </c>
      <c r="B30" s="69" t="s">
        <v>11</v>
      </c>
      <c r="C30" s="71">
        <f>SUM(C31:C33)</f>
        <v>245</v>
      </c>
      <c r="D30" s="71">
        <f t="shared" ref="D30:J30" si="4">SUM(D31:D33)</f>
        <v>245</v>
      </c>
      <c r="E30" s="71" t="s">
        <v>52</v>
      </c>
      <c r="F30" s="71">
        <f t="shared" si="4"/>
        <v>258.8</v>
      </c>
      <c r="G30" s="71">
        <f t="shared" si="4"/>
        <v>258.8</v>
      </c>
      <c r="H30" s="71">
        <f t="shared" si="4"/>
        <v>0</v>
      </c>
      <c r="I30" s="71">
        <f t="shared" si="4"/>
        <v>273</v>
      </c>
      <c r="J30" s="71">
        <f t="shared" si="4"/>
        <v>273</v>
      </c>
      <c r="K30" s="77" t="s">
        <v>52</v>
      </c>
      <c r="L30" s="78"/>
    </row>
    <row r="31" spans="1:12" ht="53.25" customHeight="1" thickBot="1" x14ac:dyDescent="0.3">
      <c r="A31" s="79" t="s">
        <v>34</v>
      </c>
      <c r="B31" s="60" t="s">
        <v>11</v>
      </c>
      <c r="C31" s="16">
        <v>122.7</v>
      </c>
      <c r="D31" s="16">
        <v>122.7</v>
      </c>
      <c r="E31" s="80" t="s">
        <v>52</v>
      </c>
      <c r="F31" s="16">
        <v>129.9</v>
      </c>
      <c r="G31" s="16">
        <v>129.9</v>
      </c>
      <c r="H31" s="16" t="s">
        <v>52</v>
      </c>
      <c r="I31" s="16">
        <f>J31</f>
        <v>137.1</v>
      </c>
      <c r="J31" s="16">
        <v>137.1</v>
      </c>
      <c r="K31" s="81" t="s">
        <v>52</v>
      </c>
      <c r="L31" s="62" t="s">
        <v>118</v>
      </c>
    </row>
    <row r="32" spans="1:12" ht="53.25" customHeight="1" thickBot="1" x14ac:dyDescent="0.3">
      <c r="A32" s="58" t="s">
        <v>63</v>
      </c>
      <c r="B32" s="59" t="s">
        <v>11</v>
      </c>
      <c r="C32" s="15">
        <v>42.3</v>
      </c>
      <c r="D32" s="15">
        <v>42.3</v>
      </c>
      <c r="E32" s="75" t="s">
        <v>52</v>
      </c>
      <c r="F32" s="15">
        <v>44.7</v>
      </c>
      <c r="G32" s="15">
        <v>44.7</v>
      </c>
      <c r="H32" s="15" t="s">
        <v>52</v>
      </c>
      <c r="I32" s="15">
        <v>47.2</v>
      </c>
      <c r="J32" s="82">
        <v>47.2</v>
      </c>
      <c r="K32" s="15" t="s">
        <v>52</v>
      </c>
      <c r="L32" s="62" t="s">
        <v>118</v>
      </c>
    </row>
    <row r="33" spans="1:13" ht="53.25" customHeight="1" thickBot="1" x14ac:dyDescent="0.3">
      <c r="A33" s="58" t="s">
        <v>64</v>
      </c>
      <c r="B33" s="59" t="s">
        <v>11</v>
      </c>
      <c r="C33" s="15">
        <f>D33</f>
        <v>80</v>
      </c>
      <c r="D33" s="15">
        <v>80</v>
      </c>
      <c r="E33" s="75" t="s">
        <v>52</v>
      </c>
      <c r="F33" s="15">
        <f>G33</f>
        <v>84.2</v>
      </c>
      <c r="G33" s="15">
        <v>84.2</v>
      </c>
      <c r="H33" s="15" t="s">
        <v>52</v>
      </c>
      <c r="I33" s="15">
        <f>J33</f>
        <v>88.7</v>
      </c>
      <c r="J33" s="16">
        <v>88.7</v>
      </c>
      <c r="K33" s="15" t="s">
        <v>52</v>
      </c>
      <c r="L33" s="62" t="s">
        <v>118</v>
      </c>
    </row>
    <row r="34" spans="1:13" ht="52.5" customHeight="1" thickBot="1" x14ac:dyDescent="0.3">
      <c r="A34" s="57" t="s">
        <v>168</v>
      </c>
      <c r="B34" s="54" t="s">
        <v>11</v>
      </c>
      <c r="C34" s="55">
        <f>SUM(C35:C37)</f>
        <v>476</v>
      </c>
      <c r="D34" s="55">
        <f t="shared" ref="D34:I34" si="5">SUM(D35:D37)</f>
        <v>476</v>
      </c>
      <c r="E34" s="55" t="s">
        <v>52</v>
      </c>
      <c r="F34" s="55">
        <f t="shared" si="5"/>
        <v>602.19000000000005</v>
      </c>
      <c r="G34" s="55">
        <f t="shared" si="5"/>
        <v>602.19000000000005</v>
      </c>
      <c r="H34" s="55">
        <f t="shared" si="5"/>
        <v>0</v>
      </c>
      <c r="I34" s="55">
        <f t="shared" si="5"/>
        <v>497.90000000000003</v>
      </c>
      <c r="J34" s="55">
        <f>SUM(J35:J37)</f>
        <v>497.90000000000003</v>
      </c>
      <c r="K34" s="55" t="s">
        <v>52</v>
      </c>
      <c r="L34" s="83"/>
    </row>
    <row r="35" spans="1:13" ht="51.75" customHeight="1" thickBot="1" x14ac:dyDescent="0.3">
      <c r="A35" s="58" t="s">
        <v>65</v>
      </c>
      <c r="B35" s="59" t="s">
        <v>11</v>
      </c>
      <c r="C35" s="15">
        <v>112.7</v>
      </c>
      <c r="D35" s="15">
        <v>112.7</v>
      </c>
      <c r="E35" s="15" t="s">
        <v>52</v>
      </c>
      <c r="F35" s="15">
        <v>219.8</v>
      </c>
      <c r="G35" s="15">
        <v>219.8</v>
      </c>
      <c r="H35" s="15" t="s">
        <v>52</v>
      </c>
      <c r="I35" s="15">
        <v>94.9</v>
      </c>
      <c r="J35" s="16">
        <v>94.9</v>
      </c>
      <c r="K35" s="15" t="s">
        <v>52</v>
      </c>
      <c r="L35" s="61" t="s">
        <v>118</v>
      </c>
    </row>
    <row r="36" spans="1:13" ht="51.75" customHeight="1" thickBot="1" x14ac:dyDescent="0.3">
      <c r="A36" s="58" t="s">
        <v>66</v>
      </c>
      <c r="B36" s="59" t="s">
        <v>11</v>
      </c>
      <c r="C36" s="15">
        <v>146.6</v>
      </c>
      <c r="D36" s="15">
        <v>146.6</v>
      </c>
      <c r="E36" s="15" t="s">
        <v>52</v>
      </c>
      <c r="F36" s="15">
        <v>154.19999999999999</v>
      </c>
      <c r="G36" s="15">
        <v>154.19999999999999</v>
      </c>
      <c r="H36" s="15" t="s">
        <v>52</v>
      </c>
      <c r="I36" s="15">
        <v>162.69999999999999</v>
      </c>
      <c r="J36" s="16">
        <v>162.69999999999999</v>
      </c>
      <c r="K36" s="15" t="s">
        <v>52</v>
      </c>
      <c r="L36" s="61" t="s">
        <v>118</v>
      </c>
    </row>
    <row r="37" spans="1:13" ht="66" customHeight="1" thickBot="1" x14ac:dyDescent="0.3">
      <c r="A37" s="62" t="s">
        <v>67</v>
      </c>
      <c r="B37" s="60" t="s">
        <v>11</v>
      </c>
      <c r="C37" s="16">
        <f>D37</f>
        <v>216.7</v>
      </c>
      <c r="D37" s="16">
        <v>216.7</v>
      </c>
      <c r="E37" s="16" t="s">
        <v>52</v>
      </c>
      <c r="F37" s="16">
        <f>G37</f>
        <v>228.19</v>
      </c>
      <c r="G37" s="16">
        <v>228.19</v>
      </c>
      <c r="H37" s="16" t="s">
        <v>52</v>
      </c>
      <c r="I37" s="16">
        <f>J37</f>
        <v>240.3</v>
      </c>
      <c r="J37" s="84">
        <v>240.3</v>
      </c>
      <c r="K37" s="16" t="s">
        <v>52</v>
      </c>
      <c r="L37" s="61" t="s">
        <v>118</v>
      </c>
    </row>
    <row r="38" spans="1:13" ht="44.25" customHeight="1" thickBot="1" x14ac:dyDescent="0.3">
      <c r="A38" s="57" t="s">
        <v>169</v>
      </c>
      <c r="B38" s="54" t="s">
        <v>11</v>
      </c>
      <c r="C38" s="54">
        <f>C39</f>
        <v>197.3</v>
      </c>
      <c r="D38" s="54">
        <f t="shared" ref="D38:K40" si="6">D39</f>
        <v>197.3</v>
      </c>
      <c r="E38" s="54" t="str">
        <f t="shared" si="6"/>
        <v>-</v>
      </c>
      <c r="F38" s="54">
        <f t="shared" si="6"/>
        <v>274.60000000000002</v>
      </c>
      <c r="G38" s="54">
        <f t="shared" si="6"/>
        <v>274.60000000000002</v>
      </c>
      <c r="H38" s="54" t="str">
        <f t="shared" si="6"/>
        <v>-</v>
      </c>
      <c r="I38" s="54">
        <f t="shared" si="6"/>
        <v>362.4</v>
      </c>
      <c r="J38" s="54">
        <f t="shared" si="6"/>
        <v>362.4</v>
      </c>
      <c r="K38" s="54" t="str">
        <f t="shared" si="6"/>
        <v>-</v>
      </c>
      <c r="L38" s="83"/>
    </row>
    <row r="39" spans="1:13" ht="48" thickBot="1" x14ac:dyDescent="0.3">
      <c r="A39" s="58" t="s">
        <v>122</v>
      </c>
      <c r="B39" s="59" t="s">
        <v>11</v>
      </c>
      <c r="C39" s="59">
        <v>197.3</v>
      </c>
      <c r="D39" s="59">
        <v>197.3</v>
      </c>
      <c r="E39" s="59" t="s">
        <v>52</v>
      </c>
      <c r="F39" s="59">
        <v>274.60000000000002</v>
      </c>
      <c r="G39" s="59">
        <v>274.60000000000002</v>
      </c>
      <c r="H39" s="59" t="s">
        <v>52</v>
      </c>
      <c r="I39" s="59">
        <v>362.4</v>
      </c>
      <c r="J39" s="60">
        <v>362.4</v>
      </c>
      <c r="K39" s="85" t="s">
        <v>52</v>
      </c>
      <c r="L39" s="61" t="s">
        <v>118</v>
      </c>
    </row>
    <row r="40" spans="1:13" ht="70.5" customHeight="1" thickBot="1" x14ac:dyDescent="0.3">
      <c r="A40" s="57" t="s">
        <v>170</v>
      </c>
      <c r="B40" s="54" t="s">
        <v>11</v>
      </c>
      <c r="C40" s="55">
        <f>C41</f>
        <v>30</v>
      </c>
      <c r="D40" s="55">
        <f t="shared" si="6"/>
        <v>30</v>
      </c>
      <c r="E40" s="55" t="str">
        <f t="shared" si="6"/>
        <v>-</v>
      </c>
      <c r="F40" s="55">
        <f t="shared" si="6"/>
        <v>40</v>
      </c>
      <c r="G40" s="55">
        <f t="shared" si="6"/>
        <v>40</v>
      </c>
      <c r="H40" s="55" t="str">
        <f t="shared" si="6"/>
        <v>-</v>
      </c>
      <c r="I40" s="55">
        <f>I41</f>
        <v>50</v>
      </c>
      <c r="J40" s="55">
        <f t="shared" si="6"/>
        <v>50</v>
      </c>
      <c r="K40" s="54" t="str">
        <f t="shared" si="6"/>
        <v>-</v>
      </c>
      <c r="L40" s="83"/>
    </row>
    <row r="41" spans="1:13" ht="63.75" thickBot="1" x14ac:dyDescent="0.3">
      <c r="A41" s="58" t="s">
        <v>130</v>
      </c>
      <c r="B41" s="59" t="s">
        <v>11</v>
      </c>
      <c r="C41" s="15">
        <f>D41</f>
        <v>30</v>
      </c>
      <c r="D41" s="15">
        <v>30</v>
      </c>
      <c r="E41" s="15" t="s">
        <v>52</v>
      </c>
      <c r="F41" s="15">
        <v>40</v>
      </c>
      <c r="G41" s="15">
        <v>40</v>
      </c>
      <c r="H41" s="15" t="s">
        <v>52</v>
      </c>
      <c r="I41" s="15">
        <v>50</v>
      </c>
      <c r="J41" s="16">
        <v>50</v>
      </c>
      <c r="K41" s="85" t="s">
        <v>52</v>
      </c>
      <c r="L41" s="61" t="s">
        <v>118</v>
      </c>
    </row>
    <row r="42" spans="1:13" ht="16.5" customHeight="1" x14ac:dyDescent="0.25">
      <c r="A42" s="47"/>
    </row>
    <row r="43" spans="1:13" ht="16.5" customHeight="1" x14ac:dyDescent="0.25">
      <c r="A43" s="43"/>
    </row>
    <row r="44" spans="1:13" ht="16.5" customHeight="1" x14ac:dyDescent="0.3">
      <c r="A44" s="41"/>
      <c r="B44" s="42"/>
      <c r="C44" s="42"/>
      <c r="D44" s="42"/>
      <c r="E44" s="42"/>
      <c r="F44" s="42"/>
      <c r="G44" s="42"/>
      <c r="H44" s="21"/>
      <c r="I44" s="21"/>
      <c r="J44" s="21"/>
      <c r="K44" s="86"/>
      <c r="L44" s="86"/>
      <c r="M44" s="43"/>
    </row>
    <row r="45" spans="1:13" ht="16.5" customHeight="1" x14ac:dyDescent="0.3">
      <c r="A45" s="153" t="s">
        <v>179</v>
      </c>
      <c r="B45" s="42"/>
      <c r="C45" s="42"/>
      <c r="D45" s="42"/>
      <c r="E45" s="42"/>
      <c r="F45" s="42"/>
      <c r="G45" s="42"/>
      <c r="H45" s="21"/>
      <c r="I45" s="21"/>
      <c r="J45" s="21"/>
      <c r="K45" s="41" t="s">
        <v>120</v>
      </c>
      <c r="L45" s="21"/>
    </row>
    <row r="46" spans="1:13" ht="16.5" customHeight="1" x14ac:dyDescent="0.3">
      <c r="A46" s="153" t="s">
        <v>180</v>
      </c>
      <c r="B46" s="42"/>
      <c r="C46" s="42"/>
      <c r="D46" s="42"/>
      <c r="E46" s="42"/>
      <c r="F46" s="42"/>
      <c r="G46" s="42"/>
      <c r="H46" s="21"/>
      <c r="I46" s="21"/>
      <c r="J46" s="21"/>
      <c r="K46" s="21"/>
      <c r="L46" s="21"/>
    </row>
    <row r="47" spans="1:13" ht="18.75" x14ac:dyDescent="0.3">
      <c r="A47" s="153" t="s">
        <v>181</v>
      </c>
      <c r="B47" s="42"/>
      <c r="C47" s="42"/>
      <c r="D47" s="42"/>
      <c r="E47" s="42"/>
      <c r="F47" s="42"/>
      <c r="H47" s="21"/>
      <c r="I47" s="21"/>
      <c r="J47" s="21"/>
      <c r="L47" s="21"/>
    </row>
    <row r="48" spans="1:13" x14ac:dyDescent="0.25">
      <c r="A48" s="44"/>
      <c r="B48" s="42"/>
      <c r="C48" s="42"/>
      <c r="D48" s="42"/>
      <c r="E48" s="42"/>
      <c r="F48" s="42"/>
      <c r="G48" s="42"/>
    </row>
  </sheetData>
  <mergeCells count="24">
    <mergeCell ref="A10:L10"/>
    <mergeCell ref="C5:C7"/>
    <mergeCell ref="B4:B7"/>
    <mergeCell ref="F5:F7"/>
    <mergeCell ref="I5:I7"/>
    <mergeCell ref="G6:H6"/>
    <mergeCell ref="J5:K5"/>
    <mergeCell ref="J6:K6"/>
    <mergeCell ref="D5:E5"/>
    <mergeCell ref="D6:E6"/>
    <mergeCell ref="G5:H5"/>
    <mergeCell ref="L4:L7"/>
    <mergeCell ref="A26:L26"/>
    <mergeCell ref="A24:L24"/>
    <mergeCell ref="A23:L23"/>
    <mergeCell ref="A11:L11"/>
    <mergeCell ref="A12:L12"/>
    <mergeCell ref="A14:L15"/>
    <mergeCell ref="A2:L2"/>
    <mergeCell ref="K1:L1"/>
    <mergeCell ref="C4:E4"/>
    <mergeCell ref="F4:H4"/>
    <mergeCell ref="I4:K4"/>
    <mergeCell ref="A4:A7"/>
  </mergeCells>
  <pageMargins left="0.51181102362204722" right="0.51181102362204722" top="1.1811023622047245" bottom="0.55118110236220474" header="0.31496062992125984" footer="0.31496062992125984"/>
  <pageSetup paperSize="9" scale="45" fitToHeight="2" orientation="landscape" r:id="rId1"/>
  <rowBreaks count="1" manualBreakCount="1">
    <brk id="2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view="pageBreakPreview" topLeftCell="A50" zoomScale="130" zoomScaleNormal="110" zoomScaleSheetLayoutView="130" workbookViewId="0">
      <selection activeCell="A50" sqref="A1:XFD1048576"/>
    </sheetView>
  </sheetViews>
  <sheetFormatPr defaultRowHeight="15.75" x14ac:dyDescent="0.25"/>
  <cols>
    <col min="1" max="1" width="89" style="154" customWidth="1"/>
    <col min="2" max="2" width="12.42578125" style="154" customWidth="1"/>
    <col min="3" max="3" width="11.140625" style="154" customWidth="1"/>
    <col min="4" max="4" width="16.85546875" style="154" customWidth="1"/>
    <col min="5" max="6" width="11.85546875" style="154" customWidth="1"/>
    <col min="7" max="7" width="10.5703125" style="154" customWidth="1"/>
    <col min="8" max="9" width="11.28515625" style="154" customWidth="1"/>
    <col min="10" max="10" width="16.85546875" style="154" customWidth="1"/>
    <col min="11" max="14" width="9.140625" style="154"/>
    <col min="15" max="15" width="14.85546875" style="154" bestFit="1" customWidth="1"/>
    <col min="16" max="16" width="9.140625" style="154"/>
    <col min="17" max="17" width="12.140625" style="154" bestFit="1" customWidth="1"/>
    <col min="18" max="16384" width="9.140625" style="154"/>
  </cols>
  <sheetData>
    <row r="1" spans="1:18" ht="93" customHeight="1" x14ac:dyDescent="0.25">
      <c r="G1" s="155" t="s">
        <v>178</v>
      </c>
      <c r="H1" s="155"/>
      <c r="I1" s="155"/>
      <c r="J1" s="155"/>
    </row>
    <row r="2" spans="1:18" ht="24" customHeight="1" x14ac:dyDescent="0.25">
      <c r="G2" s="156"/>
      <c r="H2" s="156"/>
      <c r="I2" s="156"/>
      <c r="J2" s="156"/>
    </row>
    <row r="3" spans="1:18" ht="31.5" customHeight="1" x14ac:dyDescent="0.25">
      <c r="A3" s="157" t="s">
        <v>137</v>
      </c>
      <c r="B3" s="157"/>
      <c r="C3" s="157"/>
      <c r="D3" s="157"/>
      <c r="E3" s="157"/>
      <c r="F3" s="157"/>
      <c r="G3" s="157"/>
      <c r="H3" s="157"/>
      <c r="I3" s="157"/>
      <c r="J3" s="157"/>
      <c r="O3" s="158"/>
    </row>
    <row r="4" spans="1:18" x14ac:dyDescent="0.25">
      <c r="A4" s="159"/>
    </row>
    <row r="5" spans="1:18" ht="16.5" thickBot="1" x14ac:dyDescent="0.3">
      <c r="A5" s="159"/>
      <c r="J5" s="160"/>
      <c r="O5" s="158"/>
    </row>
    <row r="6" spans="1:18" ht="56.25" customHeight="1" thickBot="1" x14ac:dyDescent="0.3">
      <c r="A6" s="161" t="s">
        <v>69</v>
      </c>
      <c r="B6" s="162" t="s">
        <v>70</v>
      </c>
      <c r="C6" s="163"/>
      <c r="D6" s="164"/>
      <c r="E6" s="162" t="s">
        <v>42</v>
      </c>
      <c r="F6" s="163"/>
      <c r="G6" s="164"/>
      <c r="H6" s="162" t="s">
        <v>43</v>
      </c>
      <c r="I6" s="163"/>
      <c r="J6" s="164"/>
      <c r="K6" s="165"/>
      <c r="L6" s="166"/>
      <c r="M6" s="166"/>
      <c r="N6" s="166"/>
      <c r="O6" s="166"/>
      <c r="P6" s="166"/>
      <c r="Q6" s="166"/>
      <c r="R6" s="166"/>
    </row>
    <row r="7" spans="1:18" ht="17.25" customHeight="1" thickBot="1" x14ac:dyDescent="0.3">
      <c r="A7" s="167"/>
      <c r="B7" s="161" t="s">
        <v>71</v>
      </c>
      <c r="C7" s="162" t="s">
        <v>72</v>
      </c>
      <c r="D7" s="164"/>
      <c r="E7" s="161" t="s">
        <v>71</v>
      </c>
      <c r="F7" s="162" t="s">
        <v>72</v>
      </c>
      <c r="G7" s="164"/>
      <c r="H7" s="161" t="s">
        <v>71</v>
      </c>
      <c r="I7" s="162" t="s">
        <v>72</v>
      </c>
      <c r="J7" s="164"/>
      <c r="K7" s="165"/>
      <c r="L7" s="166"/>
      <c r="M7" s="166"/>
      <c r="N7" s="166"/>
      <c r="O7" s="166"/>
      <c r="P7" s="166"/>
      <c r="Q7" s="166"/>
      <c r="R7" s="166"/>
    </row>
    <row r="8" spans="1:18" ht="84" customHeight="1" thickBot="1" x14ac:dyDescent="0.3">
      <c r="A8" s="167"/>
      <c r="B8" s="167"/>
      <c r="C8" s="168" t="s">
        <v>49</v>
      </c>
      <c r="D8" s="168" t="s">
        <v>50</v>
      </c>
      <c r="E8" s="167"/>
      <c r="F8" s="168" t="s">
        <v>49</v>
      </c>
      <c r="G8" s="168" t="s">
        <v>50</v>
      </c>
      <c r="H8" s="167"/>
      <c r="I8" s="168" t="s">
        <v>49</v>
      </c>
      <c r="J8" s="168" t="s">
        <v>50</v>
      </c>
      <c r="K8" s="165"/>
      <c r="L8" s="166"/>
      <c r="M8" s="166"/>
      <c r="N8" s="166"/>
      <c r="O8" s="166"/>
      <c r="P8" s="166"/>
      <c r="Q8" s="166"/>
      <c r="R8" s="166"/>
    </row>
    <row r="9" spans="1:18" ht="16.5" thickBot="1" x14ac:dyDescent="0.3">
      <c r="A9" s="169">
        <v>1</v>
      </c>
      <c r="B9" s="170">
        <v>2</v>
      </c>
      <c r="C9" s="170">
        <v>3</v>
      </c>
      <c r="D9" s="170">
        <v>4</v>
      </c>
      <c r="E9" s="170">
        <v>5</v>
      </c>
      <c r="F9" s="170">
        <v>6</v>
      </c>
      <c r="G9" s="170">
        <v>7</v>
      </c>
      <c r="H9" s="171">
        <v>8</v>
      </c>
      <c r="I9" s="169">
        <v>9</v>
      </c>
      <c r="J9" s="170">
        <v>10</v>
      </c>
      <c r="K9" s="165"/>
      <c r="L9" s="166"/>
      <c r="M9" s="166"/>
      <c r="N9" s="166"/>
      <c r="O9" s="166"/>
      <c r="P9" s="166"/>
      <c r="Q9" s="166"/>
      <c r="R9" s="166"/>
    </row>
    <row r="10" spans="1:18" ht="16.5" thickBot="1" x14ac:dyDescent="0.3">
      <c r="A10" s="172" t="s">
        <v>73</v>
      </c>
      <c r="B10" s="173">
        <f>B13+B41</f>
        <v>1296.6599999999999</v>
      </c>
      <c r="C10" s="173">
        <f>C13+C41</f>
        <v>1296.6599999999999</v>
      </c>
      <c r="D10" s="173" t="s">
        <v>52</v>
      </c>
      <c r="E10" s="173">
        <f>E13+E41</f>
        <v>1537.7</v>
      </c>
      <c r="F10" s="173">
        <f>F13+F41</f>
        <v>1537.7</v>
      </c>
      <c r="G10" s="173" t="s">
        <v>52</v>
      </c>
      <c r="H10" s="173">
        <f>H13+H41</f>
        <v>1559.7000000000003</v>
      </c>
      <c r="I10" s="173">
        <f>I13+I41</f>
        <v>1559.7000000000003</v>
      </c>
      <c r="J10" s="169" t="s">
        <v>52</v>
      </c>
      <c r="K10" s="174"/>
      <c r="L10" s="175"/>
      <c r="M10" s="175"/>
      <c r="N10" s="175"/>
      <c r="O10" s="175"/>
      <c r="P10" s="175"/>
      <c r="Q10" s="175"/>
      <c r="R10" s="175"/>
    </row>
    <row r="11" spans="1:18" ht="16.5" thickBot="1" x14ac:dyDescent="0.3">
      <c r="A11" s="176" t="s">
        <v>119</v>
      </c>
      <c r="B11" s="177"/>
      <c r="C11" s="177"/>
      <c r="D11" s="177"/>
      <c r="E11" s="177"/>
      <c r="F11" s="177"/>
      <c r="G11" s="177"/>
      <c r="H11" s="177"/>
      <c r="I11" s="177"/>
      <c r="J11" s="178"/>
      <c r="K11" s="179"/>
      <c r="L11" s="175"/>
      <c r="M11" s="175"/>
      <c r="N11" s="175"/>
      <c r="O11" s="175"/>
      <c r="P11" s="175"/>
      <c r="Q11" s="175"/>
      <c r="R11" s="175"/>
    </row>
    <row r="12" spans="1:18" ht="36" customHeight="1" thickBot="1" x14ac:dyDescent="0.3">
      <c r="A12" s="180" t="str">
        <f>'Додаток 3'!A12:L12</f>
        <v>Мета: сприяння формуванню іміджу міста Суми, як інвестиційно привабливого міста, підвищення рівня поінформованості міжнародної спільноти про економічний та інвестиційний потенціал Сумської міської ТГ</v>
      </c>
      <c r="B12" s="181"/>
      <c r="C12" s="181"/>
      <c r="D12" s="181"/>
      <c r="E12" s="181"/>
      <c r="F12" s="181"/>
      <c r="G12" s="181"/>
      <c r="H12" s="181"/>
      <c r="I12" s="181"/>
      <c r="J12" s="182"/>
      <c r="K12" s="183"/>
      <c r="L12" s="175"/>
      <c r="M12" s="175"/>
      <c r="N12" s="175"/>
      <c r="O12" s="175"/>
      <c r="P12" s="175"/>
      <c r="Q12" s="175"/>
      <c r="R12" s="175"/>
    </row>
    <row r="13" spans="1:18" ht="31.5" customHeight="1" thickBot="1" x14ac:dyDescent="0.3">
      <c r="A13" s="184" t="s">
        <v>113</v>
      </c>
      <c r="B13" s="185">
        <f>B16</f>
        <v>165</v>
      </c>
      <c r="C13" s="185">
        <f>C16</f>
        <v>165</v>
      </c>
      <c r="D13" s="170" t="s">
        <v>52</v>
      </c>
      <c r="E13" s="185">
        <f>E16</f>
        <v>173.8</v>
      </c>
      <c r="F13" s="185">
        <f>F16</f>
        <v>173.8</v>
      </c>
      <c r="G13" s="170" t="s">
        <v>52</v>
      </c>
      <c r="H13" s="185">
        <f>H16</f>
        <v>182.39999999999998</v>
      </c>
      <c r="I13" s="185">
        <f>I16</f>
        <v>182.39999999999998</v>
      </c>
      <c r="J13" s="186" t="s">
        <v>52</v>
      </c>
      <c r="K13" s="175"/>
      <c r="L13" s="175"/>
      <c r="M13" s="175"/>
      <c r="N13" s="175"/>
      <c r="O13" s="175"/>
      <c r="P13" s="175"/>
      <c r="Q13" s="175"/>
      <c r="R13" s="175"/>
    </row>
    <row r="14" spans="1:18" ht="21.75" customHeight="1" thickBot="1" x14ac:dyDescent="0.3">
      <c r="A14" s="176" t="s">
        <v>182</v>
      </c>
      <c r="B14" s="177"/>
      <c r="C14" s="177"/>
      <c r="D14" s="177"/>
      <c r="E14" s="177"/>
      <c r="F14" s="177"/>
      <c r="G14" s="177"/>
      <c r="H14" s="177"/>
      <c r="I14" s="177"/>
      <c r="J14" s="178"/>
      <c r="K14" s="179"/>
      <c r="L14" s="175"/>
      <c r="M14" s="175"/>
      <c r="N14" s="175"/>
      <c r="O14" s="175"/>
      <c r="P14" s="175"/>
      <c r="Q14" s="175"/>
      <c r="R14" s="175"/>
    </row>
    <row r="15" spans="1:18" ht="24.75" customHeight="1" thickBot="1" x14ac:dyDescent="0.3">
      <c r="A15" s="176" t="s">
        <v>53</v>
      </c>
      <c r="B15" s="177"/>
      <c r="C15" s="177"/>
      <c r="D15" s="177"/>
      <c r="E15" s="177"/>
      <c r="F15" s="177"/>
      <c r="G15" s="177"/>
      <c r="H15" s="177"/>
      <c r="I15" s="177"/>
      <c r="J15" s="178"/>
      <c r="K15" s="179"/>
      <c r="L15" s="175"/>
      <c r="M15" s="175"/>
      <c r="N15" s="175"/>
      <c r="O15" s="175"/>
      <c r="P15" s="175"/>
      <c r="Q15" s="175"/>
      <c r="R15" s="175"/>
    </row>
    <row r="16" spans="1:18" ht="33.75" customHeight="1" thickBot="1" x14ac:dyDescent="0.3">
      <c r="A16" s="187" t="s">
        <v>183</v>
      </c>
      <c r="B16" s="188">
        <f>SUM(B18:B23)</f>
        <v>165</v>
      </c>
      <c r="C16" s="188">
        <f>SUM(C18:C23)</f>
        <v>165</v>
      </c>
      <c r="D16" s="186" t="s">
        <v>52</v>
      </c>
      <c r="E16" s="188">
        <f>SUM(E18:E23)</f>
        <v>173.8</v>
      </c>
      <c r="F16" s="188">
        <f>SUM(F18:F23)</f>
        <v>173.8</v>
      </c>
      <c r="G16" s="186" t="s">
        <v>52</v>
      </c>
      <c r="H16" s="188">
        <f>SUM(H18:H23)</f>
        <v>182.39999999999998</v>
      </c>
      <c r="I16" s="188">
        <f>SUM(I18:I23)</f>
        <v>182.39999999999998</v>
      </c>
      <c r="J16" s="186" t="s">
        <v>52</v>
      </c>
      <c r="K16" s="165"/>
      <c r="L16" s="166"/>
      <c r="M16" s="166"/>
      <c r="N16" s="166"/>
      <c r="O16" s="166"/>
      <c r="P16" s="166"/>
      <c r="Q16" s="166"/>
      <c r="R16" s="166"/>
    </row>
    <row r="17" spans="1:18" ht="16.5" thickBot="1" x14ac:dyDescent="0.3">
      <c r="A17" s="189" t="s">
        <v>77</v>
      </c>
      <c r="B17" s="190"/>
      <c r="C17" s="190"/>
      <c r="D17" s="191"/>
      <c r="E17" s="192"/>
      <c r="F17" s="192"/>
      <c r="G17" s="192"/>
      <c r="H17" s="193"/>
      <c r="I17" s="192"/>
      <c r="J17" s="192"/>
      <c r="K17" s="165"/>
      <c r="L17" s="166"/>
      <c r="M17" s="166"/>
      <c r="N17" s="166"/>
      <c r="O17" s="166"/>
      <c r="P17" s="166"/>
      <c r="Q17" s="166"/>
      <c r="R17" s="166"/>
    </row>
    <row r="18" spans="1:18" ht="21" customHeight="1" thickBot="1" x14ac:dyDescent="0.3">
      <c r="A18" s="194" t="s">
        <v>184</v>
      </c>
      <c r="B18" s="195">
        <v>40</v>
      </c>
      <c r="C18" s="195">
        <v>40</v>
      </c>
      <c r="D18" s="191" t="s">
        <v>52</v>
      </c>
      <c r="E18" s="192">
        <v>42.1</v>
      </c>
      <c r="F18" s="192">
        <v>42.1</v>
      </c>
      <c r="G18" s="170" t="s">
        <v>52</v>
      </c>
      <c r="H18" s="193">
        <v>44.2</v>
      </c>
      <c r="I18" s="193">
        <v>44.2</v>
      </c>
      <c r="J18" s="170" t="s">
        <v>52</v>
      </c>
      <c r="K18" s="165"/>
      <c r="L18" s="166"/>
      <c r="M18" s="166"/>
      <c r="N18" s="166"/>
      <c r="O18" s="166"/>
      <c r="P18" s="166"/>
      <c r="Q18" s="166"/>
      <c r="R18" s="166"/>
    </row>
    <row r="19" spans="1:18" ht="36.75" customHeight="1" thickBot="1" x14ac:dyDescent="0.3">
      <c r="A19" s="196" t="s">
        <v>114</v>
      </c>
      <c r="B19" s="197">
        <v>60</v>
      </c>
      <c r="C19" s="197">
        <v>60</v>
      </c>
      <c r="D19" s="169" t="s">
        <v>52</v>
      </c>
      <c r="E19" s="193">
        <v>63.2</v>
      </c>
      <c r="F19" s="193">
        <v>63.2</v>
      </c>
      <c r="G19" s="170" t="s">
        <v>52</v>
      </c>
      <c r="H19" s="198">
        <v>66.3</v>
      </c>
      <c r="I19" s="193">
        <v>66.3</v>
      </c>
      <c r="J19" s="170" t="s">
        <v>52</v>
      </c>
      <c r="K19" s="165"/>
      <c r="L19" s="166"/>
      <c r="M19" s="166"/>
      <c r="N19" s="166"/>
      <c r="O19" s="166"/>
      <c r="P19" s="166"/>
      <c r="Q19" s="166"/>
      <c r="R19" s="166"/>
    </row>
    <row r="20" spans="1:18" ht="32.25" thickBot="1" x14ac:dyDescent="0.3">
      <c r="A20" s="194" t="s">
        <v>80</v>
      </c>
      <c r="B20" s="195">
        <v>20</v>
      </c>
      <c r="C20" s="195">
        <v>20</v>
      </c>
      <c r="D20" s="191" t="s">
        <v>52</v>
      </c>
      <c r="E20" s="192">
        <v>21.1</v>
      </c>
      <c r="F20" s="192">
        <v>21.1</v>
      </c>
      <c r="G20" s="170" t="s">
        <v>52</v>
      </c>
      <c r="H20" s="199">
        <v>22.1</v>
      </c>
      <c r="I20" s="192">
        <v>22.1</v>
      </c>
      <c r="J20" s="170" t="s">
        <v>52</v>
      </c>
      <c r="K20" s="165"/>
      <c r="L20" s="166"/>
      <c r="M20" s="166"/>
      <c r="N20" s="166"/>
      <c r="O20" s="166"/>
      <c r="P20" s="166"/>
      <c r="Q20" s="166"/>
      <c r="R20" s="166"/>
    </row>
    <row r="21" spans="1:18" ht="48" thickBot="1" x14ac:dyDescent="0.3">
      <c r="A21" s="194" t="s">
        <v>160</v>
      </c>
      <c r="B21" s="195">
        <v>20</v>
      </c>
      <c r="C21" s="195">
        <v>20</v>
      </c>
      <c r="D21" s="191" t="s">
        <v>52</v>
      </c>
      <c r="E21" s="192">
        <v>21.1</v>
      </c>
      <c r="F21" s="192">
        <v>21.1</v>
      </c>
      <c r="G21" s="191" t="s">
        <v>52</v>
      </c>
      <c r="H21" s="193">
        <v>22.1</v>
      </c>
      <c r="I21" s="192">
        <v>22.1</v>
      </c>
      <c r="J21" s="191" t="s">
        <v>52</v>
      </c>
      <c r="K21" s="165"/>
      <c r="L21" s="166"/>
      <c r="M21" s="166"/>
      <c r="N21" s="166"/>
      <c r="O21" s="166"/>
      <c r="P21" s="166"/>
      <c r="Q21" s="166"/>
      <c r="R21" s="166"/>
    </row>
    <row r="22" spans="1:18" ht="63.75" thickBot="1" x14ac:dyDescent="0.3">
      <c r="A22" s="200" t="s">
        <v>141</v>
      </c>
      <c r="B22" s="197">
        <v>15</v>
      </c>
      <c r="C22" s="197">
        <v>15</v>
      </c>
      <c r="D22" s="170" t="s">
        <v>52</v>
      </c>
      <c r="E22" s="193">
        <v>15.8</v>
      </c>
      <c r="F22" s="193">
        <v>15.8</v>
      </c>
      <c r="G22" s="170" t="s">
        <v>52</v>
      </c>
      <c r="H22" s="193">
        <v>16.600000000000001</v>
      </c>
      <c r="I22" s="201">
        <v>16.600000000000001</v>
      </c>
      <c r="J22" s="169" t="s">
        <v>52</v>
      </c>
      <c r="K22" s="202"/>
      <c r="L22" s="203"/>
      <c r="M22" s="203"/>
      <c r="N22" s="203"/>
      <c r="O22" s="203"/>
      <c r="P22" s="203"/>
      <c r="Q22" s="203"/>
      <c r="R22" s="203"/>
    </row>
    <row r="23" spans="1:18" ht="36.75" customHeight="1" thickBot="1" x14ac:dyDescent="0.3">
      <c r="A23" s="200" t="s">
        <v>159</v>
      </c>
      <c r="B23" s="197">
        <v>10</v>
      </c>
      <c r="C23" s="197">
        <v>10</v>
      </c>
      <c r="D23" s="170" t="s">
        <v>52</v>
      </c>
      <c r="E23" s="193">
        <v>10.5</v>
      </c>
      <c r="F23" s="193">
        <v>10.5</v>
      </c>
      <c r="G23" s="170" t="s">
        <v>52</v>
      </c>
      <c r="H23" s="193">
        <v>11.1</v>
      </c>
      <c r="I23" s="201">
        <v>11.1</v>
      </c>
      <c r="J23" s="170" t="s">
        <v>52</v>
      </c>
      <c r="K23" s="202"/>
      <c r="L23" s="203"/>
      <c r="M23" s="203"/>
      <c r="N23" s="203"/>
      <c r="O23" s="203"/>
      <c r="P23" s="203"/>
      <c r="Q23" s="203"/>
      <c r="R23" s="203"/>
    </row>
    <row r="24" spans="1:18" ht="16.5" thickBot="1" x14ac:dyDescent="0.3">
      <c r="A24" s="189" t="s">
        <v>75</v>
      </c>
      <c r="B24" s="191"/>
      <c r="C24" s="191"/>
      <c r="D24" s="191"/>
      <c r="E24" s="192"/>
      <c r="F24" s="192"/>
      <c r="G24" s="192"/>
      <c r="H24" s="199"/>
      <c r="I24" s="192"/>
      <c r="J24" s="192"/>
      <c r="K24" s="165"/>
      <c r="L24" s="166"/>
      <c r="M24" s="166"/>
      <c r="N24" s="166"/>
      <c r="O24" s="166"/>
      <c r="P24" s="166"/>
      <c r="Q24" s="166"/>
      <c r="R24" s="166"/>
    </row>
    <row r="25" spans="1:18" ht="21" customHeight="1" thickBot="1" x14ac:dyDescent="0.3">
      <c r="A25" s="204" t="s">
        <v>175</v>
      </c>
      <c r="B25" s="205">
        <v>2</v>
      </c>
      <c r="C25" s="205">
        <v>2</v>
      </c>
      <c r="D25" s="206"/>
      <c r="E25" s="205">
        <v>2</v>
      </c>
      <c r="F25" s="205">
        <v>2</v>
      </c>
      <c r="G25" s="191"/>
      <c r="H25" s="205">
        <v>2</v>
      </c>
      <c r="I25" s="205">
        <v>2</v>
      </c>
      <c r="J25" s="191"/>
      <c r="K25" s="202"/>
      <c r="L25" s="207"/>
      <c r="M25" s="207"/>
      <c r="N25" s="207"/>
      <c r="O25" s="207"/>
      <c r="P25" s="207"/>
      <c r="Q25" s="207"/>
      <c r="R25" s="207"/>
    </row>
    <row r="26" spans="1:18" ht="16.5" thickBot="1" x14ac:dyDescent="0.3">
      <c r="A26" s="200" t="s">
        <v>78</v>
      </c>
      <c r="B26" s="201">
        <v>100</v>
      </c>
      <c r="C26" s="201">
        <v>100</v>
      </c>
      <c r="D26" s="170" t="s">
        <v>52</v>
      </c>
      <c r="E26" s="201">
        <v>100</v>
      </c>
      <c r="F26" s="201">
        <v>100</v>
      </c>
      <c r="G26" s="170" t="s">
        <v>52</v>
      </c>
      <c r="H26" s="193">
        <v>100</v>
      </c>
      <c r="I26" s="201">
        <v>100</v>
      </c>
      <c r="J26" s="170" t="s">
        <v>52</v>
      </c>
      <c r="K26" s="165"/>
      <c r="L26" s="166"/>
      <c r="M26" s="166"/>
      <c r="N26" s="166"/>
      <c r="O26" s="166"/>
      <c r="P26" s="166"/>
      <c r="Q26" s="166"/>
      <c r="R26" s="166"/>
    </row>
    <row r="27" spans="1:18" ht="32.25" thickBot="1" x14ac:dyDescent="0.3">
      <c r="A27" s="194" t="s">
        <v>81</v>
      </c>
      <c r="B27" s="208">
        <v>4400</v>
      </c>
      <c r="C27" s="208">
        <v>4400</v>
      </c>
      <c r="D27" s="191" t="s">
        <v>52</v>
      </c>
      <c r="E27" s="208">
        <v>4400</v>
      </c>
      <c r="F27" s="208">
        <v>4400</v>
      </c>
      <c r="G27" s="191" t="s">
        <v>52</v>
      </c>
      <c r="H27" s="209">
        <v>4400</v>
      </c>
      <c r="I27" s="208">
        <v>4400</v>
      </c>
      <c r="J27" s="191" t="s">
        <v>52</v>
      </c>
      <c r="K27" s="165"/>
      <c r="L27" s="166"/>
      <c r="M27" s="166"/>
      <c r="N27" s="166"/>
      <c r="O27" s="166"/>
      <c r="P27" s="166"/>
      <c r="Q27" s="166"/>
      <c r="R27" s="166"/>
    </row>
    <row r="28" spans="1:18" ht="31.5" customHeight="1" thickBot="1" x14ac:dyDescent="0.3">
      <c r="A28" s="210" t="s">
        <v>176</v>
      </c>
      <c r="B28" s="211">
        <v>1</v>
      </c>
      <c r="C28" s="211">
        <v>1</v>
      </c>
      <c r="D28" s="191" t="s">
        <v>52</v>
      </c>
      <c r="E28" s="192">
        <v>1</v>
      </c>
      <c r="F28" s="192">
        <v>1</v>
      </c>
      <c r="G28" s="191" t="s">
        <v>52</v>
      </c>
      <c r="H28" s="193">
        <v>1</v>
      </c>
      <c r="I28" s="192">
        <v>1</v>
      </c>
      <c r="J28" s="191" t="s">
        <v>52</v>
      </c>
      <c r="K28" s="165"/>
      <c r="L28" s="166"/>
      <c r="M28" s="166"/>
      <c r="N28" s="166"/>
      <c r="O28" s="166"/>
      <c r="P28" s="166"/>
      <c r="Q28" s="166"/>
      <c r="R28" s="166"/>
    </row>
    <row r="29" spans="1:18" ht="16.5" thickBot="1" x14ac:dyDescent="0.3">
      <c r="A29" s="212" t="s">
        <v>83</v>
      </c>
      <c r="B29" s="213">
        <v>2</v>
      </c>
      <c r="C29" s="213">
        <v>2</v>
      </c>
      <c r="D29" s="214" t="s">
        <v>52</v>
      </c>
      <c r="E29" s="215">
        <v>2</v>
      </c>
      <c r="F29" s="215">
        <v>2</v>
      </c>
      <c r="G29" s="214" t="s">
        <v>52</v>
      </c>
      <c r="H29" s="215">
        <v>2</v>
      </c>
      <c r="I29" s="215">
        <v>2</v>
      </c>
      <c r="J29" s="214" t="s">
        <v>52</v>
      </c>
      <c r="K29" s="202"/>
      <c r="L29" s="203"/>
      <c r="M29" s="203"/>
      <c r="N29" s="203"/>
      <c r="O29" s="203"/>
      <c r="P29" s="203"/>
      <c r="Q29" s="203"/>
      <c r="R29" s="203"/>
    </row>
    <row r="30" spans="1:18" ht="16.5" thickBot="1" x14ac:dyDescent="0.3">
      <c r="A30" s="200" t="s">
        <v>142</v>
      </c>
      <c r="B30" s="216">
        <v>2</v>
      </c>
      <c r="C30" s="216">
        <v>2</v>
      </c>
      <c r="D30" s="170" t="s">
        <v>52</v>
      </c>
      <c r="E30" s="201">
        <v>2</v>
      </c>
      <c r="F30" s="201">
        <v>2</v>
      </c>
      <c r="G30" s="201" t="s">
        <v>52</v>
      </c>
      <c r="H30" s="193">
        <v>2</v>
      </c>
      <c r="I30" s="201">
        <v>2</v>
      </c>
      <c r="J30" s="170" t="s">
        <v>52</v>
      </c>
      <c r="K30" s="165"/>
      <c r="L30" s="166"/>
      <c r="M30" s="166"/>
      <c r="N30" s="166"/>
      <c r="O30" s="166"/>
      <c r="P30" s="166"/>
      <c r="Q30" s="166"/>
      <c r="R30" s="166"/>
    </row>
    <row r="31" spans="1:18" ht="16.5" thickBot="1" x14ac:dyDescent="0.3">
      <c r="A31" s="189" t="s">
        <v>76</v>
      </c>
      <c r="B31" s="195"/>
      <c r="C31" s="195"/>
      <c r="D31" s="192"/>
      <c r="E31" s="192"/>
      <c r="F31" s="192"/>
      <c r="G31" s="192"/>
      <c r="H31" s="199"/>
      <c r="I31" s="192"/>
      <c r="J31" s="192"/>
      <c r="K31" s="165"/>
      <c r="L31" s="166"/>
      <c r="M31" s="166"/>
      <c r="N31" s="166"/>
      <c r="O31" s="166"/>
      <c r="P31" s="166"/>
      <c r="Q31" s="166"/>
      <c r="R31" s="166"/>
    </row>
    <row r="32" spans="1:18" ht="32.25" thickBot="1" x14ac:dyDescent="0.3">
      <c r="A32" s="194" t="s">
        <v>174</v>
      </c>
      <c r="B32" s="217">
        <f t="shared" ref="B32:C35" si="0">B18*1000/B25</f>
        <v>20000</v>
      </c>
      <c r="C32" s="217">
        <f t="shared" si="0"/>
        <v>20000</v>
      </c>
      <c r="D32" s="192"/>
      <c r="E32" s="217">
        <f t="shared" ref="E32:F35" si="1">E18*1000/E25</f>
        <v>21050</v>
      </c>
      <c r="F32" s="217">
        <f t="shared" si="1"/>
        <v>21050</v>
      </c>
      <c r="G32" s="192"/>
      <c r="H32" s="217">
        <f t="shared" ref="H32:I35" si="2">H18*1000/H25</f>
        <v>22100</v>
      </c>
      <c r="I32" s="217">
        <f t="shared" si="2"/>
        <v>22100</v>
      </c>
      <c r="J32" s="192"/>
      <c r="K32" s="202"/>
      <c r="L32" s="207"/>
      <c r="M32" s="207"/>
      <c r="N32" s="207"/>
      <c r="O32" s="207"/>
      <c r="P32" s="207"/>
      <c r="Q32" s="207"/>
      <c r="R32" s="207"/>
    </row>
    <row r="33" spans="1:18" ht="21.75" customHeight="1" thickBot="1" x14ac:dyDescent="0.3">
      <c r="A33" s="194" t="s">
        <v>79</v>
      </c>
      <c r="B33" s="217">
        <f t="shared" si="0"/>
        <v>600</v>
      </c>
      <c r="C33" s="217">
        <f t="shared" si="0"/>
        <v>600</v>
      </c>
      <c r="D33" s="170" t="s">
        <v>52</v>
      </c>
      <c r="E33" s="217">
        <f t="shared" si="1"/>
        <v>632</v>
      </c>
      <c r="F33" s="217">
        <f t="shared" si="1"/>
        <v>632</v>
      </c>
      <c r="G33" s="191" t="s">
        <v>52</v>
      </c>
      <c r="H33" s="217">
        <f t="shared" si="2"/>
        <v>663</v>
      </c>
      <c r="I33" s="217">
        <f t="shared" si="2"/>
        <v>663</v>
      </c>
      <c r="J33" s="170" t="s">
        <v>52</v>
      </c>
      <c r="K33" s="165"/>
      <c r="L33" s="166"/>
      <c r="M33" s="166"/>
      <c r="N33" s="166"/>
      <c r="O33" s="166"/>
      <c r="P33" s="166"/>
      <c r="Q33" s="166"/>
      <c r="R33" s="166"/>
    </row>
    <row r="34" spans="1:18" ht="32.25" thickBot="1" x14ac:dyDescent="0.3">
      <c r="A34" s="194" t="s">
        <v>82</v>
      </c>
      <c r="B34" s="217">
        <f t="shared" si="0"/>
        <v>4.5454545454545459</v>
      </c>
      <c r="C34" s="217">
        <f t="shared" si="0"/>
        <v>4.5454545454545459</v>
      </c>
      <c r="D34" s="191" t="s">
        <v>52</v>
      </c>
      <c r="E34" s="217">
        <f t="shared" si="1"/>
        <v>4.7954545454545459</v>
      </c>
      <c r="F34" s="217">
        <f t="shared" si="1"/>
        <v>4.7954545454545459</v>
      </c>
      <c r="G34" s="191" t="s">
        <v>52</v>
      </c>
      <c r="H34" s="217">
        <f t="shared" si="2"/>
        <v>5.0227272727272725</v>
      </c>
      <c r="I34" s="217">
        <f t="shared" si="2"/>
        <v>5.0227272727272725</v>
      </c>
      <c r="J34" s="191" t="s">
        <v>52</v>
      </c>
      <c r="K34" s="165"/>
      <c r="L34" s="166"/>
      <c r="M34" s="166"/>
      <c r="N34" s="166"/>
      <c r="O34" s="166"/>
      <c r="P34" s="166"/>
      <c r="Q34" s="166"/>
      <c r="R34" s="166"/>
    </row>
    <row r="35" spans="1:18" x14ac:dyDescent="0.25">
      <c r="A35" s="218" t="s">
        <v>185</v>
      </c>
      <c r="B35" s="219">
        <f t="shared" si="0"/>
        <v>20000</v>
      </c>
      <c r="C35" s="219">
        <f t="shared" si="0"/>
        <v>20000</v>
      </c>
      <c r="D35" s="161" t="s">
        <v>52</v>
      </c>
      <c r="E35" s="219">
        <f t="shared" si="1"/>
        <v>21100</v>
      </c>
      <c r="F35" s="219">
        <f t="shared" si="1"/>
        <v>21100</v>
      </c>
      <c r="G35" s="220" t="s">
        <v>52</v>
      </c>
      <c r="H35" s="219">
        <f t="shared" si="2"/>
        <v>22100</v>
      </c>
      <c r="I35" s="219">
        <f t="shared" si="2"/>
        <v>22100</v>
      </c>
      <c r="J35" s="161" t="s">
        <v>52</v>
      </c>
      <c r="K35" s="165"/>
      <c r="L35" s="166"/>
      <c r="M35" s="166"/>
      <c r="N35" s="166"/>
      <c r="O35" s="166"/>
      <c r="P35" s="166"/>
      <c r="Q35" s="166"/>
      <c r="R35" s="166"/>
    </row>
    <row r="36" spans="1:18" ht="16.5" thickBot="1" x14ac:dyDescent="0.3">
      <c r="A36" s="221"/>
      <c r="B36" s="222"/>
      <c r="C36" s="222"/>
      <c r="D36" s="223"/>
      <c r="E36" s="222"/>
      <c r="F36" s="222"/>
      <c r="G36" s="224"/>
      <c r="H36" s="222"/>
      <c r="I36" s="222"/>
      <c r="J36" s="223"/>
      <c r="K36" s="165"/>
      <c r="L36" s="166"/>
      <c r="M36" s="166"/>
      <c r="N36" s="166"/>
      <c r="O36" s="166"/>
      <c r="P36" s="166"/>
      <c r="Q36" s="166"/>
      <c r="R36" s="166"/>
    </row>
    <row r="37" spans="1:18" ht="16.5" thickBot="1" x14ac:dyDescent="0.3">
      <c r="A37" s="194" t="s">
        <v>186</v>
      </c>
      <c r="B37" s="217">
        <f>B22*1000/B29</f>
        <v>7500</v>
      </c>
      <c r="C37" s="217">
        <f>C22*1000/C29</f>
        <v>7500</v>
      </c>
      <c r="D37" s="191" t="s">
        <v>52</v>
      </c>
      <c r="E37" s="217">
        <f>E22*1000/E29</f>
        <v>7900</v>
      </c>
      <c r="F37" s="217">
        <f>F22*1000/F29</f>
        <v>7900</v>
      </c>
      <c r="G37" s="191" t="s">
        <v>52</v>
      </c>
      <c r="H37" s="217">
        <f>H22*1000/H29</f>
        <v>8300</v>
      </c>
      <c r="I37" s="217">
        <f>I22*1000/I29</f>
        <v>8300</v>
      </c>
      <c r="J37" s="191" t="s">
        <v>52</v>
      </c>
      <c r="K37" s="165"/>
      <c r="L37" s="166"/>
      <c r="M37" s="166"/>
      <c r="N37" s="166"/>
      <c r="O37" s="166"/>
      <c r="P37" s="166"/>
      <c r="Q37" s="166"/>
      <c r="R37" s="166"/>
    </row>
    <row r="38" spans="1:18" ht="32.25" thickBot="1" x14ac:dyDescent="0.3">
      <c r="A38" s="194" t="s">
        <v>84</v>
      </c>
      <c r="B38" s="217">
        <f>B23*1000/B30</f>
        <v>5000</v>
      </c>
      <c r="C38" s="217">
        <f>C23*1000/C30</f>
        <v>5000</v>
      </c>
      <c r="D38" s="191" t="s">
        <v>52</v>
      </c>
      <c r="E38" s="217">
        <f>E23*1000/E30</f>
        <v>5250</v>
      </c>
      <c r="F38" s="217">
        <f>F23*1000/F30</f>
        <v>5250</v>
      </c>
      <c r="G38" s="191" t="s">
        <v>52</v>
      </c>
      <c r="H38" s="217">
        <f>H23*1000/H30</f>
        <v>5550</v>
      </c>
      <c r="I38" s="217">
        <f>I23*1000/I30</f>
        <v>5550</v>
      </c>
      <c r="J38" s="191" t="s">
        <v>52</v>
      </c>
      <c r="K38" s="165"/>
      <c r="L38" s="166"/>
      <c r="M38" s="166"/>
      <c r="N38" s="166"/>
      <c r="O38" s="166"/>
      <c r="P38" s="166"/>
      <c r="Q38" s="166"/>
      <c r="R38" s="166"/>
    </row>
    <row r="39" spans="1:18" ht="16.5" thickBot="1" x14ac:dyDescent="0.3">
      <c r="A39" s="225" t="s">
        <v>24</v>
      </c>
      <c r="B39" s="226"/>
      <c r="C39" s="226"/>
      <c r="D39" s="226"/>
      <c r="E39" s="226"/>
      <c r="F39" s="226"/>
      <c r="G39" s="226"/>
      <c r="H39" s="226"/>
      <c r="I39" s="226"/>
      <c r="J39" s="227"/>
      <c r="K39" s="179"/>
      <c r="L39" s="175"/>
      <c r="M39" s="166"/>
      <c r="N39" s="166"/>
      <c r="O39" s="166"/>
      <c r="P39" s="166"/>
      <c r="Q39" s="166"/>
      <c r="R39" s="166"/>
    </row>
    <row r="40" spans="1:18" ht="42" customHeight="1" thickBot="1" x14ac:dyDescent="0.3">
      <c r="A40" s="180" t="str">
        <f>'Додаток 3'!A24:L24</f>
        <v>Мета: сприяння встановленню партнерських зв’язків між Сумською міською ТГ та містами зарубіжних країн, розвитку співпраці з містами-партнерами, дружніми містами, міжнародними організаціями та донорськими установами</v>
      </c>
      <c r="B40" s="181"/>
      <c r="C40" s="181"/>
      <c r="D40" s="181"/>
      <c r="E40" s="181"/>
      <c r="F40" s="181"/>
      <c r="G40" s="181"/>
      <c r="H40" s="181"/>
      <c r="I40" s="181"/>
      <c r="J40" s="182"/>
      <c r="K40" s="183"/>
      <c r="L40" s="175"/>
      <c r="M40" s="166"/>
      <c r="N40" s="166"/>
      <c r="O40" s="166"/>
      <c r="P40" s="166"/>
      <c r="Q40" s="166"/>
      <c r="R40" s="166"/>
    </row>
    <row r="41" spans="1:18" ht="15" customHeight="1" thickBot="1" x14ac:dyDescent="0.3">
      <c r="A41" s="228" t="s">
        <v>115</v>
      </c>
      <c r="B41" s="229">
        <f>B44+B54+B67+B80+B90</f>
        <v>1131.6599999999999</v>
      </c>
      <c r="C41" s="229">
        <f>C44+C54+C67+C80+C90</f>
        <v>1131.6599999999999</v>
      </c>
      <c r="D41" s="214" t="s">
        <v>52</v>
      </c>
      <c r="E41" s="229">
        <f>E44+E54+E67+E80+E90</f>
        <v>1363.9</v>
      </c>
      <c r="F41" s="229">
        <f>F44+F54+F67+F80+F90</f>
        <v>1363.9</v>
      </c>
      <c r="G41" s="214" t="s">
        <v>52</v>
      </c>
      <c r="H41" s="229">
        <f>H44+H54+H67+H80+H90</f>
        <v>1377.3000000000002</v>
      </c>
      <c r="I41" s="229">
        <f>I44+I54+I67+I80+I90</f>
        <v>1377.3000000000002</v>
      </c>
      <c r="J41" s="214" t="s">
        <v>52</v>
      </c>
      <c r="K41" s="202"/>
      <c r="L41" s="203"/>
      <c r="M41" s="203"/>
      <c r="N41" s="203"/>
      <c r="O41" s="203"/>
      <c r="P41" s="203"/>
      <c r="Q41" s="203"/>
      <c r="R41" s="203"/>
    </row>
    <row r="42" spans="1:18" ht="24.75" customHeight="1" thickBot="1" x14ac:dyDescent="0.3">
      <c r="A42" s="176" t="s">
        <v>182</v>
      </c>
      <c r="B42" s="177"/>
      <c r="C42" s="177"/>
      <c r="D42" s="177"/>
      <c r="E42" s="177"/>
      <c r="F42" s="177"/>
      <c r="G42" s="177"/>
      <c r="H42" s="177"/>
      <c r="I42" s="177"/>
      <c r="J42" s="178"/>
      <c r="K42" s="179"/>
      <c r="L42" s="175"/>
      <c r="M42" s="175"/>
      <c r="N42" s="175"/>
      <c r="O42" s="175"/>
      <c r="P42" s="175"/>
      <c r="Q42" s="175"/>
      <c r="R42" s="175"/>
    </row>
    <row r="43" spans="1:18" ht="15" customHeight="1" thickBot="1" x14ac:dyDescent="0.3">
      <c r="A43" s="225" t="s">
        <v>53</v>
      </c>
      <c r="B43" s="226"/>
      <c r="C43" s="226"/>
      <c r="D43" s="226"/>
      <c r="E43" s="226"/>
      <c r="F43" s="226"/>
      <c r="G43" s="226"/>
      <c r="H43" s="226"/>
      <c r="I43" s="226"/>
      <c r="J43" s="227"/>
      <c r="K43" s="179"/>
      <c r="L43" s="175"/>
      <c r="M43" s="175"/>
      <c r="N43" s="175"/>
      <c r="O43" s="175"/>
      <c r="P43" s="175"/>
      <c r="Q43" s="175"/>
      <c r="R43" s="175"/>
    </row>
    <row r="44" spans="1:18" ht="38.25" customHeight="1" thickBot="1" x14ac:dyDescent="0.3">
      <c r="A44" s="230" t="s">
        <v>187</v>
      </c>
      <c r="B44" s="231">
        <f>SUM(B46:B47)</f>
        <v>183.4</v>
      </c>
      <c r="C44" s="231">
        <f>SUM(C46:C47)</f>
        <v>183.4</v>
      </c>
      <c r="D44" s="169" t="s">
        <v>52</v>
      </c>
      <c r="E44" s="231">
        <f>SUM(E46:E47)</f>
        <v>188.3</v>
      </c>
      <c r="F44" s="231">
        <f>SUM(F46:F47)</f>
        <v>188.3</v>
      </c>
      <c r="G44" s="169" t="s">
        <v>52</v>
      </c>
      <c r="H44" s="231">
        <f>SUM(H46:H47)</f>
        <v>194</v>
      </c>
      <c r="I44" s="231">
        <f>SUM(I46:I47)</f>
        <v>194</v>
      </c>
      <c r="J44" s="169" t="s">
        <v>52</v>
      </c>
      <c r="K44" s="202"/>
      <c r="L44" s="207"/>
      <c r="M44" s="207"/>
      <c r="N44" s="207"/>
      <c r="O44" s="207"/>
      <c r="P44" s="207"/>
      <c r="Q44" s="207"/>
      <c r="R44" s="207"/>
    </row>
    <row r="45" spans="1:18" ht="16.5" thickBot="1" x14ac:dyDescent="0.3">
      <c r="A45" s="189" t="s">
        <v>74</v>
      </c>
      <c r="B45" s="192"/>
      <c r="C45" s="192"/>
      <c r="D45" s="191"/>
      <c r="E45" s="192"/>
      <c r="F45" s="192"/>
      <c r="G45" s="192"/>
      <c r="H45" s="232"/>
      <c r="I45" s="192"/>
      <c r="J45" s="192"/>
      <c r="K45" s="165"/>
      <c r="L45" s="166"/>
      <c r="M45" s="166"/>
      <c r="N45" s="166"/>
      <c r="O45" s="166"/>
      <c r="P45" s="166"/>
      <c r="Q45" s="166"/>
      <c r="R45" s="166"/>
    </row>
    <row r="46" spans="1:18" ht="38.25" customHeight="1" thickBot="1" x14ac:dyDescent="0.3">
      <c r="A46" s="233" t="s">
        <v>143</v>
      </c>
      <c r="B46" s="234">
        <v>15</v>
      </c>
      <c r="C46" s="234">
        <v>15</v>
      </c>
      <c r="D46" s="191" t="s">
        <v>52</v>
      </c>
      <c r="E46" s="233">
        <v>15.8</v>
      </c>
      <c r="F46" s="233">
        <v>15.8</v>
      </c>
      <c r="G46" s="191" t="s">
        <v>52</v>
      </c>
      <c r="H46" s="235">
        <v>16.600000000000001</v>
      </c>
      <c r="I46" s="233">
        <v>16.600000000000001</v>
      </c>
      <c r="J46" s="191" t="s">
        <v>52</v>
      </c>
      <c r="K46" s="202"/>
      <c r="L46" s="207"/>
      <c r="M46" s="207"/>
      <c r="N46" s="207"/>
      <c r="O46" s="207"/>
      <c r="P46" s="207"/>
      <c r="Q46" s="207"/>
      <c r="R46" s="207"/>
    </row>
    <row r="47" spans="1:18" ht="52.5" customHeight="1" thickBot="1" x14ac:dyDescent="0.3">
      <c r="A47" s="196" t="s">
        <v>85</v>
      </c>
      <c r="B47" s="196">
        <v>168.4</v>
      </c>
      <c r="C47" s="196">
        <v>168.4</v>
      </c>
      <c r="D47" s="191" t="s">
        <v>52</v>
      </c>
      <c r="E47" s="196">
        <v>172.5</v>
      </c>
      <c r="F47" s="196">
        <v>172.5</v>
      </c>
      <c r="G47" s="191" t="s">
        <v>52</v>
      </c>
      <c r="H47" s="236">
        <v>177.4</v>
      </c>
      <c r="I47" s="196">
        <v>177.4</v>
      </c>
      <c r="J47" s="191" t="s">
        <v>52</v>
      </c>
      <c r="K47" s="202"/>
      <c r="L47" s="207"/>
      <c r="M47" s="207"/>
      <c r="N47" s="207"/>
      <c r="O47" s="207"/>
      <c r="P47" s="207"/>
      <c r="Q47" s="207"/>
      <c r="R47" s="207"/>
    </row>
    <row r="48" spans="1:18" ht="16.5" thickBot="1" x14ac:dyDescent="0.3">
      <c r="A48" s="189" t="s">
        <v>75</v>
      </c>
      <c r="B48" s="191"/>
      <c r="C48" s="191"/>
      <c r="D48" s="191"/>
      <c r="E48" s="192"/>
      <c r="F48" s="192"/>
      <c r="G48" s="192"/>
      <c r="H48" s="199"/>
      <c r="I48" s="192"/>
      <c r="J48" s="192"/>
      <c r="K48" s="165"/>
      <c r="L48" s="166"/>
      <c r="M48" s="166"/>
      <c r="N48" s="166"/>
      <c r="O48" s="166"/>
      <c r="P48" s="166"/>
      <c r="Q48" s="166"/>
      <c r="R48" s="166"/>
    </row>
    <row r="49" spans="1:18" ht="33" customHeight="1" thickBot="1" x14ac:dyDescent="0.3">
      <c r="A49" s="194" t="s">
        <v>144</v>
      </c>
      <c r="B49" s="192">
        <v>3</v>
      </c>
      <c r="C49" s="192">
        <v>3</v>
      </c>
      <c r="D49" s="191" t="s">
        <v>52</v>
      </c>
      <c r="E49" s="192">
        <v>3</v>
      </c>
      <c r="F49" s="192">
        <v>3</v>
      </c>
      <c r="G49" s="191" t="s">
        <v>52</v>
      </c>
      <c r="H49" s="193">
        <v>3</v>
      </c>
      <c r="I49" s="192">
        <v>3</v>
      </c>
      <c r="J49" s="191" t="s">
        <v>52</v>
      </c>
      <c r="K49" s="165"/>
      <c r="L49" s="166"/>
      <c r="M49" s="166"/>
      <c r="N49" s="166"/>
      <c r="O49" s="166"/>
      <c r="P49" s="166"/>
      <c r="Q49" s="166"/>
      <c r="R49" s="166"/>
    </row>
    <row r="50" spans="1:18" ht="29.25" customHeight="1" thickBot="1" x14ac:dyDescent="0.3">
      <c r="A50" s="200" t="s">
        <v>145</v>
      </c>
      <c r="B50" s="193">
        <v>4</v>
      </c>
      <c r="C50" s="193">
        <v>4</v>
      </c>
      <c r="D50" s="169" t="s">
        <v>52</v>
      </c>
      <c r="E50" s="193">
        <v>4</v>
      </c>
      <c r="F50" s="193">
        <v>4</v>
      </c>
      <c r="G50" s="193" t="s">
        <v>52</v>
      </c>
      <c r="H50" s="193">
        <v>4</v>
      </c>
      <c r="I50" s="201">
        <v>4</v>
      </c>
      <c r="J50" s="193" t="s">
        <v>52</v>
      </c>
      <c r="K50" s="165"/>
      <c r="L50" s="166"/>
      <c r="M50" s="166"/>
      <c r="N50" s="166"/>
      <c r="O50" s="166"/>
      <c r="P50" s="166"/>
      <c r="Q50" s="166"/>
      <c r="R50" s="166"/>
    </row>
    <row r="51" spans="1:18" ht="16.5" thickBot="1" x14ac:dyDescent="0.3">
      <c r="A51" s="189" t="s">
        <v>76</v>
      </c>
      <c r="B51" s="191"/>
      <c r="C51" s="191"/>
      <c r="D51" s="191"/>
      <c r="E51" s="192"/>
      <c r="F51" s="192"/>
      <c r="G51" s="192"/>
      <c r="H51" s="199"/>
      <c r="I51" s="192"/>
      <c r="J51" s="192"/>
      <c r="K51" s="165"/>
      <c r="L51" s="166"/>
      <c r="M51" s="166"/>
      <c r="N51" s="166"/>
      <c r="O51" s="166"/>
      <c r="P51" s="166"/>
      <c r="Q51" s="166"/>
      <c r="R51" s="166"/>
    </row>
    <row r="52" spans="1:18" ht="16.5" thickBot="1" x14ac:dyDescent="0.3">
      <c r="A52" s="212" t="s">
        <v>86</v>
      </c>
      <c r="B52" s="217">
        <f>B46*1000/B49</f>
        <v>5000</v>
      </c>
      <c r="C52" s="217">
        <f>C46*1000/C49</f>
        <v>5000</v>
      </c>
      <c r="D52" s="214" t="s">
        <v>52</v>
      </c>
      <c r="E52" s="217">
        <f>E46*1000/E49</f>
        <v>5266.666666666667</v>
      </c>
      <c r="F52" s="217">
        <f>F46*1000/F49</f>
        <v>5266.666666666667</v>
      </c>
      <c r="G52" s="215" t="s">
        <v>52</v>
      </c>
      <c r="H52" s="217">
        <f>H46*1000/H49</f>
        <v>5533.333333333333</v>
      </c>
      <c r="I52" s="217">
        <f>I46*1000/I49</f>
        <v>5533.333333333333</v>
      </c>
      <c r="J52" s="191" t="s">
        <v>52</v>
      </c>
      <c r="K52" s="202"/>
      <c r="L52" s="207"/>
      <c r="M52" s="207"/>
      <c r="N52" s="207"/>
      <c r="O52" s="207"/>
      <c r="P52" s="207"/>
      <c r="Q52" s="207"/>
      <c r="R52" s="207"/>
    </row>
    <row r="53" spans="1:18" ht="32.25" thickBot="1" x14ac:dyDescent="0.3">
      <c r="A53" s="200" t="s">
        <v>188</v>
      </c>
      <c r="B53" s="237">
        <f>B47*1000/B50</f>
        <v>42100</v>
      </c>
      <c r="C53" s="237">
        <f>C47*1000/C50</f>
        <v>42100</v>
      </c>
      <c r="D53" s="169" t="s">
        <v>52</v>
      </c>
      <c r="E53" s="237">
        <f>E47*1000/E50</f>
        <v>43125</v>
      </c>
      <c r="F53" s="237">
        <f>F47*1000/F50</f>
        <v>43125</v>
      </c>
      <c r="G53" s="193" t="s">
        <v>52</v>
      </c>
      <c r="H53" s="237">
        <f>H47*1000/H50</f>
        <v>44350</v>
      </c>
      <c r="I53" s="237">
        <f>I47*1000/I50</f>
        <v>44350</v>
      </c>
      <c r="J53" s="170" t="s">
        <v>52</v>
      </c>
      <c r="K53" s="202"/>
      <c r="L53" s="203"/>
      <c r="M53" s="203"/>
      <c r="N53" s="203"/>
      <c r="O53" s="203"/>
      <c r="P53" s="203"/>
      <c r="Q53" s="203"/>
      <c r="R53" s="203"/>
    </row>
    <row r="54" spans="1:18" ht="16.5" thickBot="1" x14ac:dyDescent="0.3">
      <c r="A54" s="238" t="s">
        <v>189</v>
      </c>
      <c r="B54" s="239">
        <f>SUM(B56:B58)</f>
        <v>245</v>
      </c>
      <c r="C54" s="239">
        <f>SUM(C56:C58)</f>
        <v>245</v>
      </c>
      <c r="D54" s="169" t="s">
        <v>52</v>
      </c>
      <c r="E54" s="239">
        <f>SUM(E56:E58)</f>
        <v>258.8</v>
      </c>
      <c r="F54" s="239">
        <f>SUM(F56:F58)</f>
        <v>258.8</v>
      </c>
      <c r="G54" s="169" t="s">
        <v>52</v>
      </c>
      <c r="H54" s="239">
        <f>SUM(H56:H58)</f>
        <v>273</v>
      </c>
      <c r="I54" s="239">
        <f>SUM(I56:I58)</f>
        <v>273</v>
      </c>
      <c r="J54" s="169" t="s">
        <v>52</v>
      </c>
      <c r="K54" s="202"/>
      <c r="L54" s="207"/>
      <c r="M54" s="207"/>
      <c r="N54" s="207"/>
      <c r="O54" s="207"/>
      <c r="P54" s="207"/>
      <c r="Q54" s="207"/>
      <c r="R54" s="207"/>
    </row>
    <row r="55" spans="1:18" ht="16.5" thickBot="1" x14ac:dyDescent="0.3">
      <c r="A55" s="189" t="s">
        <v>74</v>
      </c>
      <c r="B55" s="191"/>
      <c r="C55" s="191"/>
      <c r="D55" s="191"/>
      <c r="E55" s="192"/>
      <c r="F55" s="192"/>
      <c r="G55" s="192"/>
      <c r="H55" s="199"/>
      <c r="I55" s="192"/>
      <c r="J55" s="192"/>
      <c r="K55" s="165"/>
      <c r="L55" s="166"/>
      <c r="M55" s="166"/>
      <c r="N55" s="166"/>
      <c r="O55" s="166"/>
      <c r="P55" s="166"/>
      <c r="Q55" s="166"/>
      <c r="R55" s="166"/>
    </row>
    <row r="56" spans="1:18" ht="32.25" thickBot="1" x14ac:dyDescent="0.3">
      <c r="A56" s="194" t="s">
        <v>87</v>
      </c>
      <c r="B56" s="192">
        <v>122.7</v>
      </c>
      <c r="C56" s="192">
        <v>122.7</v>
      </c>
      <c r="D56" s="191" t="s">
        <v>52</v>
      </c>
      <c r="E56" s="192">
        <v>129.9</v>
      </c>
      <c r="F56" s="192">
        <v>129.9</v>
      </c>
      <c r="G56" s="191" t="s">
        <v>52</v>
      </c>
      <c r="H56" s="193">
        <v>137.1</v>
      </c>
      <c r="I56" s="192">
        <v>137.1</v>
      </c>
      <c r="J56" s="191" t="s">
        <v>52</v>
      </c>
      <c r="K56" s="165"/>
      <c r="L56" s="166"/>
      <c r="M56" s="166"/>
      <c r="N56" s="166"/>
      <c r="O56" s="166"/>
      <c r="P56" s="166"/>
      <c r="Q56" s="166"/>
      <c r="R56" s="166"/>
    </row>
    <row r="57" spans="1:18" ht="16.5" thickBot="1" x14ac:dyDescent="0.3">
      <c r="A57" s="194" t="s">
        <v>88</v>
      </c>
      <c r="B57" s="192">
        <v>42.3</v>
      </c>
      <c r="C57" s="192">
        <v>42.3</v>
      </c>
      <c r="D57" s="191"/>
      <c r="E57" s="192">
        <v>44.7</v>
      </c>
      <c r="F57" s="192">
        <v>44.7</v>
      </c>
      <c r="G57" s="191" t="s">
        <v>52</v>
      </c>
      <c r="H57" s="193">
        <v>47.2</v>
      </c>
      <c r="I57" s="192">
        <v>47.2</v>
      </c>
      <c r="J57" s="191" t="s">
        <v>52</v>
      </c>
      <c r="K57" s="165"/>
      <c r="L57" s="166"/>
      <c r="M57" s="166"/>
      <c r="N57" s="166"/>
      <c r="O57" s="166"/>
      <c r="P57" s="166"/>
      <c r="Q57" s="166"/>
      <c r="R57" s="166"/>
    </row>
    <row r="58" spans="1:18" ht="63.75" customHeight="1" thickBot="1" x14ac:dyDescent="0.3">
      <c r="A58" s="200" t="s">
        <v>89</v>
      </c>
      <c r="B58" s="197">
        <v>80</v>
      </c>
      <c r="C58" s="197">
        <v>80</v>
      </c>
      <c r="D58" s="169" t="s">
        <v>52</v>
      </c>
      <c r="E58" s="193">
        <v>84.2</v>
      </c>
      <c r="F58" s="193">
        <v>84.2</v>
      </c>
      <c r="G58" s="170" t="s">
        <v>52</v>
      </c>
      <c r="H58" s="197">
        <v>88.7</v>
      </c>
      <c r="I58" s="240">
        <v>88.7</v>
      </c>
      <c r="J58" s="170" t="s">
        <v>52</v>
      </c>
      <c r="K58" s="202"/>
      <c r="L58" s="207"/>
      <c r="M58" s="207"/>
      <c r="N58" s="207"/>
      <c r="O58" s="207"/>
      <c r="P58" s="207"/>
      <c r="Q58" s="207"/>
      <c r="R58" s="207"/>
    </row>
    <row r="59" spans="1:18" ht="16.5" thickBot="1" x14ac:dyDescent="0.3">
      <c r="A59" s="189" t="s">
        <v>75</v>
      </c>
      <c r="B59" s="191"/>
      <c r="C59" s="191"/>
      <c r="D59" s="191"/>
      <c r="E59" s="192"/>
      <c r="F59" s="192"/>
      <c r="G59" s="192"/>
      <c r="H59" s="193"/>
      <c r="I59" s="192"/>
      <c r="J59" s="192"/>
      <c r="K59" s="165"/>
      <c r="L59" s="166"/>
      <c r="M59" s="166"/>
      <c r="N59" s="166"/>
      <c r="O59" s="166"/>
      <c r="P59" s="166"/>
      <c r="Q59" s="166"/>
      <c r="R59" s="166"/>
    </row>
    <row r="60" spans="1:18" ht="19.5" customHeight="1" thickBot="1" x14ac:dyDescent="0.3">
      <c r="A60" s="194" t="s">
        <v>90</v>
      </c>
      <c r="B60" s="192">
        <v>1</v>
      </c>
      <c r="C60" s="192">
        <v>1</v>
      </c>
      <c r="D60" s="169" t="s">
        <v>52</v>
      </c>
      <c r="E60" s="192">
        <v>1</v>
      </c>
      <c r="F60" s="192">
        <v>1</v>
      </c>
      <c r="G60" s="169" t="s">
        <v>52</v>
      </c>
      <c r="H60" s="193">
        <v>1</v>
      </c>
      <c r="I60" s="192">
        <v>1</v>
      </c>
      <c r="J60" s="169" t="s">
        <v>52</v>
      </c>
      <c r="K60" s="165"/>
      <c r="L60" s="166"/>
      <c r="M60" s="166"/>
      <c r="N60" s="166"/>
      <c r="O60" s="166"/>
      <c r="P60" s="166"/>
      <c r="Q60" s="166"/>
      <c r="R60" s="166"/>
    </row>
    <row r="61" spans="1:18" ht="16.5" thickBot="1" x14ac:dyDescent="0.3">
      <c r="A61" s="194" t="s">
        <v>91</v>
      </c>
      <c r="B61" s="192">
        <v>2</v>
      </c>
      <c r="C61" s="192">
        <v>2</v>
      </c>
      <c r="D61" s="191" t="s">
        <v>52</v>
      </c>
      <c r="E61" s="192">
        <v>2</v>
      </c>
      <c r="F61" s="192">
        <v>2</v>
      </c>
      <c r="G61" s="169" t="s">
        <v>52</v>
      </c>
      <c r="H61" s="193">
        <v>2</v>
      </c>
      <c r="I61" s="192">
        <v>2</v>
      </c>
      <c r="J61" s="169" t="s">
        <v>52</v>
      </c>
      <c r="K61" s="165"/>
      <c r="L61" s="166"/>
      <c r="M61" s="166"/>
      <c r="N61" s="166"/>
      <c r="O61" s="166"/>
      <c r="P61" s="166"/>
      <c r="Q61" s="166"/>
      <c r="R61" s="166"/>
    </row>
    <row r="62" spans="1:18" ht="23.25" customHeight="1" thickBot="1" x14ac:dyDescent="0.3">
      <c r="A62" s="194" t="s">
        <v>92</v>
      </c>
      <c r="B62" s="192">
        <v>2</v>
      </c>
      <c r="C62" s="192">
        <v>2</v>
      </c>
      <c r="D62" s="191" t="s">
        <v>52</v>
      </c>
      <c r="E62" s="192">
        <v>2</v>
      </c>
      <c r="F62" s="192">
        <v>2</v>
      </c>
      <c r="G62" s="169" t="s">
        <v>52</v>
      </c>
      <c r="H62" s="193">
        <v>2</v>
      </c>
      <c r="I62" s="192">
        <v>2</v>
      </c>
      <c r="J62" s="169" t="s">
        <v>52</v>
      </c>
      <c r="K62" s="165"/>
      <c r="L62" s="166"/>
      <c r="M62" s="166"/>
      <c r="N62" s="166"/>
      <c r="O62" s="166"/>
      <c r="P62" s="166"/>
      <c r="Q62" s="166"/>
      <c r="R62" s="166"/>
    </row>
    <row r="63" spans="1:18" ht="16.5" thickBot="1" x14ac:dyDescent="0.3">
      <c r="A63" s="189" t="s">
        <v>93</v>
      </c>
      <c r="B63" s="191"/>
      <c r="C63" s="191"/>
      <c r="D63" s="191"/>
      <c r="E63" s="192"/>
      <c r="F63" s="192"/>
      <c r="G63" s="192"/>
      <c r="H63" s="193"/>
      <c r="I63" s="192"/>
      <c r="J63" s="192"/>
      <c r="K63" s="165"/>
      <c r="L63" s="166"/>
      <c r="M63" s="166"/>
      <c r="N63" s="166"/>
      <c r="O63" s="166"/>
      <c r="P63" s="166"/>
      <c r="Q63" s="166"/>
      <c r="R63" s="166"/>
    </row>
    <row r="64" spans="1:18" ht="37.5" customHeight="1" thickBot="1" x14ac:dyDescent="0.3">
      <c r="A64" s="194" t="s">
        <v>94</v>
      </c>
      <c r="B64" s="217">
        <f t="shared" ref="B64:C66" si="3">B56*1000/B60</f>
        <v>122700</v>
      </c>
      <c r="C64" s="217">
        <f t="shared" si="3"/>
        <v>122700</v>
      </c>
      <c r="D64" s="169" t="s">
        <v>52</v>
      </c>
      <c r="E64" s="217">
        <f t="shared" ref="E64:F66" si="4">E56*1000/E60</f>
        <v>129900</v>
      </c>
      <c r="F64" s="217">
        <f t="shared" si="4"/>
        <v>129900</v>
      </c>
      <c r="G64" s="169" t="s">
        <v>52</v>
      </c>
      <c r="H64" s="217">
        <f t="shared" ref="H64:I66" si="5">H56*1000/H60</f>
        <v>137100</v>
      </c>
      <c r="I64" s="217">
        <f t="shared" si="5"/>
        <v>137100</v>
      </c>
      <c r="J64" s="169" t="s">
        <v>52</v>
      </c>
      <c r="K64" s="165"/>
      <c r="L64" s="166"/>
      <c r="M64" s="166"/>
      <c r="N64" s="166"/>
      <c r="O64" s="166"/>
      <c r="P64" s="166"/>
      <c r="Q64" s="166"/>
      <c r="R64" s="166"/>
    </row>
    <row r="65" spans="1:18" ht="22.5" customHeight="1" thickBot="1" x14ac:dyDescent="0.3">
      <c r="A65" s="194" t="s">
        <v>95</v>
      </c>
      <c r="B65" s="217">
        <f t="shared" si="3"/>
        <v>21150</v>
      </c>
      <c r="C65" s="217">
        <f t="shared" si="3"/>
        <v>21150</v>
      </c>
      <c r="D65" s="169" t="s">
        <v>52</v>
      </c>
      <c r="E65" s="217">
        <f t="shared" si="4"/>
        <v>22350</v>
      </c>
      <c r="F65" s="217">
        <f t="shared" si="4"/>
        <v>22350</v>
      </c>
      <c r="G65" s="169" t="s">
        <v>52</v>
      </c>
      <c r="H65" s="217">
        <f t="shared" si="5"/>
        <v>23600</v>
      </c>
      <c r="I65" s="217">
        <f t="shared" si="5"/>
        <v>23600</v>
      </c>
      <c r="J65" s="169" t="s">
        <v>52</v>
      </c>
      <c r="K65" s="165"/>
      <c r="L65" s="166"/>
      <c r="M65" s="166"/>
      <c r="N65" s="166"/>
      <c r="O65" s="166"/>
      <c r="P65" s="166"/>
      <c r="Q65" s="166"/>
      <c r="R65" s="166"/>
    </row>
    <row r="66" spans="1:18" ht="16.5" thickBot="1" x14ac:dyDescent="0.3">
      <c r="A66" s="194" t="s">
        <v>96</v>
      </c>
      <c r="B66" s="217">
        <f>B58*1000/B62</f>
        <v>40000</v>
      </c>
      <c r="C66" s="217">
        <f t="shared" si="3"/>
        <v>40000</v>
      </c>
      <c r="D66" s="191" t="s">
        <v>52</v>
      </c>
      <c r="E66" s="217">
        <f t="shared" si="4"/>
        <v>42100</v>
      </c>
      <c r="F66" s="217">
        <f t="shared" si="4"/>
        <v>42100</v>
      </c>
      <c r="G66" s="169" t="s">
        <v>52</v>
      </c>
      <c r="H66" s="217">
        <f t="shared" si="5"/>
        <v>44350</v>
      </c>
      <c r="I66" s="217">
        <f t="shared" si="5"/>
        <v>44350</v>
      </c>
      <c r="J66" s="169" t="s">
        <v>52</v>
      </c>
      <c r="K66" s="165"/>
      <c r="L66" s="166"/>
      <c r="M66" s="166"/>
      <c r="N66" s="166"/>
      <c r="O66" s="166"/>
      <c r="P66" s="166"/>
      <c r="Q66" s="166"/>
      <c r="R66" s="166"/>
    </row>
    <row r="67" spans="1:18" ht="48" thickBot="1" x14ac:dyDescent="0.3">
      <c r="A67" s="230" t="s">
        <v>190</v>
      </c>
      <c r="B67" s="239">
        <f>SUM(B69:B71)</f>
        <v>476</v>
      </c>
      <c r="C67" s="239">
        <f>SUM(C69:C71)</f>
        <v>476</v>
      </c>
      <c r="D67" s="169" t="s">
        <v>52</v>
      </c>
      <c r="E67" s="241">
        <f>SUM(E69:E71)</f>
        <v>602.20000000000005</v>
      </c>
      <c r="F67" s="241">
        <f>SUM(F69:F71)</f>
        <v>602.20000000000005</v>
      </c>
      <c r="G67" s="169" t="s">
        <v>52</v>
      </c>
      <c r="H67" s="241">
        <f>SUM(H69:H71)</f>
        <v>497.90000000000003</v>
      </c>
      <c r="I67" s="241">
        <f>SUM(I69:I71)</f>
        <v>497.90000000000003</v>
      </c>
      <c r="J67" s="169" t="s">
        <v>52</v>
      </c>
      <c r="K67" s="202"/>
      <c r="L67" s="207"/>
      <c r="M67" s="207"/>
      <c r="N67" s="207"/>
      <c r="O67" s="207"/>
      <c r="P67" s="207"/>
      <c r="Q67" s="207"/>
      <c r="R67" s="207"/>
    </row>
    <row r="68" spans="1:18" ht="16.5" thickBot="1" x14ac:dyDescent="0.3">
      <c r="A68" s="189" t="s">
        <v>74</v>
      </c>
      <c r="B68" s="192"/>
      <c r="C68" s="192"/>
      <c r="D68" s="192"/>
      <c r="E68" s="192"/>
      <c r="F68" s="192"/>
      <c r="G68" s="192"/>
      <c r="H68" s="199"/>
      <c r="I68" s="192"/>
      <c r="J68" s="192"/>
      <c r="K68" s="165"/>
      <c r="L68" s="166"/>
      <c r="M68" s="166"/>
      <c r="N68" s="166"/>
      <c r="O68" s="166"/>
      <c r="P68" s="166"/>
      <c r="Q68" s="166"/>
      <c r="R68" s="166"/>
    </row>
    <row r="69" spans="1:18" ht="42.75" customHeight="1" thickBot="1" x14ac:dyDescent="0.3">
      <c r="A69" s="194" t="s">
        <v>98</v>
      </c>
      <c r="B69" s="192">
        <v>112.7</v>
      </c>
      <c r="C69" s="192">
        <v>112.7</v>
      </c>
      <c r="D69" s="169" t="s">
        <v>52</v>
      </c>
      <c r="E69" s="192">
        <v>219.8</v>
      </c>
      <c r="F69" s="192">
        <v>219.8</v>
      </c>
      <c r="G69" s="169" t="s">
        <v>52</v>
      </c>
      <c r="H69" s="193">
        <v>94.9</v>
      </c>
      <c r="I69" s="192">
        <v>94.9</v>
      </c>
      <c r="J69" s="169" t="s">
        <v>52</v>
      </c>
      <c r="K69" s="165"/>
      <c r="L69" s="166"/>
      <c r="M69" s="166"/>
      <c r="N69" s="166"/>
      <c r="O69" s="166"/>
      <c r="P69" s="166"/>
      <c r="Q69" s="166"/>
      <c r="R69" s="166"/>
    </row>
    <row r="70" spans="1:18" ht="52.5" customHeight="1" thickBot="1" x14ac:dyDescent="0.3">
      <c r="A70" s="194" t="s">
        <v>148</v>
      </c>
      <c r="B70" s="192">
        <v>146.6</v>
      </c>
      <c r="C70" s="192">
        <v>146.6</v>
      </c>
      <c r="D70" s="169" t="s">
        <v>52</v>
      </c>
      <c r="E70" s="192">
        <v>154.19999999999999</v>
      </c>
      <c r="F70" s="192">
        <v>154.19999999999999</v>
      </c>
      <c r="G70" s="169" t="s">
        <v>52</v>
      </c>
      <c r="H70" s="193">
        <v>162.69999999999999</v>
      </c>
      <c r="I70" s="192">
        <v>162.69999999999999</v>
      </c>
      <c r="J70" s="169" t="s">
        <v>52</v>
      </c>
      <c r="K70" s="165"/>
      <c r="L70" s="166"/>
      <c r="M70" s="166"/>
      <c r="N70" s="166"/>
      <c r="O70" s="166"/>
      <c r="P70" s="166"/>
      <c r="Q70" s="166"/>
      <c r="R70" s="166"/>
    </row>
    <row r="71" spans="1:18" ht="63.75" customHeight="1" thickBot="1" x14ac:dyDescent="0.3">
      <c r="A71" s="210" t="s">
        <v>149</v>
      </c>
      <c r="B71" s="192">
        <v>216.7</v>
      </c>
      <c r="C71" s="192">
        <v>216.7</v>
      </c>
      <c r="D71" s="169" t="s">
        <v>52</v>
      </c>
      <c r="E71" s="192">
        <v>228.2</v>
      </c>
      <c r="F71" s="192">
        <v>228.2</v>
      </c>
      <c r="G71" s="169" t="s">
        <v>52</v>
      </c>
      <c r="H71" s="193">
        <v>240.3</v>
      </c>
      <c r="I71" s="192">
        <v>240.3</v>
      </c>
      <c r="J71" s="191" t="s">
        <v>52</v>
      </c>
      <c r="K71" s="165"/>
      <c r="L71" s="166"/>
      <c r="M71" s="166"/>
      <c r="N71" s="166"/>
      <c r="O71" s="166"/>
      <c r="P71" s="166"/>
      <c r="Q71" s="166"/>
      <c r="R71" s="166"/>
    </row>
    <row r="72" spans="1:18" ht="16.5" thickBot="1" x14ac:dyDescent="0.3">
      <c r="A72" s="189" t="s">
        <v>75</v>
      </c>
      <c r="B72" s="192"/>
      <c r="C72" s="192"/>
      <c r="D72" s="192"/>
      <c r="E72" s="192"/>
      <c r="F72" s="192"/>
      <c r="G72" s="192"/>
      <c r="H72" s="193"/>
      <c r="I72" s="192"/>
      <c r="J72" s="192"/>
      <c r="K72" s="165"/>
      <c r="L72" s="166"/>
      <c r="M72" s="166"/>
      <c r="N72" s="166"/>
      <c r="O72" s="166"/>
      <c r="P72" s="166"/>
      <c r="Q72" s="166"/>
      <c r="R72" s="166"/>
    </row>
    <row r="73" spans="1:18" ht="32.25" thickBot="1" x14ac:dyDescent="0.3">
      <c r="A73" s="233" t="s">
        <v>99</v>
      </c>
      <c r="B73" s="215">
        <v>2</v>
      </c>
      <c r="C73" s="215">
        <v>2</v>
      </c>
      <c r="D73" s="169" t="s">
        <v>52</v>
      </c>
      <c r="E73" s="215">
        <v>1</v>
      </c>
      <c r="F73" s="215">
        <v>1</v>
      </c>
      <c r="G73" s="169" t="s">
        <v>52</v>
      </c>
      <c r="H73" s="215">
        <v>1</v>
      </c>
      <c r="I73" s="242">
        <v>1</v>
      </c>
      <c r="J73" s="169" t="s">
        <v>52</v>
      </c>
      <c r="K73" s="202"/>
      <c r="L73" s="207"/>
      <c r="M73" s="207"/>
      <c r="N73" s="207"/>
      <c r="O73" s="207"/>
      <c r="P73" s="207"/>
      <c r="Q73" s="207"/>
      <c r="R73" s="207"/>
    </row>
    <row r="74" spans="1:18" ht="32.25" thickBot="1" x14ac:dyDescent="0.3">
      <c r="A74" s="233" t="s">
        <v>100</v>
      </c>
      <c r="B74" s="215">
        <v>2</v>
      </c>
      <c r="C74" s="215">
        <v>2</v>
      </c>
      <c r="D74" s="169" t="s">
        <v>52</v>
      </c>
      <c r="E74" s="215">
        <v>2</v>
      </c>
      <c r="F74" s="215">
        <v>2</v>
      </c>
      <c r="G74" s="169" t="s">
        <v>52</v>
      </c>
      <c r="H74" s="215">
        <v>2</v>
      </c>
      <c r="I74" s="242">
        <v>2</v>
      </c>
      <c r="J74" s="169" t="s">
        <v>52</v>
      </c>
      <c r="K74" s="202"/>
      <c r="L74" s="207"/>
      <c r="M74" s="207"/>
      <c r="N74" s="207"/>
      <c r="O74" s="207"/>
      <c r="P74" s="207"/>
      <c r="Q74" s="207"/>
      <c r="R74" s="207"/>
    </row>
    <row r="75" spans="1:18" ht="16.5" thickBot="1" x14ac:dyDescent="0.3">
      <c r="A75" s="196" t="s">
        <v>101</v>
      </c>
      <c r="B75" s="193">
        <v>3</v>
      </c>
      <c r="C75" s="193">
        <v>3</v>
      </c>
      <c r="D75" s="169" t="s">
        <v>52</v>
      </c>
      <c r="E75" s="193">
        <v>3</v>
      </c>
      <c r="F75" s="193">
        <v>3</v>
      </c>
      <c r="G75" s="169" t="s">
        <v>52</v>
      </c>
      <c r="H75" s="193">
        <v>3</v>
      </c>
      <c r="I75" s="201">
        <v>3</v>
      </c>
      <c r="J75" s="169" t="s">
        <v>52</v>
      </c>
      <c r="K75" s="202"/>
      <c r="L75" s="207"/>
      <c r="M75" s="207"/>
      <c r="N75" s="207"/>
      <c r="O75" s="207"/>
      <c r="P75" s="207"/>
      <c r="Q75" s="207"/>
      <c r="R75" s="207"/>
    </row>
    <row r="76" spans="1:18" ht="16.5" thickBot="1" x14ac:dyDescent="0.3">
      <c r="A76" s="189" t="s">
        <v>76</v>
      </c>
      <c r="B76" s="192"/>
      <c r="C76" s="192"/>
      <c r="D76" s="192"/>
      <c r="E76" s="192"/>
      <c r="F76" s="192"/>
      <c r="G76" s="192"/>
      <c r="H76" s="199"/>
      <c r="I76" s="192"/>
      <c r="J76" s="192"/>
      <c r="K76" s="165"/>
      <c r="L76" s="166"/>
      <c r="M76" s="166"/>
      <c r="N76" s="166"/>
      <c r="O76" s="166"/>
      <c r="P76" s="166"/>
      <c r="Q76" s="166"/>
      <c r="R76" s="166"/>
    </row>
    <row r="77" spans="1:18" ht="35.25" customHeight="1" thickBot="1" x14ac:dyDescent="0.3">
      <c r="A77" s="194" t="s">
        <v>191</v>
      </c>
      <c r="B77" s="217">
        <f t="shared" ref="B77:C79" si="6">B69*1000/B73</f>
        <v>56350</v>
      </c>
      <c r="C77" s="217">
        <f t="shared" si="6"/>
        <v>56350</v>
      </c>
      <c r="D77" s="169" t="s">
        <v>52</v>
      </c>
      <c r="E77" s="217">
        <f t="shared" ref="E77:F79" si="7">E69*1000/E73</f>
        <v>219800</v>
      </c>
      <c r="F77" s="217">
        <f t="shared" si="7"/>
        <v>219800</v>
      </c>
      <c r="G77" s="169" t="s">
        <v>52</v>
      </c>
      <c r="H77" s="217">
        <f t="shared" ref="H77:I79" si="8">H69*1000/H73</f>
        <v>94900</v>
      </c>
      <c r="I77" s="217">
        <f t="shared" si="8"/>
        <v>94900</v>
      </c>
      <c r="J77" s="169" t="s">
        <v>52</v>
      </c>
      <c r="K77" s="202"/>
      <c r="L77" s="207"/>
      <c r="M77" s="207"/>
      <c r="N77" s="207"/>
      <c r="O77" s="207"/>
      <c r="P77" s="207"/>
      <c r="Q77" s="207"/>
      <c r="R77" s="207"/>
    </row>
    <row r="78" spans="1:18" ht="16.5" thickBot="1" x14ac:dyDescent="0.3">
      <c r="A78" s="243" t="s">
        <v>192</v>
      </c>
      <c r="B78" s="217">
        <f t="shared" si="6"/>
        <v>73300</v>
      </c>
      <c r="C78" s="217">
        <f t="shared" si="6"/>
        <v>73300</v>
      </c>
      <c r="D78" s="169" t="s">
        <v>52</v>
      </c>
      <c r="E78" s="217">
        <f t="shared" si="7"/>
        <v>77100</v>
      </c>
      <c r="F78" s="217">
        <f t="shared" si="7"/>
        <v>77100</v>
      </c>
      <c r="G78" s="169" t="s">
        <v>52</v>
      </c>
      <c r="H78" s="217">
        <f t="shared" si="8"/>
        <v>81350</v>
      </c>
      <c r="I78" s="217">
        <f t="shared" si="8"/>
        <v>81350</v>
      </c>
      <c r="J78" s="169" t="s">
        <v>52</v>
      </c>
      <c r="K78" s="202"/>
      <c r="L78" s="207"/>
      <c r="M78" s="207"/>
      <c r="N78" s="207"/>
      <c r="O78" s="207"/>
      <c r="P78" s="207"/>
      <c r="Q78" s="207"/>
      <c r="R78" s="207"/>
    </row>
    <row r="79" spans="1:18" ht="16.5" thickBot="1" x14ac:dyDescent="0.3">
      <c r="A79" s="194" t="s">
        <v>193</v>
      </c>
      <c r="B79" s="217">
        <f t="shared" si="6"/>
        <v>72233.333333333328</v>
      </c>
      <c r="C79" s="217">
        <f t="shared" si="6"/>
        <v>72233.333333333328</v>
      </c>
      <c r="D79" s="169" t="s">
        <v>52</v>
      </c>
      <c r="E79" s="217">
        <f t="shared" si="7"/>
        <v>76066.666666666672</v>
      </c>
      <c r="F79" s="217">
        <f t="shared" si="7"/>
        <v>76066.666666666672</v>
      </c>
      <c r="G79" s="169" t="s">
        <v>52</v>
      </c>
      <c r="H79" s="217">
        <f t="shared" si="8"/>
        <v>80100</v>
      </c>
      <c r="I79" s="217">
        <f t="shared" si="8"/>
        <v>80100</v>
      </c>
      <c r="J79" s="169" t="s">
        <v>52</v>
      </c>
      <c r="K79" s="165"/>
      <c r="L79" s="166"/>
      <c r="M79" s="166"/>
      <c r="N79" s="166"/>
      <c r="O79" s="166"/>
      <c r="P79" s="166"/>
      <c r="Q79" s="166"/>
      <c r="R79" s="166"/>
    </row>
    <row r="80" spans="1:18" ht="34.5" customHeight="1" thickBot="1" x14ac:dyDescent="0.3">
      <c r="A80" s="244" t="s">
        <v>194</v>
      </c>
      <c r="B80" s="245">
        <f>B82+B83</f>
        <v>197.26</v>
      </c>
      <c r="C80" s="245">
        <f>C82+C83</f>
        <v>197.26</v>
      </c>
      <c r="D80" s="246" t="s">
        <v>52</v>
      </c>
      <c r="E80" s="246">
        <f>E82+E83</f>
        <v>274.60000000000002</v>
      </c>
      <c r="F80" s="246">
        <f>F82+F83</f>
        <v>274.60000000000002</v>
      </c>
      <c r="G80" s="246"/>
      <c r="H80" s="246">
        <f>H82+H83</f>
        <v>362.4</v>
      </c>
      <c r="I80" s="246">
        <f>I82+I83</f>
        <v>362.4</v>
      </c>
      <c r="J80" s="246" t="s">
        <v>52</v>
      </c>
      <c r="K80" s="165"/>
      <c r="L80" s="166"/>
      <c r="M80" s="166"/>
      <c r="N80" s="166"/>
      <c r="O80" s="166"/>
      <c r="P80" s="166"/>
      <c r="Q80" s="166"/>
      <c r="R80" s="166"/>
    </row>
    <row r="81" spans="1:18" ht="16.5" thickBot="1" x14ac:dyDescent="0.3">
      <c r="A81" s="247" t="s">
        <v>77</v>
      </c>
      <c r="B81" s="248"/>
      <c r="C81" s="248"/>
      <c r="D81" s="248"/>
      <c r="E81" s="248"/>
      <c r="F81" s="248"/>
      <c r="G81" s="248"/>
      <c r="H81" s="241"/>
      <c r="I81" s="248"/>
      <c r="J81" s="248"/>
      <c r="K81" s="165"/>
      <c r="L81" s="166"/>
      <c r="M81" s="166"/>
      <c r="N81" s="166"/>
      <c r="O81" s="166"/>
      <c r="P81" s="166"/>
      <c r="Q81" s="166"/>
      <c r="R81" s="166"/>
    </row>
    <row r="82" spans="1:18" ht="37.5" customHeight="1" thickBot="1" x14ac:dyDescent="0.3">
      <c r="A82" s="194" t="s">
        <v>146</v>
      </c>
      <c r="B82" s="192">
        <v>39.200000000000003</v>
      </c>
      <c r="C82" s="192">
        <v>39.200000000000003</v>
      </c>
      <c r="D82" s="169" t="s">
        <v>52</v>
      </c>
      <c r="E82" s="195">
        <v>54.6</v>
      </c>
      <c r="F82" s="195">
        <v>54.6</v>
      </c>
      <c r="G82" s="169" t="s">
        <v>52</v>
      </c>
      <c r="H82" s="193">
        <v>72.099999999999994</v>
      </c>
      <c r="I82" s="193">
        <v>72.099999999999994</v>
      </c>
      <c r="J82" s="169" t="s">
        <v>52</v>
      </c>
      <c r="K82" s="165"/>
      <c r="L82" s="166"/>
      <c r="M82" s="166"/>
      <c r="N82" s="166"/>
      <c r="O82" s="166"/>
      <c r="P82" s="166"/>
      <c r="Q82" s="166"/>
      <c r="R82" s="166"/>
    </row>
    <row r="83" spans="1:18" ht="36.75" customHeight="1" thickBot="1" x14ac:dyDescent="0.3">
      <c r="A83" s="194" t="s">
        <v>147</v>
      </c>
      <c r="B83" s="195">
        <v>158.06</v>
      </c>
      <c r="C83" s="195">
        <v>158.06</v>
      </c>
      <c r="D83" s="169" t="s">
        <v>52</v>
      </c>
      <c r="E83" s="195">
        <v>220</v>
      </c>
      <c r="F83" s="195">
        <v>220</v>
      </c>
      <c r="G83" s="169" t="s">
        <v>52</v>
      </c>
      <c r="H83" s="193">
        <v>290.3</v>
      </c>
      <c r="I83" s="193">
        <v>290.3</v>
      </c>
      <c r="J83" s="169" t="s">
        <v>52</v>
      </c>
      <c r="K83" s="202"/>
      <c r="L83" s="207"/>
      <c r="M83" s="207"/>
      <c r="N83" s="207"/>
      <c r="O83" s="207"/>
      <c r="P83" s="207"/>
      <c r="Q83" s="207"/>
      <c r="R83" s="207"/>
    </row>
    <row r="84" spans="1:18" ht="16.5" thickBot="1" x14ac:dyDescent="0.3">
      <c r="A84" s="189" t="s">
        <v>97</v>
      </c>
      <c r="B84" s="191"/>
      <c r="C84" s="191"/>
      <c r="D84" s="191"/>
      <c r="E84" s="191"/>
      <c r="F84" s="191"/>
      <c r="G84" s="191"/>
      <c r="H84" s="169"/>
      <c r="I84" s="191"/>
      <c r="J84" s="191"/>
      <c r="K84" s="165"/>
      <c r="L84" s="166"/>
      <c r="M84" s="166"/>
      <c r="N84" s="166"/>
      <c r="O84" s="166"/>
      <c r="P84" s="166"/>
      <c r="Q84" s="166"/>
      <c r="R84" s="166"/>
    </row>
    <row r="85" spans="1:18" ht="32.25" thickBot="1" x14ac:dyDescent="0.3">
      <c r="A85" s="194" t="s">
        <v>150</v>
      </c>
      <c r="B85" s="192">
        <v>1</v>
      </c>
      <c r="C85" s="192">
        <v>1</v>
      </c>
      <c r="D85" s="169" t="s">
        <v>52</v>
      </c>
      <c r="E85" s="192">
        <v>1</v>
      </c>
      <c r="F85" s="192">
        <v>1</v>
      </c>
      <c r="G85" s="169" t="s">
        <v>52</v>
      </c>
      <c r="H85" s="193">
        <v>1</v>
      </c>
      <c r="I85" s="192">
        <v>1</v>
      </c>
      <c r="J85" s="169" t="s">
        <v>52</v>
      </c>
      <c r="K85" s="165"/>
      <c r="L85" s="166"/>
      <c r="M85" s="166"/>
      <c r="N85" s="166"/>
      <c r="O85" s="166"/>
      <c r="P85" s="166"/>
      <c r="Q85" s="166"/>
      <c r="R85" s="166"/>
    </row>
    <row r="86" spans="1:18" ht="32.25" thickBot="1" x14ac:dyDescent="0.3">
      <c r="A86" s="194" t="s">
        <v>151</v>
      </c>
      <c r="B86" s="192">
        <v>3</v>
      </c>
      <c r="C86" s="192">
        <v>3</v>
      </c>
      <c r="D86" s="169" t="s">
        <v>52</v>
      </c>
      <c r="E86" s="192">
        <v>4</v>
      </c>
      <c r="F86" s="192">
        <v>4</v>
      </c>
      <c r="G86" s="169" t="s">
        <v>52</v>
      </c>
      <c r="H86" s="193">
        <v>5</v>
      </c>
      <c r="I86" s="192">
        <v>5</v>
      </c>
      <c r="J86" s="169" t="s">
        <v>52</v>
      </c>
      <c r="K86" s="202"/>
      <c r="L86" s="207"/>
      <c r="M86" s="207"/>
      <c r="N86" s="207"/>
      <c r="O86" s="207"/>
      <c r="P86" s="207"/>
      <c r="Q86" s="207"/>
      <c r="R86" s="207"/>
    </row>
    <row r="87" spans="1:18" ht="16.5" thickBot="1" x14ac:dyDescent="0.3">
      <c r="A87" s="189" t="s">
        <v>76</v>
      </c>
      <c r="B87" s="191"/>
      <c r="C87" s="191"/>
      <c r="D87" s="191"/>
      <c r="E87" s="192"/>
      <c r="F87" s="192"/>
      <c r="G87" s="192"/>
      <c r="H87" s="193"/>
      <c r="I87" s="192"/>
      <c r="J87" s="192"/>
      <c r="K87" s="165"/>
      <c r="L87" s="166"/>
      <c r="M87" s="166"/>
      <c r="N87" s="166"/>
      <c r="O87" s="166"/>
      <c r="P87" s="166"/>
      <c r="Q87" s="166"/>
      <c r="R87" s="166"/>
    </row>
    <row r="88" spans="1:18" ht="51.75" customHeight="1" thickBot="1" x14ac:dyDescent="0.3">
      <c r="A88" s="194" t="s">
        <v>195</v>
      </c>
      <c r="B88" s="249">
        <f>B82*1000/B85</f>
        <v>39200</v>
      </c>
      <c r="C88" s="249">
        <f>C82*1000/C85</f>
        <v>39200</v>
      </c>
      <c r="D88" s="169" t="s">
        <v>52</v>
      </c>
      <c r="E88" s="249">
        <f>E82*1000/E85</f>
        <v>54600</v>
      </c>
      <c r="F88" s="249">
        <f>F82*1000/F85</f>
        <v>54600</v>
      </c>
      <c r="G88" s="169" t="s">
        <v>52</v>
      </c>
      <c r="H88" s="249">
        <f>H82*1000/H85</f>
        <v>72100</v>
      </c>
      <c r="I88" s="249">
        <f>I82*1000/I85</f>
        <v>72100</v>
      </c>
      <c r="J88" s="169" t="s">
        <v>52</v>
      </c>
      <c r="K88" s="165"/>
      <c r="L88" s="166"/>
      <c r="M88" s="166"/>
      <c r="N88" s="166"/>
      <c r="O88" s="166"/>
      <c r="P88" s="166"/>
      <c r="Q88" s="166"/>
      <c r="R88" s="166"/>
    </row>
    <row r="89" spans="1:18" ht="48" thickBot="1" x14ac:dyDescent="0.3">
      <c r="A89" s="194" t="s">
        <v>196</v>
      </c>
      <c r="B89" s="249">
        <f>B83*1000/B86</f>
        <v>52686.666666666664</v>
      </c>
      <c r="C89" s="249">
        <f>C83*1000/C86</f>
        <v>52686.666666666664</v>
      </c>
      <c r="D89" s="169" t="s">
        <v>52</v>
      </c>
      <c r="E89" s="249">
        <f>E83*1000/E86</f>
        <v>55000</v>
      </c>
      <c r="F89" s="249">
        <f>F83*1000/F86</f>
        <v>55000</v>
      </c>
      <c r="G89" s="169" t="s">
        <v>52</v>
      </c>
      <c r="H89" s="249">
        <f>H83*1000/H86</f>
        <v>58060</v>
      </c>
      <c r="I89" s="249">
        <f>I83*1000/I86</f>
        <v>58060</v>
      </c>
      <c r="J89" s="169" t="s">
        <v>52</v>
      </c>
      <c r="K89" s="207"/>
      <c r="L89" s="207"/>
      <c r="M89" s="207"/>
      <c r="N89" s="207"/>
      <c r="O89" s="207"/>
      <c r="P89" s="207"/>
      <c r="Q89" s="207"/>
      <c r="R89" s="207"/>
    </row>
    <row r="90" spans="1:18" ht="63.75" thickBot="1" x14ac:dyDescent="0.3">
      <c r="A90" s="230" t="s">
        <v>197</v>
      </c>
      <c r="B90" s="250">
        <f>B92</f>
        <v>30</v>
      </c>
      <c r="C90" s="250">
        <f t="shared" ref="C90:J90" si="9">C92</f>
        <v>30</v>
      </c>
      <c r="D90" s="250" t="str">
        <f t="shared" si="9"/>
        <v>-</v>
      </c>
      <c r="E90" s="250">
        <f t="shared" si="9"/>
        <v>40</v>
      </c>
      <c r="F90" s="250">
        <f t="shared" si="9"/>
        <v>40</v>
      </c>
      <c r="G90" s="250" t="str">
        <f t="shared" si="9"/>
        <v>-</v>
      </c>
      <c r="H90" s="250">
        <f t="shared" si="9"/>
        <v>50</v>
      </c>
      <c r="I90" s="250">
        <f t="shared" si="9"/>
        <v>50</v>
      </c>
      <c r="J90" s="250" t="str">
        <f t="shared" si="9"/>
        <v>-</v>
      </c>
    </row>
    <row r="91" spans="1:18" ht="16.5" thickBot="1" x14ac:dyDescent="0.3">
      <c r="A91" s="247" t="s">
        <v>77</v>
      </c>
      <c r="B91" s="251"/>
      <c r="C91" s="251"/>
      <c r="D91" s="251"/>
      <c r="E91" s="251"/>
      <c r="F91" s="251"/>
      <c r="G91" s="251"/>
      <c r="H91" s="251"/>
      <c r="I91" s="251"/>
      <c r="J91" s="251"/>
    </row>
    <row r="92" spans="1:18" ht="63.75" thickBot="1" x14ac:dyDescent="0.3">
      <c r="A92" s="194" t="s">
        <v>131</v>
      </c>
      <c r="B92" s="249">
        <v>30</v>
      </c>
      <c r="C92" s="249">
        <v>30</v>
      </c>
      <c r="D92" s="169" t="s">
        <v>52</v>
      </c>
      <c r="E92" s="249">
        <v>40</v>
      </c>
      <c r="F92" s="249">
        <v>40</v>
      </c>
      <c r="G92" s="169" t="s">
        <v>52</v>
      </c>
      <c r="H92" s="249">
        <v>50</v>
      </c>
      <c r="I92" s="249">
        <v>50</v>
      </c>
      <c r="J92" s="169" t="s">
        <v>52</v>
      </c>
    </row>
    <row r="93" spans="1:18" ht="16.5" thickBot="1" x14ac:dyDescent="0.3">
      <c r="A93" s="189" t="s">
        <v>97</v>
      </c>
      <c r="B93" s="251"/>
      <c r="C93" s="251"/>
      <c r="D93" s="251"/>
      <c r="E93" s="251"/>
      <c r="F93" s="251"/>
      <c r="G93" s="251"/>
      <c r="H93" s="251"/>
      <c r="I93" s="251"/>
      <c r="J93" s="251"/>
    </row>
    <row r="94" spans="1:18" ht="48" thickBot="1" x14ac:dyDescent="0.3">
      <c r="A94" s="194" t="s">
        <v>152</v>
      </c>
      <c r="B94" s="252">
        <v>10</v>
      </c>
      <c r="C94" s="252">
        <v>10</v>
      </c>
      <c r="D94" s="169" t="s">
        <v>52</v>
      </c>
      <c r="E94" s="252">
        <v>13</v>
      </c>
      <c r="F94" s="252">
        <v>13</v>
      </c>
      <c r="G94" s="169" t="s">
        <v>52</v>
      </c>
      <c r="H94" s="252">
        <v>15</v>
      </c>
      <c r="I94" s="252">
        <v>15</v>
      </c>
      <c r="J94" s="169" t="s">
        <v>52</v>
      </c>
    </row>
    <row r="95" spans="1:18" ht="16.5" thickBot="1" x14ac:dyDescent="0.3">
      <c r="A95" s="189" t="s">
        <v>76</v>
      </c>
      <c r="B95" s="251"/>
      <c r="C95" s="251"/>
      <c r="D95" s="251"/>
      <c r="E95" s="251"/>
      <c r="F95" s="251"/>
      <c r="G95" s="251"/>
      <c r="H95" s="251"/>
      <c r="I95" s="251"/>
      <c r="J95" s="251"/>
    </row>
    <row r="96" spans="1:18" ht="63.75" thickBot="1" x14ac:dyDescent="0.3">
      <c r="A96" s="194" t="s">
        <v>198</v>
      </c>
      <c r="B96" s="249">
        <f>B92*1000/B94</f>
        <v>3000</v>
      </c>
      <c r="C96" s="249">
        <f>C92*1000/C94</f>
        <v>3000</v>
      </c>
      <c r="D96" s="169" t="s">
        <v>52</v>
      </c>
      <c r="E96" s="249">
        <f>E92*1000/E94</f>
        <v>3076.9230769230771</v>
      </c>
      <c r="F96" s="249">
        <f>F92*1000/F94</f>
        <v>3076.9230769230771</v>
      </c>
      <c r="G96" s="169" t="s">
        <v>52</v>
      </c>
      <c r="H96" s="249">
        <f>H92*1000/H94</f>
        <v>3333.3333333333335</v>
      </c>
      <c r="I96" s="249">
        <f>I92*1000/I94</f>
        <v>3333.3333333333335</v>
      </c>
      <c r="J96" s="169" t="s">
        <v>52</v>
      </c>
    </row>
    <row r="97" spans="1:10" x14ac:dyDescent="0.25">
      <c r="A97" s="203"/>
      <c r="B97" s="253"/>
      <c r="C97" s="253"/>
      <c r="D97" s="253"/>
      <c r="E97" s="253"/>
      <c r="F97" s="253"/>
      <c r="G97" s="253"/>
      <c r="H97" s="253"/>
      <c r="I97" s="253"/>
      <c r="J97" s="253"/>
    </row>
    <row r="98" spans="1:10" x14ac:dyDescent="0.25">
      <c r="A98" s="203"/>
      <c r="B98" s="253"/>
      <c r="C98" s="253"/>
      <c r="D98" s="253"/>
      <c r="E98" s="253"/>
      <c r="F98" s="253"/>
      <c r="G98" s="253"/>
      <c r="H98" s="253"/>
      <c r="I98" s="253"/>
      <c r="J98" s="253"/>
    </row>
    <row r="99" spans="1:10" x14ac:dyDescent="0.25">
      <c r="A99" s="203"/>
      <c r="B99" s="253"/>
      <c r="C99" s="253"/>
      <c r="D99" s="253"/>
      <c r="E99" s="253"/>
      <c r="F99" s="253"/>
      <c r="G99" s="253"/>
      <c r="H99" s="253"/>
      <c r="I99" s="253"/>
      <c r="J99" s="253"/>
    </row>
    <row r="100" spans="1:10" x14ac:dyDescent="0.25">
      <c r="A100" s="203"/>
      <c r="B100" s="253"/>
      <c r="C100" s="253"/>
      <c r="D100" s="253"/>
      <c r="E100" s="253"/>
      <c r="F100" s="253"/>
      <c r="G100" s="253"/>
      <c r="H100" s="253"/>
      <c r="I100" s="253"/>
      <c r="J100" s="253"/>
    </row>
    <row r="101" spans="1:10" ht="18.75" x14ac:dyDescent="0.3">
      <c r="A101" s="254" t="s">
        <v>179</v>
      </c>
      <c r="B101" s="253"/>
      <c r="C101" s="253"/>
      <c r="D101" s="253"/>
      <c r="E101" s="253"/>
      <c r="F101" s="253"/>
      <c r="G101" s="253"/>
      <c r="H101" s="253"/>
      <c r="I101" s="255" t="s">
        <v>121</v>
      </c>
      <c r="J101" s="253"/>
    </row>
    <row r="102" spans="1:10" x14ac:dyDescent="0.25">
      <c r="A102" s="254" t="s">
        <v>180</v>
      </c>
    </row>
    <row r="103" spans="1:10" x14ac:dyDescent="0.25">
      <c r="A103" s="254" t="s">
        <v>181</v>
      </c>
    </row>
    <row r="104" spans="1:10" x14ac:dyDescent="0.25">
      <c r="A104" s="256"/>
    </row>
    <row r="105" spans="1:10" x14ac:dyDescent="0.25">
      <c r="A105" s="256"/>
    </row>
    <row r="106" spans="1:10" x14ac:dyDescent="0.25">
      <c r="A106" s="256"/>
    </row>
    <row r="107" spans="1:10" x14ac:dyDescent="0.25">
      <c r="A107" s="256"/>
    </row>
  </sheetData>
  <mergeCells count="87">
    <mergeCell ref="A42:J42"/>
    <mergeCell ref="K7:R7"/>
    <mergeCell ref="K8:R8"/>
    <mergeCell ref="K9:R9"/>
    <mergeCell ref="K10:R10"/>
    <mergeCell ref="A6:A8"/>
    <mergeCell ref="B6:D6"/>
    <mergeCell ref="E6:G6"/>
    <mergeCell ref="H6:J6"/>
    <mergeCell ref="K6:R6"/>
    <mergeCell ref="B7:B8"/>
    <mergeCell ref="C7:D7"/>
    <mergeCell ref="E7:E8"/>
    <mergeCell ref="I7:J7"/>
    <mergeCell ref="L15:R15"/>
    <mergeCell ref="K16:R16"/>
    <mergeCell ref="K20:R20"/>
    <mergeCell ref="L11:R12"/>
    <mergeCell ref="K13:R13"/>
    <mergeCell ref="L14:R14"/>
    <mergeCell ref="K19:R19"/>
    <mergeCell ref="K17:R17"/>
    <mergeCell ref="K18:R18"/>
    <mergeCell ref="K24:R24"/>
    <mergeCell ref="F35:F36"/>
    <mergeCell ref="K28:R28"/>
    <mergeCell ref="K21:R21"/>
    <mergeCell ref="K34:R34"/>
    <mergeCell ref="K27:R27"/>
    <mergeCell ref="K30:R30"/>
    <mergeCell ref="K26:R26"/>
    <mergeCell ref="K31:R31"/>
    <mergeCell ref="K33:R33"/>
    <mergeCell ref="A35:A36"/>
    <mergeCell ref="B35:B36"/>
    <mergeCell ref="C35:C36"/>
    <mergeCell ref="D35:D36"/>
    <mergeCell ref="E35:E36"/>
    <mergeCell ref="K38:R38"/>
    <mergeCell ref="K37:R37"/>
    <mergeCell ref="G35:G36"/>
    <mergeCell ref="H35:H36"/>
    <mergeCell ref="I35:I36"/>
    <mergeCell ref="J35:J36"/>
    <mergeCell ref="K35:R36"/>
    <mergeCell ref="K48:R48"/>
    <mergeCell ref="L43:R43"/>
    <mergeCell ref="K45:R45"/>
    <mergeCell ref="L42:R42"/>
    <mergeCell ref="L39:R40"/>
    <mergeCell ref="K59:R59"/>
    <mergeCell ref="K55:R55"/>
    <mergeCell ref="K56:R56"/>
    <mergeCell ref="K57:R57"/>
    <mergeCell ref="K49:R49"/>
    <mergeCell ref="K50:R50"/>
    <mergeCell ref="K51:R51"/>
    <mergeCell ref="K66:R66"/>
    <mergeCell ref="K63:R63"/>
    <mergeCell ref="K64:R64"/>
    <mergeCell ref="K65:R65"/>
    <mergeCell ref="K60:R60"/>
    <mergeCell ref="K61:R61"/>
    <mergeCell ref="K62:R62"/>
    <mergeCell ref="K79:R79"/>
    <mergeCell ref="G1:J1"/>
    <mergeCell ref="A3:J3"/>
    <mergeCell ref="F7:G7"/>
    <mergeCell ref="A40:J40"/>
    <mergeCell ref="A14:J14"/>
    <mergeCell ref="H7:H8"/>
    <mergeCell ref="A11:J11"/>
    <mergeCell ref="A12:J12"/>
    <mergeCell ref="A15:J15"/>
    <mergeCell ref="K76:R76"/>
    <mergeCell ref="K70:R70"/>
    <mergeCell ref="K71:R71"/>
    <mergeCell ref="K72:R72"/>
    <mergeCell ref="K68:R68"/>
    <mergeCell ref="K69:R69"/>
    <mergeCell ref="K88:R88"/>
    <mergeCell ref="K87:R87"/>
    <mergeCell ref="K85:R85"/>
    <mergeCell ref="K84:R84"/>
    <mergeCell ref="K80:R80"/>
    <mergeCell ref="K81:R81"/>
    <mergeCell ref="K82:R8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3" manualBreakCount="3">
    <brk id="23" max="9" man="1"/>
    <brk id="53" max="9" man="1"/>
    <brk id="7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topLeftCell="A10" zoomScale="77" zoomScaleNormal="100" zoomScaleSheetLayoutView="77" workbookViewId="0">
      <selection activeCell="F27" sqref="F27"/>
    </sheetView>
  </sheetViews>
  <sheetFormatPr defaultRowHeight="15.75" x14ac:dyDescent="0.25"/>
  <cols>
    <col min="1" max="1" width="37" style="4" customWidth="1"/>
    <col min="2" max="2" width="65.85546875" style="4" customWidth="1"/>
    <col min="3" max="3" width="16.42578125" style="4" customWidth="1"/>
    <col min="4" max="6" width="14.42578125" style="4" customWidth="1"/>
    <col min="7" max="16384" width="9.140625" style="4"/>
  </cols>
  <sheetData>
    <row r="1" spans="1:6" ht="114" customHeight="1" x14ac:dyDescent="0.25">
      <c r="D1" s="143" t="s">
        <v>177</v>
      </c>
      <c r="E1" s="144"/>
      <c r="F1" s="144"/>
    </row>
    <row r="2" spans="1:6" ht="19.5" customHeight="1" x14ac:dyDescent="0.25">
      <c r="D2" s="1"/>
      <c r="E2" s="2"/>
      <c r="F2" s="2"/>
    </row>
    <row r="3" spans="1:6" x14ac:dyDescent="0.25">
      <c r="A3" s="141" t="s">
        <v>102</v>
      </c>
      <c r="B3" s="141"/>
      <c r="C3" s="141"/>
      <c r="D3" s="141"/>
      <c r="E3" s="141"/>
      <c r="F3" s="141"/>
    </row>
    <row r="4" spans="1:6" ht="30" customHeight="1" x14ac:dyDescent="0.25">
      <c r="A4" s="142" t="s">
        <v>173</v>
      </c>
      <c r="B4" s="142"/>
      <c r="C4" s="142"/>
      <c r="D4" s="142"/>
      <c r="E4" s="142"/>
      <c r="F4" s="142"/>
    </row>
    <row r="5" spans="1:6" ht="16.5" thickBot="1" x14ac:dyDescent="0.3">
      <c r="A5" s="3"/>
    </row>
    <row r="6" spans="1:6" ht="30" customHeight="1" thickBot="1" x14ac:dyDescent="0.3">
      <c r="A6" s="145" t="s">
        <v>103</v>
      </c>
      <c r="B6" s="145" t="s">
        <v>104</v>
      </c>
      <c r="C6" s="145" t="s">
        <v>105</v>
      </c>
      <c r="D6" s="148" t="s">
        <v>106</v>
      </c>
      <c r="E6" s="149"/>
      <c r="F6" s="150"/>
    </row>
    <row r="7" spans="1:6" ht="16.5" thickBot="1" x14ac:dyDescent="0.3">
      <c r="A7" s="146"/>
      <c r="B7" s="146"/>
      <c r="C7" s="146"/>
      <c r="D7" s="5" t="s">
        <v>107</v>
      </c>
      <c r="E7" s="5" t="s">
        <v>107</v>
      </c>
      <c r="F7" s="11" t="s">
        <v>107</v>
      </c>
    </row>
    <row r="8" spans="1:6" ht="16.5" thickBot="1" x14ac:dyDescent="0.3">
      <c r="A8" s="147"/>
      <c r="B8" s="147"/>
      <c r="C8" s="147"/>
      <c r="D8" s="5" t="s">
        <v>108</v>
      </c>
      <c r="E8" s="5" t="s">
        <v>109</v>
      </c>
      <c r="F8" s="5" t="s">
        <v>110</v>
      </c>
    </row>
    <row r="9" spans="1:6" ht="32.25" customHeight="1" thickBot="1" x14ac:dyDescent="0.3">
      <c r="A9" s="138" t="s">
        <v>123</v>
      </c>
      <c r="B9" s="45" t="s">
        <v>161</v>
      </c>
      <c r="C9" s="9" t="s">
        <v>111</v>
      </c>
      <c r="D9" s="9">
        <f>'Додаток 4'!C25</f>
        <v>2</v>
      </c>
      <c r="E9" s="9">
        <f>'Додаток 4'!F25</f>
        <v>2</v>
      </c>
      <c r="F9" s="9">
        <f>'Додаток 4'!I25</f>
        <v>2</v>
      </c>
    </row>
    <row r="10" spans="1:6" ht="32.25" customHeight="1" thickBot="1" x14ac:dyDescent="0.3">
      <c r="A10" s="139"/>
      <c r="B10" s="8" t="s">
        <v>116</v>
      </c>
      <c r="C10" s="9" t="s">
        <v>111</v>
      </c>
      <c r="D10" s="9">
        <f>'Додаток 4'!C26</f>
        <v>100</v>
      </c>
      <c r="E10" s="9">
        <f>'Додаток 4'!F26</f>
        <v>100</v>
      </c>
      <c r="F10" s="9">
        <f>'Додаток 4'!I26</f>
        <v>100</v>
      </c>
    </row>
    <row r="11" spans="1:6" ht="48" thickBot="1" x14ac:dyDescent="0.3">
      <c r="A11" s="138" t="s">
        <v>124</v>
      </c>
      <c r="B11" s="14" t="s">
        <v>171</v>
      </c>
      <c r="C11" s="9" t="s">
        <v>111</v>
      </c>
      <c r="D11" s="9">
        <f>'Додаток 4'!C74+'Додаток 4'!C85+'Додаток 4'!C86+'Додаток 4'!C94</f>
        <v>16</v>
      </c>
      <c r="E11" s="9">
        <f>'Додаток 4'!F94+'Додаток 4'!F86+'Додаток 4'!F85+'Додаток 4'!F74</f>
        <v>20</v>
      </c>
      <c r="F11" s="9">
        <f>'Додаток 4'!I74+'Додаток 4'!I85+'Додаток 4'!I86+'Додаток 4'!I94</f>
        <v>23</v>
      </c>
    </row>
    <row r="12" spans="1:6" ht="33" customHeight="1" thickBot="1" x14ac:dyDescent="0.3">
      <c r="A12" s="139"/>
      <c r="B12" s="6" t="s">
        <v>172</v>
      </c>
      <c r="C12" s="9" t="s">
        <v>111</v>
      </c>
      <c r="D12" s="9">
        <f>'Додаток 4'!C50+'Додаток 4'!C62+'Додаток 4'!C73+'Додаток 4'!C75</f>
        <v>11</v>
      </c>
      <c r="E12" s="9">
        <f>'Додаток 4'!F50+'Додаток 4'!F62+'Додаток 4'!F73+'Додаток 4'!F75</f>
        <v>10</v>
      </c>
      <c r="F12" s="9">
        <f>'Додаток 4'!I75+'Додаток 4'!I73+'Додаток 4'!I62+'Додаток 4'!I50</f>
        <v>10</v>
      </c>
    </row>
    <row r="13" spans="1:6" ht="32.25" thickBot="1" x14ac:dyDescent="0.3">
      <c r="A13" s="140"/>
      <c r="B13" s="8" t="s">
        <v>132</v>
      </c>
      <c r="C13" s="13" t="s">
        <v>111</v>
      </c>
      <c r="D13" s="13">
        <v>12</v>
      </c>
      <c r="E13" s="13">
        <v>13</v>
      </c>
      <c r="F13" s="13">
        <v>14</v>
      </c>
    </row>
    <row r="14" spans="1:6" x14ac:dyDescent="0.25">
      <c r="A14" s="7"/>
    </row>
    <row r="15" spans="1:6" x14ac:dyDescent="0.25">
      <c r="A15" s="7"/>
    </row>
    <row r="16" spans="1:6" x14ac:dyDescent="0.25">
      <c r="A16" s="7"/>
    </row>
    <row r="17" spans="1:14" x14ac:dyDescent="0.25">
      <c r="A17" s="7"/>
    </row>
    <row r="18" spans="1:14" ht="19.5" customHeight="1" x14ac:dyDescent="0.25">
      <c r="A18" s="151" t="s">
        <v>179</v>
      </c>
      <c r="E18" s="137"/>
      <c r="F18" s="137"/>
      <c r="H18" s="7"/>
      <c r="I18" s="7"/>
      <c r="J18" s="7"/>
    </row>
    <row r="19" spans="1:14" x14ac:dyDescent="0.25">
      <c r="A19" s="151" t="s">
        <v>180</v>
      </c>
      <c r="E19" s="152" t="s">
        <v>121</v>
      </c>
      <c r="F19" s="152"/>
      <c r="M19" s="7" t="s">
        <v>112</v>
      </c>
      <c r="N19" s="12"/>
    </row>
    <row r="20" spans="1:14" x14ac:dyDescent="0.25">
      <c r="A20" s="151" t="s">
        <v>181</v>
      </c>
      <c r="E20" s="137"/>
      <c r="F20" s="137"/>
    </row>
    <row r="21" spans="1:14" x14ac:dyDescent="0.25">
      <c r="A21" s="12"/>
      <c r="E21" s="137"/>
      <c r="F21" s="137"/>
      <c r="I21" s="10"/>
    </row>
  </sheetData>
  <mergeCells count="13">
    <mergeCell ref="D1:F1"/>
    <mergeCell ref="A6:A8"/>
    <mergeCell ref="B6:B8"/>
    <mergeCell ref="C6:C8"/>
    <mergeCell ref="D6:F6"/>
    <mergeCell ref="E21:F21"/>
    <mergeCell ref="A11:A13"/>
    <mergeCell ref="A9:A10"/>
    <mergeCell ref="A3:F3"/>
    <mergeCell ref="A4:F4"/>
    <mergeCell ref="E18:F18"/>
    <mergeCell ref="E19:F19"/>
    <mergeCell ref="E20:F20"/>
  </mergeCells>
  <pageMargins left="0.70866141732283472" right="0.70866141732283472" top="0.9448818897637796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Додаток 2</vt:lpstr>
      <vt:lpstr>Додаток 3</vt:lpstr>
      <vt:lpstr>Додаток 4</vt:lpstr>
      <vt:lpstr>Додаток 5</vt:lpstr>
      <vt:lpstr>'Додаток 3'!Заголовки_для_печати</vt:lpstr>
      <vt:lpstr>'Додаток 4'!Заголовки_для_печати</vt:lpstr>
      <vt:lpstr>'Додаток 2'!Область_печати</vt:lpstr>
      <vt:lpstr>'Додаток 3'!Область_печати</vt:lpstr>
      <vt:lpstr>'Додаток 4'!Область_печати</vt:lpstr>
      <vt:lpstr>'Додаток 5'!Область_печати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Рябоконь Наталія Вікторівна</cp:lastModifiedBy>
  <cp:lastPrinted>2022-02-15T06:44:47Z</cp:lastPrinted>
  <dcterms:created xsi:type="dcterms:W3CDTF">2022-02-08T06:35:16Z</dcterms:created>
  <dcterms:modified xsi:type="dcterms:W3CDTF">2022-02-15T06:45:58Z</dcterms:modified>
</cp:coreProperties>
</file>