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ЕКОНОМИКА\Програма ПСЕР\Звіт\І півріч 2021\БР\друк\"/>
    </mc:Choice>
  </mc:AlternateContent>
  <bookViews>
    <workbookView xWindow="-120" yWindow="-120" windowWidth="29040" windowHeight="15840" tabRatio="605"/>
  </bookViews>
  <sheets>
    <sheet name="dodatok 4 VK" sheetId="20" r:id="rId1"/>
  </sheets>
  <definedNames>
    <definedName name="_xlnm._FilterDatabase" localSheetId="0" hidden="1">'dodatok 4 VK'!$A$18:$G$18</definedName>
    <definedName name="_xlnm.Print_Titles" localSheetId="0">'dodatok 4 VK'!$16:$18</definedName>
    <definedName name="_xlnm.Print_Area" localSheetId="0">'dodatok 4 VK'!$A$1:$G$351</definedName>
  </definedNames>
  <calcPr calcId="162913"/>
</workbook>
</file>

<file path=xl/calcChain.xml><?xml version="1.0" encoding="utf-8"?>
<calcChain xmlns="http://schemas.openxmlformats.org/spreadsheetml/2006/main">
  <c r="G48" i="20" l="1"/>
  <c r="F48" i="20"/>
  <c r="G327" i="20" l="1"/>
  <c r="G25" i="20"/>
  <c r="G280" i="20"/>
  <c r="G219" i="20" s="1"/>
  <c r="G272" i="20"/>
  <c r="G270" i="20" s="1"/>
  <c r="G220" i="20" s="1"/>
  <c r="G211" i="20"/>
  <c r="G206" i="20"/>
  <c r="G203" i="20"/>
  <c r="G199" i="20" s="1"/>
  <c r="G193" i="20"/>
  <c r="G191" i="20" s="1"/>
  <c r="G182" i="20" s="1"/>
  <c r="G192" i="20"/>
  <c r="G190" i="20" s="1"/>
  <c r="G178" i="20"/>
  <c r="G167" i="20"/>
  <c r="G166" i="20"/>
  <c r="G163" i="20"/>
  <c r="G162" i="20"/>
  <c r="G157" i="20"/>
  <c r="G62" i="20"/>
  <c r="G59" i="20"/>
  <c r="G57" i="20"/>
  <c r="G55" i="20"/>
  <c r="G53" i="20"/>
  <c r="G50" i="20"/>
  <c r="G39" i="20"/>
  <c r="G342" i="20" s="1"/>
  <c r="G34" i="20"/>
  <c r="G32" i="20"/>
  <c r="G337" i="20"/>
  <c r="G333" i="20"/>
  <c r="G332" i="20" s="1"/>
  <c r="G330" i="20"/>
  <c r="G326" i="20"/>
  <c r="G286" i="20" s="1"/>
  <c r="G321" i="20"/>
  <c r="G319" i="20"/>
  <c r="G316" i="20"/>
  <c r="G310" i="20"/>
  <c r="G300" i="20"/>
  <c r="G296" i="20"/>
  <c r="G294" i="20"/>
  <c r="G291" i="20"/>
  <c r="G288" i="20"/>
  <c r="G279" i="20"/>
  <c r="G271" i="20"/>
  <c r="G269" i="20" s="1"/>
  <c r="G266" i="20"/>
  <c r="G264" i="20"/>
  <c r="G259" i="20"/>
  <c r="G252" i="20"/>
  <c r="G249" i="20"/>
  <c r="G240" i="20"/>
  <c r="G237" i="20"/>
  <c r="G227" i="20"/>
  <c r="G222" i="20"/>
  <c r="G216" i="20"/>
  <c r="G181" i="20"/>
  <c r="G188" i="20"/>
  <c r="G174" i="20"/>
  <c r="G172" i="20" s="1"/>
  <c r="G101" i="20"/>
  <c r="G65" i="20"/>
  <c r="G36" i="20"/>
  <c r="G30" i="20"/>
  <c r="G19" i="20" l="1"/>
  <c r="G325" i="20"/>
  <c r="G324" i="20" s="1"/>
  <c r="G343" i="20"/>
  <c r="G208" i="20"/>
  <c r="G46" i="20"/>
  <c r="G293" i="20"/>
  <c r="G64" i="20"/>
  <c r="G180" i="20"/>
  <c r="G161" i="20"/>
  <c r="G41" i="20" s="1"/>
  <c r="G160" i="20"/>
  <c r="G51" i="20"/>
  <c r="G47" i="20" s="1"/>
  <c r="G40" i="20" s="1"/>
  <c r="G299" i="20"/>
  <c r="G251" i="20"/>
  <c r="G226" i="20"/>
  <c r="F55" i="20"/>
  <c r="F53" i="20"/>
  <c r="G341" i="20" l="1"/>
  <c r="G218" i="20"/>
  <c r="G285" i="20"/>
  <c r="G38" i="20"/>
  <c r="F50" i="20"/>
  <c r="G340" i="20" l="1"/>
  <c r="F162" i="20"/>
  <c r="F163" i="20"/>
  <c r="F206" i="20" l="1"/>
  <c r="F272" i="20" l="1"/>
  <c r="F193" i="20"/>
  <c r="F192" i="20"/>
  <c r="F166" i="20"/>
  <c r="F167" i="20"/>
  <c r="F191" i="20" l="1"/>
  <c r="F270" i="20"/>
  <c r="F190" i="20"/>
  <c r="F271" i="20"/>
  <c r="F160" i="20"/>
  <c r="F161" i="20"/>
  <c r="F269" i="20" l="1"/>
  <c r="F220" i="20"/>
  <c r="F182" i="20"/>
  <c r="F41" i="20"/>
  <c r="F62" i="20" l="1"/>
  <c r="F57" i="20" l="1"/>
  <c r="F59" i="20"/>
  <c r="F51" i="20" l="1"/>
  <c r="F34" i="20" l="1"/>
  <c r="F178" i="20"/>
  <c r="F240" i="20"/>
  <c r="F279" i="20" l="1"/>
  <c r="F211" i="20"/>
  <c r="F174" i="20"/>
  <c r="F157" i="20"/>
  <c r="F65" i="20"/>
  <c r="F47" i="20" l="1"/>
  <c r="F172" i="20"/>
  <c r="F40" i="20" l="1"/>
  <c r="F341" i="20" s="1"/>
  <c r="F337" i="20"/>
  <c r="F39" i="20" l="1"/>
  <c r="F342" i="20" s="1"/>
  <c r="F46" i="20" l="1"/>
  <c r="F333" i="20" l="1"/>
  <c r="F330" i="20"/>
  <c r="F327" i="20"/>
  <c r="F326" i="20"/>
  <c r="F321" i="20"/>
  <c r="F319" i="20"/>
  <c r="F316" i="20"/>
  <c r="F310" i="20"/>
  <c r="F300" i="20"/>
  <c r="F296" i="20"/>
  <c r="F294" i="20"/>
  <c r="F291" i="20"/>
  <c r="F288" i="20"/>
  <c r="F280" i="20"/>
  <c r="F266" i="20"/>
  <c r="F264" i="20"/>
  <c r="F259" i="20"/>
  <c r="F252" i="20"/>
  <c r="F249" i="20"/>
  <c r="F237" i="20"/>
  <c r="F227" i="20"/>
  <c r="F222" i="20"/>
  <c r="F216" i="20"/>
  <c r="F203" i="20"/>
  <c r="F188" i="20"/>
  <c r="F181" i="20"/>
  <c r="F101" i="20"/>
  <c r="F36" i="20"/>
  <c r="F32" i="20"/>
  <c r="F30" i="20"/>
  <c r="F25" i="20"/>
  <c r="F180" i="20" l="1"/>
  <c r="F208" i="20"/>
  <c r="F199" i="20"/>
  <c r="F286" i="20"/>
  <c r="F219" i="20"/>
  <c r="F19" i="20"/>
  <c r="F64" i="20"/>
  <c r="F226" i="20"/>
  <c r="F251" i="20"/>
  <c r="F293" i="20"/>
  <c r="F325" i="20"/>
  <c r="F332" i="20"/>
  <c r="F299" i="20"/>
  <c r="F218" i="20" l="1"/>
  <c r="F38" i="20"/>
  <c r="F343" i="20"/>
  <c r="F324" i="20"/>
  <c r="F285" i="20" l="1"/>
  <c r="F340" i="20" s="1"/>
  <c r="D244" i="20"/>
</calcChain>
</file>

<file path=xl/sharedStrings.xml><?xml version="1.0" encoding="utf-8"?>
<sst xmlns="http://schemas.openxmlformats.org/spreadsheetml/2006/main" count="533" uniqueCount="301">
  <si>
    <t>Будівництво об'єктів житлово-комунального господарства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</si>
  <si>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</si>
  <si>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</si>
  <si>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</si>
  <si>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Виконавчий комітет Сумської міської ради</t>
  </si>
  <si>
    <t>Заходи із запобігання та ліквідації надзвичайних ситуацій та наслідків стихійного лиха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</si>
  <si>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</si>
  <si>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Загальна вартість будівництва, гривень</t>
  </si>
  <si>
    <t>Рівень виконання робіт на початок бюджетного періоду, %</t>
  </si>
  <si>
    <t>Будівництво інших об'єктів комунальної власності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</si>
  <si>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</si>
  <si>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Театральної площі</t>
  </si>
  <si>
    <t>Реконструкція - термомодернізація будівлі КУ ССШ №7 ім. М. Савченка СМР по вул. Лесі Українки, 23 в м. Суми</t>
  </si>
  <si>
    <t xml:space="preserve">Реконструкція парку ім. І.М. Кожедуба </t>
  </si>
  <si>
    <t>2018-2021</t>
  </si>
  <si>
    <t>2018-2023</t>
  </si>
  <si>
    <t>2019-2025</t>
  </si>
  <si>
    <t>2019-2021</t>
  </si>
  <si>
    <t>2017-2021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</si>
  <si>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</si>
  <si>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2014-2025</t>
  </si>
  <si>
    <t>2018-2022</t>
  </si>
  <si>
    <t>2020-2021</t>
  </si>
  <si>
    <t>Внески до статутного капіталу суб’єктів господарювання</t>
  </si>
  <si>
    <t xml:space="preserve">Департамент соціального захисту населення Сумської міської ради </t>
  </si>
  <si>
    <t>Інші заходи у сфері соціального захисту і соціального забезпечення</t>
  </si>
  <si>
    <t>Відділ культури Сумської міської ради</t>
  </si>
  <si>
    <t>Експлуатація та технічне обслуговування житлового фонду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</si>
  <si>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</si>
  <si>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</si>
  <si>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</si>
  <si>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Інші субвенції з місцевого бюджету</t>
  </si>
  <si>
    <t>Департамент забезпечення ресурсних платежів Сумської міської ради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</si>
  <si>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</si>
  <si>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</si>
  <si>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</si>
  <si>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Капітальний ремонт житлового фонду (приміщень)</t>
  </si>
  <si>
    <t>Дослідження і розробки, окремі заходи розвитку по реалізації державних (регіональних) програм</t>
  </si>
  <si>
    <t>Реконструкція та реставрація інших об'єктів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</si>
  <si>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</si>
  <si>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Будівництво споруд, установ та закладів фізичної культури і спорту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</si>
  <si>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</si>
  <si>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Будівництво освітніх установ та закладів </t>
  </si>
  <si>
    <t xml:space="preserve">Нове будівництво зони відпочинку на річці Псел по пров. Дачний, 9 </t>
  </si>
  <si>
    <t>Капітальний ремонт інших об`єктів, у т.ч. за рахунок:</t>
  </si>
  <si>
    <t>місцевого запозичення</t>
  </si>
  <si>
    <t>Всього видатків, у т.ч. за рахунок: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</si>
  <si>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</si>
  <si>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>Будівництво установ та закладів соціальної сфери</t>
  </si>
  <si>
    <t>Реалізація проекту «Підвищення енергоефективності в освітніх закладах міста Суми», в тому числі:</t>
  </si>
  <si>
    <t>Ремонт (реставраційний) інженерних систем будівлі гімназії (систем протипожежного захисту) у складі: системи пожежної сигналізації, системи оповіщення про пожежу та системи централізованого пожежного спостерігання: «Корпус № 1 Комунальної установи Сумська класична гімназія Сумської міської ради по вул. Троїцька, 3 в м. Суми» та «Корпус № 2 Комунальної установи Сумська класична гімназія Сумської міської ради по вул. Троїцька, 5 в м. Суми»</t>
  </si>
  <si>
    <t>Реконструкція спортивного майданчика з влаштуванням штучного покриття в районі житлового будинку №51 В по вул. Іллінська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</si>
  <si>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17 п.3 м. Суми 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</si>
  <si>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67, п.1 м. Суми </t>
  </si>
  <si>
    <t xml:space="preserve">Реконструкція  підпірної гідроспоруди під Шевченківським мостом </t>
  </si>
  <si>
    <t>КП «Центр догляду за тваринами» Сумської міської ради</t>
  </si>
  <si>
    <t>Нове будівництво шахтного колодязя в с.Битиця</t>
  </si>
  <si>
    <t>Капітальний ремонт самопливного залізобетонного каналізаційного колектора Д-1800 мм, що проходить по території КНС-2 по вул. Луговій від КК №1 до грабельного приміщення КНС із заміною залізобетонних кілець та плити перекриття в КК №1</t>
  </si>
  <si>
    <t>Нове будівництво місцевої автоматизованої системи централізованого оповіщення м. Суми</t>
  </si>
  <si>
    <t>Будівництво дитячого майданчика  на території Сумського ДНЗ (ясла-садок) № 35 «Дюймовочка»</t>
  </si>
  <si>
    <t>Нове будівництво скейт-парку по вул. Ковпака, 77Б-81Б в м. Суми</t>
  </si>
  <si>
    <t>Будівництво установ та закладів культури</t>
  </si>
  <si>
    <t>Нове будівництво шахтного колодязя в с.Вільшанка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</si>
  <si>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</si>
  <si>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Капітальний ремонт спортивних залів, тиру та коридорів підвального приміщення по вулиці Праці,5</t>
  </si>
  <si>
    <t>Капітальний ремонт спортивної зали відділення боксу МКЗ «КДЮСШ «Суми», м.Суми вул.Праці, 5</t>
  </si>
  <si>
    <t>Капітальний ремонт підвальних приміщень адмінбудівлі по вул. Горького, 21 м.Суми</t>
  </si>
  <si>
    <t>2021</t>
  </si>
  <si>
    <t xml:space="preserve">Капітальний ремонт по облаштуванню будівлі закладу пристроями захисту від прямих попадань блискавки і вторинних її проявів Комунальної установи Сумська спеціалізована школа І-ІІІ ступенів  № 1 ім. В.Стрельченка, м.Суми, Сумської області </t>
  </si>
  <si>
    <t xml:space="preserve">Капітальний ремонт обладнання пристроїв захисту від прямих попадань блискавки і вторинних її проявів 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</si>
  <si>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</si>
  <si>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харчоблоку Комунальної установи Сумська загальноосвітня школа І-ІІІ ступенів № 4 імені Героя України Олександра Аніщенка Сумської міської ради</t>
  </si>
  <si>
    <t>Капітальний ремонт приміщення  Комунальної установи Сумська загальноосвітня школа І-ІІІ ступенів № 5 м.Суми, Сумської області</t>
  </si>
  <si>
    <t>Капітальний ремонт харчоблоку Комунальної установи Сумська спеціалізована школа І-ІІІ ступенів № 7 імені Максима Савченка Сумської міської ради</t>
  </si>
  <si>
    <t xml:space="preserve">Капітальний ремонт туалетів  Комунальної установи Сумська загальноосвітня школа I-III ступенів  №8 Сумської міської ради </t>
  </si>
  <si>
    <t>Капітальний ремонт туалетів Комунальної установи Сумська спеціалізована школа І-ІІІ ступенів № 9, м.Суми, Сумської області</t>
  </si>
  <si>
    <t xml:space="preserve">Капітальний ремонт приміщення їдальні (варочний цех) Комунальної установи Сумська спеціалізована школа І-ІІІ ступенів № 10 ім. Героя Радянського Союзу О.Бутка, м.Суми, Сумської області </t>
  </si>
  <si>
    <t xml:space="preserve">Капітальний ремонт приміщення Комунальної установи Сумська спеціалізована школа І-ІІІ ступенів № 17, м.Суми, Сумської області </t>
  </si>
  <si>
    <t>Капітальний ремонт вимощення навколо будівлі  Комунальної установи Сумська загальноосвітня школа І-ІІІ ступенів № 22 імені Ігоря Гольченка Сумської міської ради</t>
  </si>
  <si>
    <t xml:space="preserve">Капітальний ремонт системи опалення  Комунальної установи Сумська загальноосвітня школа І-ІІІ ступенів № 23, м.Суми, Сумської області </t>
  </si>
  <si>
    <t xml:space="preserve">Капітальний ремонт 3-го поверху  Комунальної установи Сумська спеціалізована школа І-ІІІ ступенів № 25, м.Суми, Сумської області </t>
  </si>
  <si>
    <t>Капітальний ремонт підлоги харчоблоку Сумського дошкільного навчального закладу (центр розвитку дитини) № 13 «Купава» Сумської міської ради</t>
  </si>
  <si>
    <t xml:space="preserve">Капітальний ремонт куточків видачі їжі по групах Сумського дошкільного навчального закладу (центр розвитку дитини) № 14 «Золотий півник» Сумської міської ради </t>
  </si>
  <si>
    <t>Капітальний ремонт  підсобних приміщень харчоблоку у Сумському дошкільному  навчальному  закладі (ясла-садок) № 35 «Дюймовочка» м.Суми, Сумської області</t>
  </si>
  <si>
    <t>Капітальний ремонт даху  Сумського дошкільного навчального закладу (центр розвитку дитини) № 36 «Червоненька квіточка» Сумської міської ради</t>
  </si>
  <si>
    <t>Капітальний ремонт фасаду господарського блоку Сумського дошкільного навчального закладу (ясла-садок) № 38 «Яблунька» Сумської міської ради</t>
  </si>
  <si>
    <t xml:space="preserve">Капітальний ремонт музичної зали Сумського дошкільного навчального закладу (ясла - садок) № 39 «Теремок» м.Суми, Сумської області  </t>
  </si>
  <si>
    <t xml:space="preserve">Капітальний ремонт машинного відділення пральні Сумського дошкільного навчального закладу (ясла - садок) № 3 «Калинка»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</si>
  <si>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7 «Попелюшка» м.Суми, Сумської області</t>
  </si>
  <si>
    <t xml:space="preserve">Капітальний ремонт двух ганків Сумського дошкільного навчального закладу (ясла - садок) № 17 «Радість» м.Суми, Сумської області  </t>
  </si>
  <si>
    <t xml:space="preserve">Капітальний ремонт павільйонів Сумського дошкільного навчального закладу (ясла - садок) № 19 «Рум'янек» м.Суми, Сумської області   </t>
  </si>
  <si>
    <t xml:space="preserve">Капітальний ремонт коридорів на першому та на другому поверсі Сумського спеціального дошкільного навчального закладу (ясла - садок) № 20 «Посмішка» м.Суми, Сумської області </t>
  </si>
  <si>
    <t xml:space="preserve">Капітальний ремонт музичної зали Сумського дошкільного навчального закладу (ясла - садок) № 22 «Джерельце»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</si>
  <si>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22 «Джерельце» м.Суми, Сумської області</t>
  </si>
  <si>
    <t xml:space="preserve">Капітальний ремонт системи водопостачання та каналізації Сумського дошкільного навчального закладу (ясла - садок) № 25 «Білосніжка»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</si>
  <si>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25 «Білосніжка» м.Суми, Сумської області</t>
  </si>
  <si>
    <t xml:space="preserve">Капітальний ремонт  будівлі з заміною вікон Сумського дошкільного навчального закладу (ясла - садок) № 29 «Росинка» м.Суми, Сумської області </t>
  </si>
  <si>
    <t xml:space="preserve">Капітальний ремонт харчоблоку Сумського дошкільного навчального закладу (ясла - садок) № 31 «Ягідка» м.Суми, Сумської області  </t>
  </si>
  <si>
    <t>Капітальний ремонт харчоблоку Комунальної установи Сумська загальноосвітня школа I-III ступенів № 15 ім. Д.Турбіна, м. Суми, Сумської області</t>
  </si>
  <si>
    <t xml:space="preserve">Капітальний ремонт 2-х туалетів другого поверху Комунальної установи Сумська загальноосвітня школа І-ІІІ ступенів № 18 Сумської міської ради </t>
  </si>
  <si>
    <t xml:space="preserve">Капітальний ремонт туалетних кімнат Комунальної установи Сумська загальноосвітня школа І-ІІІ ступенів № 24,  м.Суми, Сумської області </t>
  </si>
  <si>
    <t>Капітальний ремонт санітарно-гігієнічних кімнат Комунальної установи Сумська спеціалізована  школа І-ІІІ ступенів № 29, м.Суми, Сумської області</t>
  </si>
  <si>
    <t xml:space="preserve">Капітальний ремонт даху II корпус Комунальної установи Сумська спеціалізована школа І ступеня № 30 «Унікум» Сумської міської ради </t>
  </si>
  <si>
    <t xml:space="preserve">Капітальний ремонт приміщення  Комунальної установи Сумська гімназія № 1 м.Суми, Сумської області </t>
  </si>
  <si>
    <t>Капітальний ремонт туалетних кімнат 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</si>
  <si>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>Капітальний ремонт  системи каналізації Комунальної установи Сумського  спеціального реабілітаційного  навчально-виховного комплексу «Загальноосвітня школа I ступеня - дошкільний навчальний заклад № 34»  Сумської міської ради</t>
  </si>
  <si>
    <t xml:space="preserve">Капітальний ремонт туалетних кімнат Сумського навчально - виховного комплексу «Загальноосвітня школа I ступеня -дошкільний навчальний заклад №42» м.Суми, Сумської області </t>
  </si>
  <si>
    <t>Капітальний ремонт фасаду з влаштування вхідної групи до відділення  денного перебування «Злагода» комунальної установи  «Сумський міський територіальний центр соціального обслуговування (надання соціальних послуг) «Берегиня» за адресою проспект Шевченка, буд. 11</t>
  </si>
  <si>
    <t xml:space="preserve">Капітальний ремонт зовнішнього оздоблення ґанку Пушкарівського будинку культури за адресою: с. Пушкарівка, вул. Шкільна, 3 </t>
  </si>
  <si>
    <t>Капітальний ремонт вентиляційної системи будівлі дитячої музичної школи №2 за адресою: м. Суми, вул. М.Вовчок, 31</t>
  </si>
  <si>
    <t>Капітальний ремонт будівлі (утеплення даху з заміною покрівельного килиму) дитячої музичної школи № 1 за адресою: м.Суми, вул. Д.Галицького, 73</t>
  </si>
  <si>
    <t>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</si>
  <si>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Капітальний ремонт покрівлі з утепленням КУ ССШ № 7 ім. М. Савченка Сумської міської ради по вул. Лесі Українки, 23 в м. Суми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</si>
  <si>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</si>
  <si>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</si>
  <si>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Реалізація проекту «Підвищення енергоефективності в дошкільних навчальних закладах міста Суми», в тому числі:</t>
  </si>
  <si>
    <t xml:space="preserve"> місцевого запозичення</t>
  </si>
  <si>
    <t>Капітальний ремонт дошкільних навчальних закладів в м. Суми, у т.ч. за рахунок:</t>
  </si>
  <si>
    <t>Капітальний ремонт покрівлі Великочернеччинського будинку культури за адресою: с. В.Чернеччина, вул. Центральна, 3</t>
  </si>
  <si>
    <t xml:space="preserve">місцевого запозичення </t>
  </si>
  <si>
    <t xml:space="preserve">Внески до статутного капіталу суб’єктів господарювання, в т. ч. за рахунок:                          </t>
  </si>
  <si>
    <t>КП «Міськводоканал» Сумської міської ради, в тому числі за рахунок:</t>
  </si>
  <si>
    <t>Капітальний ремонт по утепленню фасаду (спорткомплекс Авангард) по вулиці  Праці, 5</t>
  </si>
  <si>
    <t>Капітальний ремонт по утепленню трибун (спорткомплекс Авангард) по вулиці  Праці, 5</t>
  </si>
  <si>
    <t xml:space="preserve">Нове будівництво підземних контейнерних майданчиків </t>
  </si>
  <si>
    <t>Реконструкція дитячого парку «Казка» в м. Суми</t>
  </si>
  <si>
    <t>Капітальний ремонт даху Комунальної установи Сумська класична гімназія Сумської міської ради за адресою: вул. Рибалка, 5, навчальний корпус № 3</t>
  </si>
  <si>
    <t>Капітальний ремонт приміщення Центру реінтеграції бездомних осіб за адресою: м. Суми, вул. Робітниче селище, 14</t>
  </si>
  <si>
    <t>Нове будівництво скверу «Вишневий сад» по просп. Курський м.Суми</t>
  </si>
  <si>
    <t>Капітальний ремонт будівлі по вул. Герасима Кондратьєва, 157 в м. Суми</t>
  </si>
  <si>
    <t xml:space="preserve">КП СМР «Електроавтотранс»                                        </t>
  </si>
  <si>
    <t xml:space="preserve">Капітальний ремонт будівлі (утеплення фасаду) Комунальної установи Сумська спеціалізована школа І-ІІІ ступенів № 2 ім. Д.Косаренка м.Суми, Сумської області </t>
  </si>
  <si>
    <t>Капітальний ремонт навчальних кабінетів Стецьківського закладу загальної середньої освіти І-ІІІ ступенів Сумської міської ради</t>
  </si>
  <si>
    <t>Капітальний ремонт навчальних кабінетів Великочернеччинського закладу загальної середньої освіти І-ІІІ ступенів Сумської міської ради</t>
  </si>
  <si>
    <t>Нове будівництво дитячого майданчика в районі житлового будинку № 89 по вул. Роменській</t>
  </si>
  <si>
    <t>Капітальний ремонт пральні Сумського дошкільного навчального закладу (ясла - садок) № 31 «Ягідка» м.Суми, Сумської області</t>
  </si>
  <si>
    <t>Капітальний ремонт будівлі із заміною вікон Комунальної установи Сумський навчально - виховний комплекс «дошкільний навчальний заклад - загальноосвітня школа І ступеня № 41 «Райдуга» м.Суми</t>
  </si>
  <si>
    <t>Капітальний ремонт навчальних кабінетів Комунальної установи Сумська загальноосвітня школа І-ІІІ ступенів № 6 м.Суми, Сумської області</t>
  </si>
  <si>
    <t>Капітальний ремонт покрівлі з утепленням Комунальної установи Сумська загальноосвітня школа І-ІІІ ступенів № 6 м.Суми, Сумської області</t>
  </si>
  <si>
    <t>Капітальний ремонт (облаштування) спортивного майданчика «Олімпієць» на території Комунальної установи Сумська загальноосвітня школа І-ІІІ ступенів № 18 Сумської міської ради за адресою:  вул. Леваневського, 8 м. Суми</t>
  </si>
  <si>
    <t xml:space="preserve">Капітальний ремонт їдальні  Комунальної установи Сумська загальноосвітня школа І-ІІІ ступенів № 23, м.Суми, Сумської області </t>
  </si>
  <si>
    <t xml:space="preserve">Капітальний ремонт приміщень Сумського закладу загальної середньої освіти І-ІІІ ступенів № 21 Сумської міської ради </t>
  </si>
  <si>
    <t xml:space="preserve">Капітальний ремонт  туалетних кімнат Сумського дошкільного навчального закладу (ясла - садок) № 40 «Дельфін» м.Суми, Сумської області   </t>
  </si>
  <si>
    <t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(центр розвитку дитини) № 13 «Купава» Сумської міської ради</t>
  </si>
  <si>
    <t>Капітальний ремонт будівлі Комунального закладу Сумський Палац дітей та юнацтва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</si>
  <si>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</si>
  <si>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1 імені В. Стрельченка,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</si>
  <si>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 «Комунальної установи Сумський навчально - виховний комплекс» загальноосвітня школа І ступеня - дошкільний навчальний заклад  № 11 «Журавонька»,  м. Суми, Сумської області </t>
  </si>
  <si>
    <t xml:space="preserve">Капітальний ремонт міжповерхових сходів І-ІІІ поверхів (ліве крило)  Сумського закладу загальної середньої освіти І-ІІІ ступенів № 26 Сумської міської ради </t>
  </si>
  <si>
    <t xml:space="preserve">Капітальний ремонт «Монтаж системи оповіщення людей про пожежу  та передавання тривожних сповіщень» Комунальної установи Сумська спеціалізована школа І-ІІІ ступенів № 29, м. Суми, Сумської області </t>
  </si>
  <si>
    <t>Капітальне будівництво (придбання) інших об'єктів</t>
  </si>
  <si>
    <t>Реконструкція житлового фонду (приміщень)</t>
  </si>
  <si>
    <t>Реконструкція зовнішніх теплових мереж та мереж водовідведення на площі Незалежності в м. Суми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</si>
  <si>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І-ІІІ ступенів № 21 Сумської міської ради </t>
  </si>
  <si>
    <t>Субвенція з місцевого бюджету на співфінансування інвестиційних проектів</t>
  </si>
  <si>
    <t>Реконструкція каналізаційних мереж по вул. Супруна, 19; 17/1 з перепідключенням до централізованої каналізаційної мережі в м. Суми</t>
  </si>
  <si>
    <t>Реконструкція 1-го поверху КУ «ССШ № 3» по вул. 20 років Перемоги, 9</t>
  </si>
  <si>
    <t>Нове будівництво пам'ятнику Героям Небесної Сотні</t>
  </si>
  <si>
    <t>Нове будівництво кладовища в районі селища Новоселиця за адресою: Сумська обл., Сумський р., Верхньосироватська с/рада</t>
  </si>
  <si>
    <t>Реконструкція приміщення по вул. Шишкіна, 12</t>
  </si>
  <si>
    <t xml:space="preserve">залишку коштів освітньої субвенції, що утворився на початок бюджетного періоду </t>
  </si>
  <si>
    <t>Нове будівництво підземного контейнерного майданчика за адресою: м.Суми, проспект Тараса Шевченка, буд. 14</t>
  </si>
  <si>
    <t>Нове будівництво тепломережі від ТК-208/1 до ТК-214/5 по вул. Юрія Вєтрова, 4 в м. Суми</t>
  </si>
  <si>
    <t>Будівництво  освітніх установ та закладів</t>
  </si>
  <si>
    <t>субвенцій з державного бюджету місцевим бюджетам</t>
  </si>
  <si>
    <t xml:space="preserve">Нове будівництво дитячого майданчика на території КУ Сумська ЗОШ І-ІІІ ступенів №12 ім. Б. Берестовського за адресою: м. Суми, вул. Засумська, 3 </t>
  </si>
  <si>
    <t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 до перехрестя вул. Черкаська та вул. Лінійна в м. Суми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</si>
  <si>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ІІ корпусу Комунальної установи Сумська спеціалізована школа І ступеня № 30 «Унікум» Сумської міської ради </t>
  </si>
  <si>
    <t>2020-2022</t>
  </si>
  <si>
    <t xml:space="preserve">Капітальний ремонт музичної зали Сумського дошкільного навчального закладу (ясла - садок) № 16 «Сонечко» м.Суми, Сумської області  </t>
  </si>
  <si>
    <t xml:space="preserve">Капітальний ремонт системи гарячого водопостачання Сумського дошкільного навчального закладу (центр розвитку дитини) № 26 «Ласкавушка» Сумської міської ради </t>
  </si>
  <si>
    <t>Капітальний ремонт огорожі Сумського дошкільного навчального закладу (ясла - садок) № 33 «Маринка» м.Суми, Сумської області</t>
  </si>
  <si>
    <t>Капітальний ремонт асфальтового покриття Сумського дошкільного навчального закладу (центр розвитку дитини) № 36 «Червоненька квіточка» Сумської міської ради</t>
  </si>
  <si>
    <t>Капітальний ремонт приміщення харчоблоку Комунальної установи Сумська загальноосвітня школа І-ІІІ ступенів № 20, м.Суми,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</si>
  <si>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Комунального закладу Сумської міської ради – Сумський міський центр еколого - натуралістичної творчості учнівської молоді</t>
  </si>
  <si>
    <t xml:space="preserve">Реконструкція стадіону «Авангард» </t>
  </si>
  <si>
    <t>Нове будівництво кладовища в районі 40-ї підстанції в м. Суми</t>
  </si>
  <si>
    <t>Нове будівництво скверу по вул. Петропавлівська, 94 в м. Суми</t>
  </si>
  <si>
    <t xml:space="preserve">Нове будівництво об'єкту благоустрою-скверу Лікаря Олександра Ємця (біля дитячої лікарні по вул. Троїцька) у місті Суми </t>
  </si>
  <si>
    <t xml:space="preserve">Капітальний ремонт Будинку ветеранів по вул. Г.Кондратьєва, 165, буд. 20 </t>
  </si>
  <si>
    <t>Капітальний ремонт приміщень Комунальної установи Сумський навчально - виховний комплекс «Загальноосвітня школа I ступеня -дошкільний навчальний заклад № 9 «Веснянка» м.Суми, Сумської області</t>
  </si>
  <si>
    <t xml:space="preserve">Капітальний ремонт сходинок на центральному вході в будівлю Сумського дошкільного навчального закладу (ясла - садок) № 6 «Метелик» м.Суми, Сумської області </t>
  </si>
  <si>
    <t>Інші заходи у сфері зв'язку, телекомунікації та інформатики</t>
  </si>
  <si>
    <t>Нове будівництво комплексної системи відеоспостереження в Сумській міській територіальній громаді</t>
  </si>
  <si>
    <t>Загальна тривалість будівництва (рік початку і завершення)</t>
  </si>
  <si>
    <t>Разом видатків на поточний рік, гривень</t>
  </si>
  <si>
    <t>Управління  освіти і науки Сумської міської ради, в т.ч. за рахунок:</t>
  </si>
  <si>
    <t>Капітальний ремонт приміщення Комунальної установи Сумського навчально-виховного комплексу «Загальноосвітня школа I ступеня - дошкільний навчальний заклад  № 11 «Журавонька»  м.Суми, Сумської області</t>
  </si>
  <si>
    <t xml:space="preserve">Управління охорони здоров’я Сумської міської ради, в т.ч. за рахунок:  </t>
  </si>
  <si>
    <t xml:space="preserve">Департамент інфраструктури міста Сумської міської ради, в т.ч. за рахунок: </t>
  </si>
  <si>
    <t>Управління капітального будівництва та дорожнього господарства Сумської міської ради, в т.ч. за рахунок:</t>
  </si>
  <si>
    <t>Надання загальної середньої освіти закладами загальної середньої освіти, в т.ч. за рахунок:</t>
  </si>
  <si>
    <t>Капітальний ремонт закладів дошкільної освіти, в т.ч.:</t>
  </si>
  <si>
    <t>Капітальний ремонт закладів загальної середньої освіти (у тому числі дошкільні підрозділи НВК), в т.ч.:</t>
  </si>
  <si>
    <t>Капітальний ремонт закладів позашкільної освіти, в т.ч.:</t>
  </si>
  <si>
    <r>
      <t xml:space="preserve">Заходи з енергозбереження, в т.ч. за рахунок: </t>
    </r>
    <r>
      <rPr>
        <sz val="14"/>
        <color rgb="FFFF0000"/>
        <rFont val="Times New Roman"/>
        <family val="1"/>
        <charset val="204"/>
      </rPr>
      <t/>
    </r>
  </si>
  <si>
    <t xml:space="preserve">Капітальний ремонт харчоблоку закладу дошкільної освіти (ясла - садок) № 12 «Олімпійський» Сумської міської ради </t>
  </si>
  <si>
    <t>Капітальний ремонт коридорів закладу дошкільної освіти (ясла - садок) № 21 «Волошка» Сумської міської ради</t>
  </si>
  <si>
    <t>Капітальний ремонт покрівлі  закладу дошкільної освіти (ясла - садок) № 21 «Волошка» Сумської міської ради</t>
  </si>
  <si>
    <t>Капітальний ремонт групових приміщень закладу дошкільної освіти (ясла - садок) № 27 «Світанок» Сумської міської ради</t>
  </si>
  <si>
    <t>Керівництво і управління у відповідній сфері у містах (місті Києві), селищах, селах, територіальних громадах</t>
  </si>
  <si>
    <t>Придбання обладнання і предметів довгострокового користування</t>
  </si>
  <si>
    <t>Забезпечення діяльності палаців i будинків культури, клубів, центрів дозвілля та інших клубних закладів</t>
  </si>
  <si>
    <t>Забезпечення діяльності інших закладів в галузі культури і мистецтва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</si>
  <si>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</si>
  <si>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</si>
  <si>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</si>
  <si>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</si>
  <si>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Надання дошкільної освіти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</si>
  <si>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</si>
  <si>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</si>
  <si>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</si>
  <si>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в т.ч. за рахунок:</t>
  </si>
  <si>
    <t>Багатопрофільна стаціонарна медична допомога населенню</t>
  </si>
  <si>
    <t>Лікарсько-акушерська допомога вагітним, породіллям та новонародженим</t>
  </si>
  <si>
    <t>Інші програми та заходи у сфері охорони здоров’я</t>
  </si>
  <si>
    <t>Забезпечення діяльності інших закладів у сфері соціального захисту і соціального забезпечення</t>
  </si>
  <si>
    <t>Забезпечення діяльності бібліотек</t>
  </si>
  <si>
    <t xml:space="preserve">субвенцій з місцевих бюджетів іншим місцевим бюджетам </t>
  </si>
  <si>
    <t>Надання загальної середньої освіти закладами загальної середньої освіти</t>
  </si>
  <si>
    <t>Придбання обладнання і предметів довгострокового користування, в т.ч. за рахунок:</t>
  </si>
  <si>
    <t>Капітальний ремонт інших об'єктів, у т.ч. за рахунок: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</si>
  <si>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області, в т.ч. за рахунок: </t>
  </si>
  <si>
    <t xml:space="preserve">Капітальний ремонт харчоблоку Великочернеччинського закладу загальної освіти І-ІІІ ступенів Сумської міської ради, в т.ч. за рахунок: </t>
  </si>
  <si>
    <t xml:space="preserve">Капітальний ремонт харчоблоку та їдальні Стецьківського закладу загальної освіти І-ІІІ ступенів Сумської міської ради, в т.ч. за рахунок </t>
  </si>
  <si>
    <t>Субвенція з місцевого бюджету за рахунок залишку коштів освітньої субвенції, що утворився на початок бюджетного періоду, в т.ч. за рахунок:</t>
  </si>
  <si>
    <t>2021-2022</t>
  </si>
  <si>
    <t>Капітальний ремонт інших об'єктів</t>
  </si>
  <si>
    <t>Реставрація пам'яток культури, історії та архітектури</t>
  </si>
  <si>
    <t>Реконструкція теплових мереж для забезпечення взаємного резервування теплових джерел Сумської ТЕЦ та КППВ в м. Суми</t>
  </si>
  <si>
    <t>Нове будівництво дитячого майданчика в районі житлового будинку № 45 по вул. Прокоф'єва</t>
  </si>
  <si>
    <t>2020-2023</t>
  </si>
  <si>
    <t>Найменування кодів економічної класифікації видатків бюджету /об'єкта будівництва / вид будівельних робіт, у тому числі проектні роботи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</si>
  <si>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(ясла - садок) № 6 «Метелик»                                                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</si>
  <si>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Сумського дошкільного навчального закладу (ясла - садок) № 19 «Рум'янек»                                             м. Суми, Сумської області 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</si>
  <si>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загальноосвітня школа І-ІІІ ступенів № 5,                                              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</si>
  <si>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9,                                           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</si>
  <si>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10                                               ім. Героя Радянського союзу О.А.Бутка, м. Суми, Сумської області </t>
  </si>
  <si>
    <t>Капітальний ремонт  їдальні КУ  Сумська  ЗОШ  І-ІІІ ступенів № 12 ім. Б.Берестовського, м.Суми, Сумської області  за адресою: вул.Засумська, 3                                               м. Суми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</si>
  <si>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 І- ІІІ ступенів № 12                                               ім. Б.Берестовського м. Суми, Сумської області</t>
  </si>
  <si>
    <t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 І-ІІІ ступенів № 19                                                                          ім. М.С. Нестеровського Сумської міської ради</t>
  </si>
  <si>
    <t>Капітальний ремонт покрівлі Піщанського клубу «Супутник» за адресою:                           с. В.Піщане, вул. Парнянського, 7</t>
  </si>
  <si>
    <t>Капітальний ремонт діючого каналізаційного колектора Д-500 мм по                                      вул. Ремісничій в м. Суми</t>
  </si>
  <si>
    <t>Нове будівництво підземного контейнерного майданчика за адресою: м.Суми,                                                   вул. Леваневського, буд. 22</t>
  </si>
  <si>
    <t>Реконструкція розподільчих теплових мереж, які проходять по вул. Кузнечна та підключені до елеваторного вузла будинку по вул. Першотравнева, 10А                                             в м. Суми</t>
  </si>
  <si>
    <t>Реконструкція каналізаційного самопливного колектору Д-1000 мм по                                     вул. 1-ша Набережна р. Стрілка м. Суми (Коригування)</t>
  </si>
  <si>
    <t>Нове будівництво ділянки водогону за адресою: м. Суми, с. Піщане,                                     вул. Вишнева</t>
  </si>
  <si>
    <t>Нове будівництво ділянки водогону за адресою: м. Суми, с.Піщане,                                       вул. Шкільна від будинку № 29</t>
  </si>
  <si>
    <t>Реконструкція стадіону КУ ССШ І-ІІІ ступенів № 25 за адресою: м. Суми,                              вул. Декабристів, 80</t>
  </si>
  <si>
    <t>Реконструкція неврологічного відділення КУ  «СМКЛ № 4»                                                       по вул. Металургів, 38</t>
  </si>
  <si>
    <t>Нове будівництво стадіону з хокею на траві по вул. Героїв Крут, 1/1,  1/2                                            в м. Суми</t>
  </si>
  <si>
    <t xml:space="preserve">Реконструкція футбольного поля в районі будинку № 43 по вул. Люблінська                        в м. Суми </t>
  </si>
  <si>
    <t>Реконструкція спортивного центру «Єдність нації» по вул. Люблінська                            в м. Суми</t>
  </si>
  <si>
    <t>Реконструкція п'ятого поверху адмінбудівлі по вул. Першотравнева, 21                              в м. Суми</t>
  </si>
  <si>
    <t xml:space="preserve">Нове будівництво дитячого садка у 12 мікрорайоні за адресою: м. Суми,                              вул. Інтернаціоналістів, 35 </t>
  </si>
  <si>
    <t>Капітальний ремонт системи освітлення КУ Сумська ЗОШ № 20                                    по вул. Металургів, 71 в м. Суми</t>
  </si>
  <si>
    <t>Реконструкція - термомодернізація будівлі КУ Сумська СШ № 9                                         по вул. Даргомижського, 3 в м. Суми</t>
  </si>
  <si>
    <t>Капітальний ремонт даху Сумського дошкільного навчального закладу                                         (ясла - садок) № 8 «Космічний» м.Суми, Сумської області, проспект Михайла Лушпи, 34</t>
  </si>
  <si>
    <t>Капітальний ремонт їдальні Комунальної установи Сумська спеціалізована школа  І-ІІІ ступенів № 17, м. Суми, Сумської області за адресою:                                                                            пр. М.Лушпи, 18</t>
  </si>
  <si>
    <t xml:space="preserve">Капітальний ремонт покрівлі Сумського закладу загальної середньої освіти                                І-ІІІ ступенів № 21 Сумської міської ради </t>
  </si>
  <si>
    <t xml:space="preserve">Капітальний ремонт приміщення майстерні Комунальної установи                                     В. Піщанська загальноосвітня школа I-II ступенів м. Суми, Сумської області </t>
  </si>
  <si>
    <t>Реконструкція (санація) самотічного каналізаційного колектора Д-500                                  від вул. 1-ої Замостянської по вул.Черкаській до перехрестя вул.Черкаської із вул.Лінійною в м.Суми</t>
  </si>
  <si>
    <t>Нове будівництво тротуару вздовж дороги в селі Верхнє Піщане                                           по вул. Парнянській (з обох сторін проїзної частини)</t>
  </si>
  <si>
    <t>Капітальний ремонт приміщення за адресою м. Суми вул. Горького, 21                            (3 поверх)</t>
  </si>
  <si>
    <t>Реставрація покрівлі та фасаду житлового будинку по вул.Соборна, 32                                  в м. Суми (пам'ятка архітектури місцевого значення 1951 р. (охор. №166 - См (коригування)</t>
  </si>
  <si>
    <t>Реставрація покрівлі та фасаду житлового будинку по вул.Соборна, 27                              в м. Суми (пам'ятка архітектури місцевого значення 1948 р. (охор. №167-См)</t>
  </si>
  <si>
    <t xml:space="preserve">Капітальний ремонт коридору початкової школи Комунальної установи Сумська загальноосвітня школа І-ІІІ ступенів № 13 ім. А.С.Мачуленка, м.Суми, Сумської області </t>
  </si>
  <si>
    <t xml:space="preserve">Капітальний ремонт туалетних кімнат Сумського закладу загальної середньої освіти І-ІІІ ступенів № 19 ім. М.С.Нестеровського Сумської міської ради </t>
  </si>
  <si>
    <t>Нове будівництво підземного контейнерного майданчику за адресою: м. Суми, проспект Михайла Лушпи, буд. 7</t>
  </si>
  <si>
    <t>Капітальний ремонт вимощення Сумського спеціального дошкільного навчального закладу (ясла - садок) № 20 «Посмішка» м.Суми, Сумської області</t>
  </si>
  <si>
    <t>Капітальний ремонт спортивного майданчика Комунальної установи Сумська спеціалізована школа І-ІІІ ступенів № 17 м. Суми Сумської області</t>
  </si>
  <si>
    <t>Капітальний ремонт споруди 5-го блоку Комунальної установи Сумська загальноосвітня школа І-ІІІ ступенів № 24</t>
  </si>
  <si>
    <t>Капітальний ремонт даху 5-го блоку Комунальної установи Сумська загальноосвітня школа І-ІІІ ступенів № 24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</si>
  <si>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</si>
  <si>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</si>
  <si>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Капітальні трансферти підприємствам (установам, організаціям), у т.ч. за рахунок:</t>
  </si>
  <si>
    <t>Капітальний ремонт покрівлі з утепленням Комунальної установи Сумський спеціальний реабілітаційний навчально-виховний комплекс «Загальноосвітня школа І ступеня - дошкільний навчальний заклад № 34» Сумської міської ради за адресою: м. Суми, вул. Раскової, 130, у т.ч. за рахунок: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</si>
  <si>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Сумського закладу загальної середньої освіти І-ІІІ ступенів № 21 Сумської міської ради за адресою: м. Суми, вул. Олега Балацького, 32, у т.ч. за рахунок:</t>
  </si>
  <si>
    <t>Капітальний ремонт пішохідного переходу на перехресті вул. Харківська та Героїв Сумщини, Сумська область, м. Суми, в т.ч. за рахунок:</t>
  </si>
  <si>
    <t>Капітальний ремонт об’єкта благоустрою - капремонт фонтана та прилеглої території по вул. Харківській в районі будинку № 3 у м. Суми, в т.ч. за рахунок:</t>
  </si>
  <si>
    <t>Капітальний ремонт пішохідної зони мосту через річку Псел по вул. Харківській у м. Суми, в т.ч. за рахунок:</t>
  </si>
  <si>
    <t>Управління  «Служба у справах дітей» Сумської міської ради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</si>
  <si>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</si>
  <si>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2019-2022</t>
  </si>
  <si>
    <t xml:space="preserve">Капітальний ремонт пральні Сумського дошкільного навчального закладу (ясла - садок) № 32 «Ластівка» м.Суми, Сумської області   </t>
  </si>
  <si>
    <t>Придбання обладнання для харчоблоку Сумської початкової школи № 32 Сумської міської ради за адресою: м. Суми, вул. Холодногірська, 47, у т.ч. за рахунок:</t>
  </si>
  <si>
    <t>Капітальний ремонт будівель Комунального некомерційного підприємства «Клінічна лікарня Святого Пантелеймона» Сумської міської ради з  утепленням стін, покрівлі, заміною покриття, заміною системи опалення за адресою м. Суми, вул. М. Вовчок, 2, у т.ч. за рахунок:</t>
  </si>
  <si>
    <t>Капітальний ремонт систем опалення, водопостачання та водовідведення в будівлі Сумського спеціального дошкільного начального закладу (ясла-садок) № 20 «Посмішка» м. Суми, Сумської області, за адресою: м. Суми, вул. Лучанська, 27</t>
  </si>
  <si>
    <t xml:space="preserve">Капітальний ремонт спортивного майданчика Комунальної установи Сумська загальноосвітня школа І-ІІІ ступенів № 27 м. Суми, Сумської області, в т.ч. за рахунок: </t>
  </si>
  <si>
    <t>Капітальний ремонт будівлі КНП «Дитяча клінічна лікарня Святої Зінаїди» Сумської міської ради за адресою: м. Суми, вул. Троїцька, 28 (стаціонар,                                          2-х поверхова будівля)</t>
  </si>
  <si>
    <t>Касові видатки, гривень</t>
  </si>
  <si>
    <t>ІНФОРМАЦІЯ</t>
  </si>
  <si>
    <t xml:space="preserve">від 24  грудня 2020 року №  63 - МР   «Про Програму економічного  і  </t>
  </si>
  <si>
    <t xml:space="preserve">до  Інформації  про  хід  виконання  рішення  Сумської  міської  ради </t>
  </si>
  <si>
    <t xml:space="preserve">соціального   розвитку   Сумської   міської   територіальної   громади   </t>
  </si>
  <si>
    <t>на   2021 рік   та  основні   напрями розвитку на  2022 - 2023 роки»</t>
  </si>
  <si>
    <t>(зі змінами),  за підсумками  І  півріччя  2021 року</t>
  </si>
  <si>
    <t>про видатки на об’єкти з будівництва, реконструкції, реставрації, капітального ремонту та інші видатки за рахунок коштів бюджету розвитку бюджету Сумської міської територіальної громади за І півріччя 2021 року</t>
  </si>
  <si>
    <t>Додаток  4</t>
  </si>
  <si>
    <t xml:space="preserve">Заступник директора Департаменту фінансів, економіки та інвестицій Сумської міської ради
</t>
  </si>
  <si>
    <t>Л.І. Співакова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</si>
</sst>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8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i/>
      <sz val="16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i/>
      <sz val="16"/>
      <name val="Calibri"/>
      <family val="2"/>
      <charset val="204"/>
      <scheme val="minor"/>
    </font>
    <font>
      <b/>
      <i/>
      <sz val="16"/>
      <name val="Times New Roman"/>
      <family val="1"/>
      <charset val="204"/>
    </font>
    <font>
      <b/>
      <i/>
      <sz val="16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b/>
      <i/>
      <sz val="18"/>
      <name val="Times New Roman"/>
      <family val="1"/>
      <charset val="204"/>
    </font>
    <font>
      <b/>
      <sz val="36"/>
      <name val="Times New Roman"/>
      <family val="1"/>
      <charset val="204"/>
    </font>
    <font>
      <sz val="24"/>
      <name val="Calibri"/>
      <family val="2"/>
      <charset val="204"/>
      <scheme val="minor"/>
    </font>
    <font>
      <sz val="24"/>
      <name val="Times New Roman"/>
      <family val="1"/>
      <charset val="204"/>
    </font>
    <font>
      <sz val="26"/>
      <name val="Calibri"/>
      <family val="2"/>
      <charset val="204"/>
      <scheme val="minor"/>
    </font>
    <font>
      <b/>
      <sz val="2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04">
    <xf numFmtId="0" fontId="0" fillId="0" borderId="0" xfId="0"/>
    <xf numFmtId="0" fontId="6" fillId="0" borderId="0" xfId="0" applyFont="1" applyFill="1"/>
    <xf numFmtId="0" fontId="23" fillId="0" borderId="0" xfId="0" applyNumberFormat="1" applyFont="1" applyFill="1" applyAlignment="1" applyProtection="1"/>
    <xf numFmtId="0" fontId="6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5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3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9" fillId="0" borderId="0" xfId="0" applyFont="1" applyFill="1"/>
    <xf numFmtId="0" fontId="11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horizontal="left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6" fillId="0" borderId="0" xfId="0" applyFont="1" applyFill="1"/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18" fillId="0" borderId="0" xfId="0" applyFont="1" applyFill="1"/>
    <xf numFmtId="3" fontId="14" fillId="0" borderId="1" xfId="0" applyNumberFormat="1" applyFont="1" applyFill="1" applyBorder="1" applyAlignment="1" applyProtection="1">
      <alignment horizontal="left" vertical="center" wrapText="1"/>
    </xf>
    <xf numFmtId="0" fontId="15" fillId="0" borderId="1" xfId="0" applyFont="1" applyFill="1" applyBorder="1"/>
    <xf numFmtId="165" fontId="14" fillId="0" borderId="1" xfId="0" applyNumberFormat="1" applyFont="1" applyFill="1" applyBorder="1" applyAlignment="1">
      <alignment horizontal="center" vertical="center" wrapText="1"/>
    </xf>
    <xf numFmtId="3" fontId="12" fillId="0" borderId="1" xfId="2" applyNumberFormat="1" applyFont="1" applyFill="1" applyBorder="1" applyAlignment="1">
      <alignment horizontal="center" vertical="center" wrapText="1"/>
    </xf>
    <xf numFmtId="3" fontId="11" fillId="0" borderId="1" xfId="2" applyNumberFormat="1" applyFont="1" applyFill="1" applyBorder="1" applyAlignment="1">
      <alignment horizontal="center" vertical="center" wrapText="1"/>
    </xf>
    <xf numFmtId="3" fontId="14" fillId="0" borderId="1" xfId="2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" fontId="13" fillId="0" borderId="1" xfId="0" applyNumberFormat="1" applyFont="1" applyFill="1" applyBorder="1" applyAlignment="1">
      <alignment vertical="center"/>
    </xf>
    <xf numFmtId="4" fontId="16" fillId="0" borderId="1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/>
    </xf>
    <xf numFmtId="3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/>
    </xf>
    <xf numFmtId="0" fontId="21" fillId="0" borderId="1" xfId="0" applyFont="1" applyFill="1" applyBorder="1"/>
    <xf numFmtId="0" fontId="21" fillId="0" borderId="0" xfId="0" applyFont="1" applyFill="1" applyBorder="1"/>
    <xf numFmtId="0" fontId="21" fillId="0" borderId="0" xfId="0" applyFont="1" applyFill="1"/>
    <xf numFmtId="0" fontId="22" fillId="0" borderId="1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/>
    <xf numFmtId="4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Border="1" applyAlignment="1">
      <alignment horizontal="center" vertical="distributed" wrapText="1"/>
    </xf>
    <xf numFmtId="0" fontId="7" fillId="0" borderId="0" xfId="0" applyFont="1" applyFill="1" applyBorder="1"/>
    <xf numFmtId="0" fontId="7" fillId="0" borderId="0" xfId="0" applyNumberFormat="1" applyFont="1" applyFill="1" applyAlignment="1" applyProtection="1"/>
    <xf numFmtId="0" fontId="24" fillId="0" borderId="0" xfId="0" applyFont="1" applyFill="1" applyBorder="1"/>
    <xf numFmtId="3" fontId="25" fillId="0" borderId="0" xfId="0" applyNumberFormat="1" applyFont="1" applyFill="1" applyBorder="1" applyAlignment="1">
      <alignment horizontal="left" vertical="center" wrapText="1"/>
    </xf>
    <xf numFmtId="4" fontId="25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/>
    <xf numFmtId="3" fontId="12" fillId="0" borderId="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3" fontId="17" fillId="0" borderId="1" xfId="2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horizontal="left"/>
    </xf>
    <xf numFmtId="0" fontId="7" fillId="0" borderId="0" xfId="0" applyNumberFormat="1" applyFont="1" applyFill="1" applyAlignment="1" applyProtection="1">
      <alignment horizontal="left"/>
    </xf>
    <xf numFmtId="3" fontId="27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25" fillId="0" borderId="0" xfId="0" applyNumberFormat="1" applyFont="1" applyFill="1" applyAlignment="1" applyProtection="1">
      <alignment horizontal="left"/>
    </xf>
    <xf numFmtId="0" fontId="25" fillId="0" borderId="0" xfId="0" applyNumberFormat="1" applyFont="1" applyFill="1" applyAlignment="1" applyProtection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colors>
    <mruColors>
      <color rgb="FF00FF00"/>
      <color rgb="FFFF99FF"/>
      <color rgb="FFCCFF99"/>
      <color rgb="FFCCCCFF"/>
      <color rgb="FF66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9"/>
  <sheetViews>
    <sheetView showZeros="0" tabSelected="1" view="pageBreakPreview" topLeftCell="A2" zoomScale="65" zoomScaleNormal="100" zoomScaleSheetLayoutView="65" workbookViewId="0">
      <selection activeCell="G19" sqref="G19"/>
    </sheetView>
  </sheetViews>
  <sheetFormatPr defaultColWidth="8.85546875" defaultRowHeight="12.75" x14ac:dyDescent="0.2"/>
  <cols>
    <col min="1" max="1" width="102.140625" style="1" customWidth="1"/>
    <col min="2" max="2" width="109" style="1" customWidth="1"/>
    <col min="3" max="3" width="28" style="1" customWidth="1"/>
    <col min="4" max="4" width="27.7109375" style="1" customWidth="1"/>
    <col min="5" max="5" width="26.42578125" style="1" customWidth="1"/>
    <col min="6" max="7" width="33.7109375" style="1" customWidth="1"/>
    <col min="8" max="29" width="8.85546875" style="3"/>
    <col min="30" max="16384" width="8.85546875" style="1"/>
  </cols>
  <sheetData>
    <row r="1" spans="1:29" ht="40.5" customHeight="1" x14ac:dyDescent="0.45">
      <c r="C1" s="103" t="s">
        <v>298</v>
      </c>
      <c r="D1" s="103"/>
      <c r="E1" s="103"/>
      <c r="F1" s="103"/>
      <c r="G1" s="103"/>
    </row>
    <row r="2" spans="1:29" ht="39" customHeight="1" x14ac:dyDescent="0.45">
      <c r="C2" s="102" t="s">
        <v>293</v>
      </c>
      <c r="D2" s="102"/>
      <c r="E2" s="102"/>
      <c r="F2" s="102"/>
      <c r="G2" s="102"/>
    </row>
    <row r="3" spans="1:29" ht="39" customHeight="1" x14ac:dyDescent="0.45">
      <c r="C3" s="95" t="s">
        <v>292</v>
      </c>
      <c r="D3" s="95"/>
      <c r="E3" s="95"/>
      <c r="F3" s="95"/>
      <c r="G3" s="95"/>
    </row>
    <row r="4" spans="1:29" ht="39" customHeight="1" x14ac:dyDescent="0.45">
      <c r="C4" s="102" t="s">
        <v>294</v>
      </c>
      <c r="D4" s="102"/>
      <c r="E4" s="102"/>
      <c r="F4" s="102"/>
      <c r="G4" s="102"/>
    </row>
    <row r="5" spans="1:29" ht="39" customHeight="1" x14ac:dyDescent="0.45">
      <c r="C5" s="102" t="s">
        <v>295</v>
      </c>
      <c r="D5" s="102"/>
      <c r="E5" s="102"/>
      <c r="F5" s="102"/>
      <c r="G5" s="102"/>
    </row>
    <row r="6" spans="1:29" ht="39" customHeight="1" x14ac:dyDescent="0.45">
      <c r="C6" s="102" t="s">
        <v>296</v>
      </c>
      <c r="D6" s="102"/>
      <c r="E6" s="102"/>
      <c r="F6" s="102"/>
      <c r="G6" s="102"/>
    </row>
    <row r="7" spans="1:29" ht="39" customHeight="1" x14ac:dyDescent="0.45">
      <c r="C7" s="102"/>
      <c r="D7" s="102"/>
      <c r="E7" s="102"/>
      <c r="F7" s="102"/>
      <c r="G7" s="102"/>
    </row>
    <row r="8" spans="1:29" ht="39" customHeight="1" x14ac:dyDescent="0.45">
      <c r="C8" s="102"/>
      <c r="D8" s="102"/>
      <c r="E8" s="102"/>
      <c r="F8" s="102"/>
      <c r="G8" s="102"/>
    </row>
    <row r="9" spans="1:29" ht="39" customHeight="1" x14ac:dyDescent="0.6">
      <c r="C9" s="2"/>
      <c r="D9" s="96"/>
      <c r="E9" s="96"/>
      <c r="F9" s="96"/>
      <c r="G9" s="96"/>
    </row>
    <row r="10" spans="1:29" ht="39" customHeight="1" x14ac:dyDescent="0.6">
      <c r="C10" s="2"/>
      <c r="D10" s="96"/>
      <c r="E10" s="96"/>
      <c r="F10" s="96"/>
      <c r="G10" s="96"/>
    </row>
    <row r="12" spans="1:29" ht="65.25" customHeight="1" x14ac:dyDescent="0.45">
      <c r="A12" s="101" t="s">
        <v>291</v>
      </c>
      <c r="B12" s="101"/>
      <c r="C12" s="101"/>
      <c r="D12" s="101"/>
      <c r="E12" s="101"/>
      <c r="F12" s="101"/>
      <c r="G12" s="101"/>
    </row>
    <row r="13" spans="1:29" ht="70.5" customHeight="1" x14ac:dyDescent="0.2">
      <c r="A13" s="98" t="s">
        <v>297</v>
      </c>
      <c r="B13" s="98"/>
      <c r="C13" s="98"/>
      <c r="D13" s="98"/>
      <c r="E13" s="98"/>
      <c r="F13" s="98"/>
      <c r="G13" s="98"/>
    </row>
    <row r="14" spans="1:29" ht="70.5" customHeight="1" x14ac:dyDescent="0.2">
      <c r="A14" s="98"/>
      <c r="B14" s="98"/>
      <c r="C14" s="98"/>
      <c r="D14" s="98"/>
      <c r="E14" s="98"/>
      <c r="F14" s="98"/>
      <c r="G14" s="98"/>
    </row>
    <row r="15" spans="1:29" ht="24" customHeight="1" x14ac:dyDescent="0.2">
      <c r="A15" s="4"/>
      <c r="B15" s="4"/>
      <c r="C15" s="4"/>
      <c r="D15" s="4"/>
      <c r="E15" s="4"/>
      <c r="F15" s="4"/>
      <c r="G15" s="4"/>
    </row>
    <row r="16" spans="1:29" s="6" customFormat="1" ht="31.5" customHeight="1" x14ac:dyDescent="0.35">
      <c r="A16" s="100" t="s">
        <v>6</v>
      </c>
      <c r="B16" s="100" t="s">
        <v>232</v>
      </c>
      <c r="C16" s="100" t="s">
        <v>184</v>
      </c>
      <c r="D16" s="100" t="s">
        <v>7</v>
      </c>
      <c r="E16" s="100" t="s">
        <v>8</v>
      </c>
      <c r="F16" s="100" t="s">
        <v>185</v>
      </c>
      <c r="G16" s="100" t="s">
        <v>290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s="6" customFormat="1" ht="114" customHeight="1" x14ac:dyDescent="0.35">
      <c r="A17" s="100"/>
      <c r="B17" s="100"/>
      <c r="C17" s="100"/>
      <c r="D17" s="100"/>
      <c r="E17" s="100"/>
      <c r="F17" s="100"/>
      <c r="G17" s="100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s="9" customFormat="1" ht="33" customHeight="1" x14ac:dyDescent="0.35">
      <c r="A18" s="7">
        <v>1</v>
      </c>
      <c r="B18" s="7">
        <v>2</v>
      </c>
      <c r="C18" s="7">
        <v>3</v>
      </c>
      <c r="D18" s="7">
        <v>4</v>
      </c>
      <c r="E18" s="7">
        <v>5</v>
      </c>
      <c r="F18" s="7">
        <v>6</v>
      </c>
      <c r="G18" s="7">
        <v>7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1:29" s="14" customFormat="1" ht="44.25" customHeight="1" x14ac:dyDescent="0.35">
      <c r="A19" s="10" t="s">
        <v>4</v>
      </c>
      <c r="B19" s="11"/>
      <c r="C19" s="11"/>
      <c r="D19" s="11"/>
      <c r="E19" s="11"/>
      <c r="F19" s="12">
        <f>F25+F30+F32+F36+F34+F20+F21+F22+F23+F24</f>
        <v>35975352</v>
      </c>
      <c r="G19" s="12">
        <f>G25+G30+G32+G36+G34+G20+G21+G22+G23+G24</f>
        <v>10449766.67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</row>
    <row r="20" spans="1:29" s="14" customFormat="1" ht="44.25" customHeight="1" x14ac:dyDescent="0.35">
      <c r="A20" s="15" t="s">
        <v>202</v>
      </c>
      <c r="B20" s="16" t="s">
        <v>201</v>
      </c>
      <c r="C20" s="11"/>
      <c r="D20" s="11"/>
      <c r="E20" s="11"/>
      <c r="F20" s="87">
        <v>100000</v>
      </c>
      <c r="G20" s="87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</row>
    <row r="21" spans="1:29" s="14" customFormat="1" ht="44.25" customHeight="1" x14ac:dyDescent="0.35">
      <c r="A21" s="15" t="s">
        <v>203</v>
      </c>
      <c r="B21" s="16" t="s">
        <v>201</v>
      </c>
      <c r="C21" s="11"/>
      <c r="D21" s="11"/>
      <c r="E21" s="11"/>
      <c r="F21" s="87">
        <v>65000</v>
      </c>
      <c r="G21" s="87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</row>
    <row r="22" spans="1:29" s="14" customFormat="1" ht="54" customHeight="1" x14ac:dyDescent="0.35">
      <c r="A22" s="15" t="s">
        <v>204</v>
      </c>
      <c r="B22" s="16" t="s">
        <v>201</v>
      </c>
      <c r="C22" s="11"/>
      <c r="D22" s="11"/>
      <c r="E22" s="11"/>
      <c r="F22" s="87">
        <v>200700</v>
      </c>
      <c r="G22" s="87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</row>
    <row r="23" spans="1:29" s="14" customFormat="1" ht="44.25" customHeight="1" x14ac:dyDescent="0.35">
      <c r="A23" s="15" t="s">
        <v>205</v>
      </c>
      <c r="B23" s="16" t="s">
        <v>113</v>
      </c>
      <c r="C23" s="11"/>
      <c r="D23" s="11"/>
      <c r="E23" s="11"/>
      <c r="F23" s="87">
        <v>311700</v>
      </c>
      <c r="G23" s="87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</row>
    <row r="24" spans="1:29" s="14" customFormat="1" ht="72" customHeight="1" x14ac:dyDescent="0.35">
      <c r="A24" s="15" t="s">
        <v>206</v>
      </c>
      <c r="B24" s="16" t="s">
        <v>201</v>
      </c>
      <c r="C24" s="11"/>
      <c r="D24" s="11"/>
      <c r="E24" s="11"/>
      <c r="F24" s="87">
        <v>1530000</v>
      </c>
      <c r="G24" s="87">
        <v>1495260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</row>
    <row r="25" spans="1:29" s="6" customFormat="1" ht="54" customHeight="1" x14ac:dyDescent="0.35">
      <c r="A25" s="17" t="s">
        <v>40</v>
      </c>
      <c r="B25" s="16" t="s">
        <v>35</v>
      </c>
      <c r="C25" s="94"/>
      <c r="D25" s="94"/>
      <c r="E25" s="94"/>
      <c r="F25" s="87">
        <f>SUM(F26:F29)</f>
        <v>9790000</v>
      </c>
      <c r="G25" s="87">
        <f>SUM(G26:G29)</f>
        <v>0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s="9" customFormat="1" ht="66.75" customHeight="1" x14ac:dyDescent="0.35">
      <c r="A26" s="18"/>
      <c r="B26" s="18" t="s">
        <v>65</v>
      </c>
      <c r="C26" s="19">
        <v>2021</v>
      </c>
      <c r="D26" s="20"/>
      <c r="E26" s="20">
        <v>0</v>
      </c>
      <c r="F26" s="21">
        <v>840000</v>
      </c>
      <c r="G26" s="21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s="9" customFormat="1" ht="66.75" customHeight="1" x14ac:dyDescent="0.35">
      <c r="A27" s="18"/>
      <c r="B27" s="18" t="s">
        <v>122</v>
      </c>
      <c r="C27" s="19">
        <v>2021</v>
      </c>
      <c r="D27" s="20"/>
      <c r="E27" s="20">
        <v>0</v>
      </c>
      <c r="F27" s="21">
        <v>5000000</v>
      </c>
      <c r="G27" s="21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s="9" customFormat="1" ht="66.75" customHeight="1" x14ac:dyDescent="0.35">
      <c r="A28" s="18"/>
      <c r="B28" s="18" t="s">
        <v>123</v>
      </c>
      <c r="C28" s="19">
        <v>2021</v>
      </c>
      <c r="D28" s="20"/>
      <c r="E28" s="20">
        <v>0</v>
      </c>
      <c r="F28" s="21">
        <v>2000000</v>
      </c>
      <c r="G28" s="21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s="9" customFormat="1" ht="66.75" customHeight="1" x14ac:dyDescent="0.35">
      <c r="A29" s="18"/>
      <c r="B29" s="18" t="s">
        <v>64</v>
      </c>
      <c r="C29" s="19">
        <v>2021</v>
      </c>
      <c r="D29" s="20"/>
      <c r="E29" s="20">
        <v>0</v>
      </c>
      <c r="F29" s="21">
        <v>1950000</v>
      </c>
      <c r="G29" s="21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s="6" customFormat="1" ht="46.5" customHeight="1" x14ac:dyDescent="0.35">
      <c r="A30" s="15" t="s">
        <v>9</v>
      </c>
      <c r="B30" s="16" t="s">
        <v>227</v>
      </c>
      <c r="C30" s="22"/>
      <c r="D30" s="86"/>
      <c r="E30" s="88"/>
      <c r="F30" s="87">
        <f>F31</f>
        <v>400000</v>
      </c>
      <c r="G30" s="87">
        <f>G31</f>
        <v>331364.34000000003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s="9" customFormat="1" ht="55.5" customHeight="1" x14ac:dyDescent="0.35">
      <c r="A31" s="18"/>
      <c r="B31" s="18" t="s">
        <v>66</v>
      </c>
      <c r="C31" s="19" t="s">
        <v>17</v>
      </c>
      <c r="D31" s="20">
        <v>1493136</v>
      </c>
      <c r="E31" s="23">
        <v>36</v>
      </c>
      <c r="F31" s="21">
        <v>400000</v>
      </c>
      <c r="G31" s="21">
        <v>331364.34000000003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s="6" customFormat="1" ht="45" customHeight="1" x14ac:dyDescent="0.35">
      <c r="A32" s="15" t="s">
        <v>182</v>
      </c>
      <c r="B32" s="16" t="s">
        <v>150</v>
      </c>
      <c r="C32" s="22"/>
      <c r="D32" s="86"/>
      <c r="E32" s="88"/>
      <c r="F32" s="87">
        <f>F33</f>
        <v>3150000</v>
      </c>
      <c r="G32" s="87">
        <f>G33</f>
        <v>0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s="9" customFormat="1" ht="55.5" customHeight="1" x14ac:dyDescent="0.35">
      <c r="A33" s="18"/>
      <c r="B33" s="18" t="s">
        <v>183</v>
      </c>
      <c r="C33" s="19" t="s">
        <v>67</v>
      </c>
      <c r="D33" s="20"/>
      <c r="E33" s="23"/>
      <c r="F33" s="21">
        <v>3150000</v>
      </c>
      <c r="G33" s="21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s="6" customFormat="1" ht="43.5" customHeight="1" x14ac:dyDescent="0.35">
      <c r="A34" s="15" t="s">
        <v>23</v>
      </c>
      <c r="B34" s="16" t="s">
        <v>113</v>
      </c>
      <c r="C34" s="94"/>
      <c r="D34" s="94"/>
      <c r="E34" s="94"/>
      <c r="F34" s="87">
        <f>F35</f>
        <v>18997900</v>
      </c>
      <c r="G34" s="87">
        <f>G35</f>
        <v>7224877.6699999999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s="6" customFormat="1" ht="43.5" customHeight="1" x14ac:dyDescent="0.35">
      <c r="A35" s="15"/>
      <c r="B35" s="18" t="s">
        <v>130</v>
      </c>
      <c r="C35" s="94"/>
      <c r="D35" s="94"/>
      <c r="E35" s="94"/>
      <c r="F35" s="21">
        <v>18997900</v>
      </c>
      <c r="G35" s="21">
        <v>7224877.6699999999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s="6" customFormat="1" ht="58.5" customHeight="1" x14ac:dyDescent="0.35">
      <c r="A36" s="15" t="s">
        <v>5</v>
      </c>
      <c r="B36" s="16" t="s">
        <v>150</v>
      </c>
      <c r="C36" s="94"/>
      <c r="D36" s="86"/>
      <c r="E36" s="94"/>
      <c r="F36" s="87">
        <f>F37</f>
        <v>1430052</v>
      </c>
      <c r="G36" s="87">
        <f>G37</f>
        <v>1398264.66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s="6" customFormat="1" ht="58.5" customHeight="1" x14ac:dyDescent="0.35">
      <c r="A37" s="18"/>
      <c r="B37" s="18" t="s">
        <v>58</v>
      </c>
      <c r="C37" s="7" t="s">
        <v>14</v>
      </c>
      <c r="D37" s="20">
        <v>4174146.72</v>
      </c>
      <c r="E37" s="7">
        <v>65.7</v>
      </c>
      <c r="F37" s="21">
        <v>1430052</v>
      </c>
      <c r="G37" s="21">
        <v>1398264.66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s="14" customFormat="1" ht="60" customHeight="1" x14ac:dyDescent="0.35">
      <c r="A38" s="24" t="s">
        <v>186</v>
      </c>
      <c r="B38" s="24"/>
      <c r="C38" s="11"/>
      <c r="D38" s="12"/>
      <c r="E38" s="11"/>
      <c r="F38" s="12">
        <f>F46+F64+F172+F42+F43+F60+F61+F62+F178+F44+F45+F160</f>
        <v>46824051.18</v>
      </c>
      <c r="G38" s="12">
        <f>G46+G64+G172+G42+G43+G60+G61+G62+G178+G44+G45+G160</f>
        <v>1714915.31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1:29" s="14" customFormat="1" ht="78" customHeight="1" x14ac:dyDescent="0.35">
      <c r="A39" s="25" t="s">
        <v>207</v>
      </c>
      <c r="B39" s="24"/>
      <c r="C39" s="11"/>
      <c r="D39" s="12"/>
      <c r="E39" s="11"/>
      <c r="F39" s="27">
        <f>F63</f>
        <v>98583</v>
      </c>
      <c r="G39" s="27">
        <f>G63</f>
        <v>0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1:29" s="6" customFormat="1" ht="63" customHeight="1" x14ac:dyDescent="0.35">
      <c r="A40" s="25" t="s">
        <v>160</v>
      </c>
      <c r="B40" s="15"/>
      <c r="C40" s="94"/>
      <c r="D40" s="87"/>
      <c r="E40" s="94"/>
      <c r="F40" s="27">
        <f>F47+F179</f>
        <v>7699761.1799999997</v>
      </c>
      <c r="G40" s="27">
        <f>G47+G179</f>
        <v>260381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s="6" customFormat="1" ht="63" customHeight="1" x14ac:dyDescent="0.35">
      <c r="A41" s="25" t="s">
        <v>273</v>
      </c>
      <c r="B41" s="15"/>
      <c r="C41" s="94"/>
      <c r="D41" s="87"/>
      <c r="E41" s="94"/>
      <c r="F41" s="27">
        <f>F161</f>
        <v>2629959</v>
      </c>
      <c r="G41" s="27">
        <f>G161</f>
        <v>0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s="6" customFormat="1" ht="63" customHeight="1" x14ac:dyDescent="0.35">
      <c r="A42" s="15" t="s">
        <v>200</v>
      </c>
      <c r="B42" s="16" t="s">
        <v>201</v>
      </c>
      <c r="C42" s="94"/>
      <c r="D42" s="87"/>
      <c r="E42" s="94"/>
      <c r="F42" s="87">
        <v>20000</v>
      </c>
      <c r="G42" s="87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s="6" customFormat="1" ht="63" customHeight="1" x14ac:dyDescent="0.35">
      <c r="A43" s="15" t="s">
        <v>208</v>
      </c>
      <c r="B43" s="16" t="s">
        <v>201</v>
      </c>
      <c r="C43" s="94"/>
      <c r="D43" s="87"/>
      <c r="E43" s="94"/>
      <c r="F43" s="87">
        <v>522480</v>
      </c>
      <c r="G43" s="87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s="6" customFormat="1" ht="63" customHeight="1" x14ac:dyDescent="0.35">
      <c r="A44" s="15" t="s">
        <v>219</v>
      </c>
      <c r="B44" s="16" t="s">
        <v>201</v>
      </c>
      <c r="C44" s="94"/>
      <c r="D44" s="87"/>
      <c r="E44" s="94"/>
      <c r="F44" s="87">
        <v>481050</v>
      </c>
      <c r="G44" s="87">
        <v>24071.5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s="6" customFormat="1" ht="63" customHeight="1" x14ac:dyDescent="0.35">
      <c r="A45" s="15" t="s">
        <v>209</v>
      </c>
      <c r="B45" s="16" t="s">
        <v>201</v>
      </c>
      <c r="C45" s="94"/>
      <c r="D45" s="87"/>
      <c r="E45" s="94"/>
      <c r="F45" s="87">
        <v>180000</v>
      </c>
      <c r="G45" s="87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s="6" customFormat="1" ht="60" customHeight="1" x14ac:dyDescent="0.35">
      <c r="A46" s="15" t="s">
        <v>191</v>
      </c>
      <c r="B46" s="15"/>
      <c r="C46" s="94"/>
      <c r="D46" s="94"/>
      <c r="E46" s="94"/>
      <c r="F46" s="87">
        <f>F50+F48</f>
        <v>4392761.18</v>
      </c>
      <c r="G46" s="87">
        <f>G50+G48</f>
        <v>260381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s="9" customFormat="1" ht="60" customHeight="1" x14ac:dyDescent="0.35">
      <c r="A47" s="30" t="s">
        <v>160</v>
      </c>
      <c r="B47" s="18"/>
      <c r="C47" s="7"/>
      <c r="D47" s="7"/>
      <c r="E47" s="7"/>
      <c r="F47" s="29">
        <f>F49+F51</f>
        <v>4392761.18</v>
      </c>
      <c r="G47" s="29">
        <f>G49+G51</f>
        <v>260381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s="9" customFormat="1" ht="60" customHeight="1" x14ac:dyDescent="0.35">
      <c r="A48" s="30"/>
      <c r="B48" s="16" t="s">
        <v>220</v>
      </c>
      <c r="C48" s="7"/>
      <c r="D48" s="7"/>
      <c r="E48" s="7"/>
      <c r="F48" s="87">
        <f>F49</f>
        <v>713354</v>
      </c>
      <c r="G48" s="87">
        <f>G49</f>
        <v>205928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s="9" customFormat="1" ht="60" customHeight="1" x14ac:dyDescent="0.35">
      <c r="A49" s="30"/>
      <c r="B49" s="30" t="s">
        <v>160</v>
      </c>
      <c r="C49" s="7"/>
      <c r="D49" s="7"/>
      <c r="E49" s="7"/>
      <c r="F49" s="29">
        <v>713354</v>
      </c>
      <c r="G49" s="29">
        <v>205928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s="9" customFormat="1" ht="60" customHeight="1" x14ac:dyDescent="0.35">
      <c r="A50" s="30"/>
      <c r="B50" s="16" t="s">
        <v>221</v>
      </c>
      <c r="C50" s="7"/>
      <c r="D50" s="7"/>
      <c r="E50" s="7"/>
      <c r="F50" s="87">
        <f>F52+F56+F58+F54</f>
        <v>3679407.18</v>
      </c>
      <c r="G50" s="87">
        <f>G52+G56+G58+G54</f>
        <v>54453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s="9" customFormat="1" ht="60" customHeight="1" x14ac:dyDescent="0.35">
      <c r="A51" s="30"/>
      <c r="B51" s="30" t="s">
        <v>160</v>
      </c>
      <c r="C51" s="7"/>
      <c r="D51" s="7"/>
      <c r="E51" s="7"/>
      <c r="F51" s="29">
        <f>F53+F57+F59+F55</f>
        <v>3679407.18</v>
      </c>
      <c r="G51" s="29">
        <f>G53+G57+G59+G55</f>
        <v>54453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s="9" customFormat="1" ht="93.75" customHeight="1" x14ac:dyDescent="0.35">
      <c r="A52" s="18"/>
      <c r="B52" s="18" t="s">
        <v>222</v>
      </c>
      <c r="C52" s="7">
        <v>2021</v>
      </c>
      <c r="D52" s="7"/>
      <c r="E52" s="7"/>
      <c r="F52" s="21">
        <v>377160</v>
      </c>
      <c r="G52" s="21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s="33" customFormat="1" ht="54" customHeight="1" x14ac:dyDescent="0.35">
      <c r="A53" s="30"/>
      <c r="B53" s="30" t="s">
        <v>160</v>
      </c>
      <c r="C53" s="7"/>
      <c r="D53" s="31"/>
      <c r="E53" s="31"/>
      <c r="F53" s="29">
        <f>F52</f>
        <v>377160</v>
      </c>
      <c r="G53" s="29">
        <f>G52</f>
        <v>0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</row>
    <row r="54" spans="1:29" s="33" customFormat="1" ht="91.5" customHeight="1" x14ac:dyDescent="0.35">
      <c r="A54" s="30"/>
      <c r="B54" s="90" t="s">
        <v>288</v>
      </c>
      <c r="C54" s="7">
        <v>2021</v>
      </c>
      <c r="D54" s="31"/>
      <c r="E54" s="31"/>
      <c r="F54" s="21">
        <v>761910.18</v>
      </c>
      <c r="G54" s="21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</row>
    <row r="55" spans="1:29" s="33" customFormat="1" ht="54" customHeight="1" x14ac:dyDescent="0.35">
      <c r="A55" s="30"/>
      <c r="B55" s="30" t="s">
        <v>160</v>
      </c>
      <c r="C55" s="7"/>
      <c r="D55" s="31"/>
      <c r="E55" s="31"/>
      <c r="F55" s="29">
        <f>F54</f>
        <v>761910.18</v>
      </c>
      <c r="G55" s="29">
        <f>G54</f>
        <v>0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</row>
    <row r="56" spans="1:29" s="9" customFormat="1" ht="70.5" customHeight="1" x14ac:dyDescent="0.35">
      <c r="A56" s="18"/>
      <c r="B56" s="18" t="s">
        <v>223</v>
      </c>
      <c r="C56" s="7">
        <v>2021</v>
      </c>
      <c r="D56" s="7"/>
      <c r="E56" s="7"/>
      <c r="F56" s="21">
        <v>1251372</v>
      </c>
      <c r="G56" s="21">
        <v>36000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s="33" customFormat="1" ht="55.5" customHeight="1" x14ac:dyDescent="0.35">
      <c r="A57" s="30"/>
      <c r="B57" s="30" t="s">
        <v>160</v>
      </c>
      <c r="C57" s="7"/>
      <c r="D57" s="31"/>
      <c r="E57" s="31"/>
      <c r="F57" s="29">
        <f>F56</f>
        <v>1251372</v>
      </c>
      <c r="G57" s="29">
        <f>G56</f>
        <v>36000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</row>
    <row r="58" spans="1:29" s="9" customFormat="1" ht="57" customHeight="1" x14ac:dyDescent="0.35">
      <c r="A58" s="18"/>
      <c r="B58" s="18" t="s">
        <v>224</v>
      </c>
      <c r="C58" s="7">
        <v>2021</v>
      </c>
      <c r="D58" s="7"/>
      <c r="E58" s="7"/>
      <c r="F58" s="21">
        <v>1288965</v>
      </c>
      <c r="G58" s="21">
        <v>18453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s="33" customFormat="1" ht="55.5" customHeight="1" x14ac:dyDescent="0.35">
      <c r="A59" s="30"/>
      <c r="B59" s="30" t="s">
        <v>160</v>
      </c>
      <c r="C59" s="7"/>
      <c r="D59" s="31"/>
      <c r="E59" s="31"/>
      <c r="F59" s="29">
        <f>F58</f>
        <v>1288965</v>
      </c>
      <c r="G59" s="29">
        <f>G58</f>
        <v>18453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</row>
    <row r="60" spans="1:29" s="33" customFormat="1" ht="84" customHeight="1" x14ac:dyDescent="0.35">
      <c r="A60" s="15" t="s">
        <v>210</v>
      </c>
      <c r="B60" s="16" t="s">
        <v>201</v>
      </c>
      <c r="C60" s="7"/>
      <c r="D60" s="31"/>
      <c r="E60" s="31"/>
      <c r="F60" s="87">
        <v>112500</v>
      </c>
      <c r="G60" s="87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</row>
    <row r="61" spans="1:29" s="33" customFormat="1" ht="84" customHeight="1" x14ac:dyDescent="0.35">
      <c r="A61" s="15" t="s">
        <v>211</v>
      </c>
      <c r="B61" s="16" t="s">
        <v>201</v>
      </c>
      <c r="C61" s="7"/>
      <c r="D61" s="31"/>
      <c r="E61" s="31"/>
      <c r="F61" s="87">
        <v>50000</v>
      </c>
      <c r="G61" s="87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</row>
    <row r="62" spans="1:29" s="33" customFormat="1" ht="84" customHeight="1" x14ac:dyDescent="0.35">
      <c r="A62" s="15" t="s">
        <v>212</v>
      </c>
      <c r="B62" s="16" t="s">
        <v>201</v>
      </c>
      <c r="C62" s="7"/>
      <c r="D62" s="31"/>
      <c r="E62" s="31"/>
      <c r="F62" s="87">
        <f>F63</f>
        <v>98583</v>
      </c>
      <c r="G62" s="87">
        <f>G63</f>
        <v>0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</row>
    <row r="63" spans="1:29" s="33" customFormat="1" ht="84" customHeight="1" x14ac:dyDescent="0.35">
      <c r="A63" s="30" t="s">
        <v>207</v>
      </c>
      <c r="B63" s="18"/>
      <c r="C63" s="7"/>
      <c r="D63" s="31"/>
      <c r="E63" s="31"/>
      <c r="F63" s="29">
        <v>98583</v>
      </c>
      <c r="G63" s="29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</row>
    <row r="64" spans="1:29" s="6" customFormat="1" ht="51" customHeight="1" x14ac:dyDescent="0.35">
      <c r="A64" s="15" t="s">
        <v>42</v>
      </c>
      <c r="B64" s="16" t="s">
        <v>227</v>
      </c>
      <c r="C64" s="94"/>
      <c r="D64" s="87"/>
      <c r="E64" s="94"/>
      <c r="F64" s="87">
        <f>F65+F101+F157</f>
        <v>23789718</v>
      </c>
      <c r="G64" s="87">
        <f>G65+G101+G157</f>
        <v>764045.29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s="6" customFormat="1" ht="63" customHeight="1" x14ac:dyDescent="0.35">
      <c r="A65" s="16"/>
      <c r="B65" s="16" t="s">
        <v>192</v>
      </c>
      <c r="C65" s="94"/>
      <c r="D65" s="87"/>
      <c r="E65" s="94"/>
      <c r="F65" s="27">
        <f>SUM(F66:F100)</f>
        <v>6718113</v>
      </c>
      <c r="G65" s="27">
        <f>SUM(G66:G100)</f>
        <v>191736.02000000002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s="9" customFormat="1" ht="57" customHeight="1" x14ac:dyDescent="0.35">
      <c r="A66" s="28"/>
      <c r="B66" s="18" t="s">
        <v>87</v>
      </c>
      <c r="C66" s="19" t="s">
        <v>67</v>
      </c>
      <c r="D66" s="20"/>
      <c r="E66" s="7"/>
      <c r="F66" s="21">
        <v>100000</v>
      </c>
      <c r="G66" s="21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s="9" customFormat="1" ht="78.75" customHeight="1" x14ac:dyDescent="0.35">
      <c r="A67" s="28"/>
      <c r="B67" s="18" t="s">
        <v>181</v>
      </c>
      <c r="C67" s="19" t="s">
        <v>67</v>
      </c>
      <c r="D67" s="20"/>
      <c r="E67" s="7"/>
      <c r="F67" s="21">
        <v>100000</v>
      </c>
      <c r="G67" s="21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s="9" customFormat="1" ht="132.6" customHeight="1" x14ac:dyDescent="0.35">
      <c r="A68" s="28"/>
      <c r="B68" s="18" t="s">
        <v>233</v>
      </c>
      <c r="C68" s="19" t="s">
        <v>67</v>
      </c>
      <c r="D68" s="20"/>
      <c r="E68" s="7"/>
      <c r="F68" s="21">
        <v>46465</v>
      </c>
      <c r="G68" s="21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 spans="1:29" s="9" customFormat="1" ht="109.5" customHeight="1" x14ac:dyDescent="0.35">
      <c r="A69" s="28"/>
      <c r="B69" s="18" t="s">
        <v>88</v>
      </c>
      <c r="C69" s="19" t="s">
        <v>67</v>
      </c>
      <c r="D69" s="20"/>
      <c r="E69" s="7"/>
      <c r="F69" s="21">
        <v>500000</v>
      </c>
      <c r="G69" s="21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spans="1:29" s="9" customFormat="1" ht="90.75" customHeight="1" x14ac:dyDescent="0.35">
      <c r="A70" s="28"/>
      <c r="B70" s="18" t="s">
        <v>257</v>
      </c>
      <c r="C70" s="19" t="s">
        <v>67</v>
      </c>
      <c r="D70" s="20"/>
      <c r="E70" s="7"/>
      <c r="F70" s="21">
        <v>49950</v>
      </c>
      <c r="G70" s="21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spans="1:29" s="9" customFormat="1" ht="55.5" customHeight="1" x14ac:dyDescent="0.35">
      <c r="A71" s="28"/>
      <c r="B71" s="18" t="s">
        <v>196</v>
      </c>
      <c r="C71" s="19" t="s">
        <v>67</v>
      </c>
      <c r="D71" s="20"/>
      <c r="E71" s="7"/>
      <c r="F71" s="21">
        <v>100000</v>
      </c>
      <c r="G71" s="21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 spans="1:29" s="9" customFormat="1" ht="82.5" customHeight="1" x14ac:dyDescent="0.35">
      <c r="A72" s="28"/>
      <c r="B72" s="18" t="s">
        <v>81</v>
      </c>
      <c r="C72" s="19" t="s">
        <v>67</v>
      </c>
      <c r="D72" s="20"/>
      <c r="E72" s="7"/>
      <c r="F72" s="21">
        <v>100000</v>
      </c>
      <c r="G72" s="21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spans="1:29" s="9" customFormat="1" ht="93" customHeight="1" x14ac:dyDescent="0.35">
      <c r="A73" s="28"/>
      <c r="B73" s="18" t="s">
        <v>143</v>
      </c>
      <c r="C73" s="19" t="s">
        <v>67</v>
      </c>
      <c r="D73" s="20"/>
      <c r="E73" s="7"/>
      <c r="F73" s="21">
        <v>46460</v>
      </c>
      <c r="G73" s="21">
        <v>46459.76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 spans="1:29" s="9" customFormat="1" ht="80.25" customHeight="1" x14ac:dyDescent="0.35">
      <c r="A74" s="94"/>
      <c r="B74" s="18" t="s">
        <v>82</v>
      </c>
      <c r="C74" s="19" t="s">
        <v>67</v>
      </c>
      <c r="D74" s="20"/>
      <c r="E74" s="7"/>
      <c r="F74" s="21">
        <v>100000</v>
      </c>
      <c r="G74" s="21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spans="1:29" s="9" customFormat="1" ht="52.5" customHeight="1" x14ac:dyDescent="0.35">
      <c r="A75" s="28"/>
      <c r="B75" s="18" t="s">
        <v>169</v>
      </c>
      <c r="C75" s="19" t="s">
        <v>67</v>
      </c>
      <c r="D75" s="20"/>
      <c r="E75" s="7"/>
      <c r="F75" s="21">
        <v>100000</v>
      </c>
      <c r="G75" s="21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  <row r="76" spans="1:29" s="9" customFormat="1" ht="54" customHeight="1" x14ac:dyDescent="0.35">
      <c r="A76" s="28"/>
      <c r="B76" s="18" t="s">
        <v>89</v>
      </c>
      <c r="C76" s="19" t="s">
        <v>67</v>
      </c>
      <c r="D76" s="20"/>
      <c r="E76" s="7"/>
      <c r="F76" s="21">
        <v>100000</v>
      </c>
      <c r="G76" s="21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</row>
    <row r="77" spans="1:29" s="9" customFormat="1" ht="57" customHeight="1" x14ac:dyDescent="0.35">
      <c r="A77" s="28"/>
      <c r="B77" s="18" t="s">
        <v>90</v>
      </c>
      <c r="C77" s="19" t="s">
        <v>67</v>
      </c>
      <c r="D77" s="20"/>
      <c r="E77" s="7"/>
      <c r="F77" s="21">
        <v>100000</v>
      </c>
      <c r="G77" s="21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</row>
    <row r="78" spans="1:29" s="9" customFormat="1" ht="93" customHeight="1" x14ac:dyDescent="0.35">
      <c r="A78" s="28"/>
      <c r="B78" s="18" t="s">
        <v>234</v>
      </c>
      <c r="C78" s="19" t="s">
        <v>67</v>
      </c>
      <c r="D78" s="20"/>
      <c r="E78" s="7"/>
      <c r="F78" s="21">
        <v>46460</v>
      </c>
      <c r="G78" s="21">
        <v>46459.76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</row>
    <row r="79" spans="1:29" s="9" customFormat="1" ht="84.75" customHeight="1" x14ac:dyDescent="0.35">
      <c r="A79" s="28"/>
      <c r="B79" s="18" t="s">
        <v>91</v>
      </c>
      <c r="C79" s="19" t="s">
        <v>67</v>
      </c>
      <c r="D79" s="20"/>
      <c r="E79" s="7"/>
      <c r="F79" s="21">
        <v>100000</v>
      </c>
      <c r="G79" s="21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</row>
    <row r="80" spans="1:29" s="9" customFormat="1" ht="83.25" customHeight="1" x14ac:dyDescent="0.35">
      <c r="A80" s="28"/>
      <c r="B80" s="18" t="s">
        <v>269</v>
      </c>
      <c r="C80" s="19" t="s">
        <v>67</v>
      </c>
      <c r="D80" s="20"/>
      <c r="E80" s="7"/>
      <c r="F80" s="21">
        <v>500000</v>
      </c>
      <c r="G80" s="21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</row>
    <row r="81" spans="1:29" s="9" customFormat="1" ht="83.25" customHeight="1" x14ac:dyDescent="0.35">
      <c r="A81" s="28"/>
      <c r="B81" s="18" t="s">
        <v>287</v>
      </c>
      <c r="C81" s="19" t="s">
        <v>67</v>
      </c>
      <c r="D81" s="20"/>
      <c r="E81" s="7"/>
      <c r="F81" s="21">
        <v>50000</v>
      </c>
      <c r="G81" s="21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</row>
    <row r="82" spans="1:29" s="9" customFormat="1" ht="60" customHeight="1" x14ac:dyDescent="0.35">
      <c r="A82" s="28"/>
      <c r="B82" s="18" t="s">
        <v>197</v>
      </c>
      <c r="C82" s="19" t="s">
        <v>67</v>
      </c>
      <c r="D82" s="20"/>
      <c r="E82" s="7"/>
      <c r="F82" s="21">
        <v>100000</v>
      </c>
      <c r="G82" s="21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</row>
    <row r="83" spans="1:29" s="9" customFormat="1" ht="60" customHeight="1" x14ac:dyDescent="0.35">
      <c r="A83" s="28"/>
      <c r="B83" s="18" t="s">
        <v>198</v>
      </c>
      <c r="C83" s="19" t="s">
        <v>67</v>
      </c>
      <c r="D83" s="20"/>
      <c r="E83" s="7"/>
      <c r="F83" s="21">
        <v>1500000</v>
      </c>
      <c r="G83" s="21">
        <v>49204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</row>
    <row r="84" spans="1:29" s="9" customFormat="1" ht="61.5" customHeight="1" x14ac:dyDescent="0.35">
      <c r="A84" s="28"/>
      <c r="B84" s="18" t="s">
        <v>92</v>
      </c>
      <c r="C84" s="19" t="s">
        <v>67</v>
      </c>
      <c r="D84" s="20"/>
      <c r="E84" s="7"/>
      <c r="F84" s="21">
        <v>100000</v>
      </c>
      <c r="G84" s="21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</row>
    <row r="85" spans="1:29" s="9" customFormat="1" ht="94.5" customHeight="1" x14ac:dyDescent="0.35">
      <c r="A85" s="28"/>
      <c r="B85" s="18" t="s">
        <v>93</v>
      </c>
      <c r="C85" s="19" t="s">
        <v>67</v>
      </c>
      <c r="D85" s="20"/>
      <c r="E85" s="7"/>
      <c r="F85" s="21">
        <v>500000</v>
      </c>
      <c r="G85" s="21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</row>
    <row r="86" spans="1:29" s="9" customFormat="1" ht="74.25" customHeight="1" x14ac:dyDescent="0.35">
      <c r="A86" s="28"/>
      <c r="B86" s="18" t="s">
        <v>94</v>
      </c>
      <c r="C86" s="19" t="s">
        <v>67</v>
      </c>
      <c r="D86" s="20"/>
      <c r="E86" s="7"/>
      <c r="F86" s="21">
        <v>100000</v>
      </c>
      <c r="G86" s="21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</row>
    <row r="87" spans="1:29" s="9" customFormat="1" ht="94.5" customHeight="1" x14ac:dyDescent="0.35">
      <c r="A87" s="28"/>
      <c r="B87" s="18" t="s">
        <v>95</v>
      </c>
      <c r="C87" s="19" t="s">
        <v>67</v>
      </c>
      <c r="D87" s="20"/>
      <c r="E87" s="7"/>
      <c r="F87" s="21">
        <v>500000</v>
      </c>
      <c r="G87" s="21">
        <v>49612.5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</row>
    <row r="88" spans="1:29" s="9" customFormat="1" ht="81.75" customHeight="1" x14ac:dyDescent="0.35">
      <c r="A88" s="28"/>
      <c r="B88" s="18" t="s">
        <v>170</v>
      </c>
      <c r="C88" s="19" t="s">
        <v>67</v>
      </c>
      <c r="D88" s="20"/>
      <c r="E88" s="7"/>
      <c r="F88" s="21">
        <v>100000</v>
      </c>
      <c r="G88" s="21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</row>
    <row r="89" spans="1:29" s="9" customFormat="1" ht="73.5" customHeight="1" x14ac:dyDescent="0.35">
      <c r="A89" s="28"/>
      <c r="B89" s="18" t="s">
        <v>199</v>
      </c>
      <c r="C89" s="19" t="s">
        <v>67</v>
      </c>
      <c r="D89" s="20"/>
      <c r="E89" s="7"/>
      <c r="F89" s="21">
        <v>100000</v>
      </c>
      <c r="G89" s="21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</row>
    <row r="90" spans="1:29" s="9" customFormat="1" ht="73.5" customHeight="1" x14ac:dyDescent="0.35">
      <c r="A90" s="28"/>
      <c r="B90" s="18" t="s">
        <v>96</v>
      </c>
      <c r="C90" s="19" t="s">
        <v>67</v>
      </c>
      <c r="D90" s="20"/>
      <c r="E90" s="7"/>
      <c r="F90" s="21">
        <v>100000</v>
      </c>
      <c r="G90" s="21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 s="9" customFormat="1" ht="73.5" customHeight="1" x14ac:dyDescent="0.35">
      <c r="A91" s="28"/>
      <c r="B91" s="18" t="s">
        <v>97</v>
      </c>
      <c r="C91" s="19" t="s">
        <v>67</v>
      </c>
      <c r="D91" s="20"/>
      <c r="E91" s="7"/>
      <c r="F91" s="21">
        <v>139000</v>
      </c>
      <c r="G91" s="21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</row>
    <row r="92" spans="1:29" s="9" customFormat="1" ht="70.5" customHeight="1" x14ac:dyDescent="0.35">
      <c r="A92" s="28"/>
      <c r="B92" s="18" t="s">
        <v>135</v>
      </c>
      <c r="C92" s="19" t="s">
        <v>67</v>
      </c>
      <c r="D92" s="20"/>
      <c r="E92" s="7"/>
      <c r="F92" s="21">
        <v>15000</v>
      </c>
      <c r="G92" s="21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</row>
    <row r="93" spans="1:29" s="9" customFormat="1" ht="70.5" customHeight="1" x14ac:dyDescent="0.35">
      <c r="A93" s="28"/>
      <c r="B93" s="18" t="s">
        <v>284</v>
      </c>
      <c r="C93" s="19" t="s">
        <v>67</v>
      </c>
      <c r="D93" s="20"/>
      <c r="E93" s="7"/>
      <c r="F93" s="21">
        <v>124778</v>
      </c>
      <c r="G93" s="21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</row>
    <row r="94" spans="1:29" s="9" customFormat="1" ht="70.5" customHeight="1" x14ac:dyDescent="0.35">
      <c r="A94" s="28"/>
      <c r="B94" s="18" t="s">
        <v>171</v>
      </c>
      <c r="C94" s="19" t="s">
        <v>67</v>
      </c>
      <c r="D94" s="20"/>
      <c r="E94" s="7"/>
      <c r="F94" s="21">
        <v>200000</v>
      </c>
      <c r="G94" s="21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</row>
    <row r="95" spans="1:29" s="9" customFormat="1" ht="78.75" customHeight="1" x14ac:dyDescent="0.35">
      <c r="A95" s="28"/>
      <c r="B95" s="18" t="s">
        <v>83</v>
      </c>
      <c r="C95" s="19" t="s">
        <v>67</v>
      </c>
      <c r="D95" s="20"/>
      <c r="E95" s="7"/>
      <c r="F95" s="21">
        <v>100000</v>
      </c>
      <c r="G95" s="21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</row>
    <row r="96" spans="1:29" s="9" customFormat="1" ht="60" customHeight="1" x14ac:dyDescent="0.35">
      <c r="A96" s="28"/>
      <c r="B96" s="18" t="s">
        <v>84</v>
      </c>
      <c r="C96" s="19" t="s">
        <v>67</v>
      </c>
      <c r="D96" s="20"/>
      <c r="E96" s="7"/>
      <c r="F96" s="21">
        <v>100000</v>
      </c>
      <c r="G96" s="21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</row>
    <row r="97" spans="1:29" s="9" customFormat="1" ht="75.75" customHeight="1" x14ac:dyDescent="0.35">
      <c r="A97" s="28"/>
      <c r="B97" s="18" t="s">
        <v>172</v>
      </c>
      <c r="C97" s="19" t="s">
        <v>67</v>
      </c>
      <c r="D97" s="20"/>
      <c r="E97" s="7"/>
      <c r="F97" s="21">
        <v>500000</v>
      </c>
      <c r="G97" s="21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</row>
    <row r="98" spans="1:29" s="6" customFormat="1" ht="58.5" customHeight="1" x14ac:dyDescent="0.35">
      <c r="A98" s="15"/>
      <c r="B98" s="18" t="s">
        <v>85</v>
      </c>
      <c r="C98" s="19" t="s">
        <v>67</v>
      </c>
      <c r="D98" s="87"/>
      <c r="E98" s="94"/>
      <c r="F98" s="21">
        <v>100000</v>
      </c>
      <c r="G98" s="21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s="6" customFormat="1" ht="58.5" customHeight="1" x14ac:dyDescent="0.35">
      <c r="A99" s="16"/>
      <c r="B99" s="18" t="s">
        <v>86</v>
      </c>
      <c r="C99" s="19" t="s">
        <v>67</v>
      </c>
      <c r="D99" s="87"/>
      <c r="E99" s="94"/>
      <c r="F99" s="21">
        <v>100000</v>
      </c>
      <c r="G99" s="21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s="9" customFormat="1" ht="58.5" customHeight="1" x14ac:dyDescent="0.35">
      <c r="A100" s="28"/>
      <c r="B100" s="18" t="s">
        <v>142</v>
      </c>
      <c r="C100" s="19" t="s">
        <v>67</v>
      </c>
      <c r="D100" s="20"/>
      <c r="E100" s="7"/>
      <c r="F100" s="21">
        <v>100000</v>
      </c>
      <c r="G100" s="21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</row>
    <row r="101" spans="1:29" s="9" customFormat="1" ht="72" customHeight="1" x14ac:dyDescent="0.35">
      <c r="A101" s="16"/>
      <c r="B101" s="16" t="s">
        <v>193</v>
      </c>
      <c r="C101" s="7"/>
      <c r="D101" s="20"/>
      <c r="E101" s="7"/>
      <c r="F101" s="27">
        <f>SUM(F102:F156)</f>
        <v>15971605</v>
      </c>
      <c r="G101" s="27">
        <f>SUM(G102:G156)</f>
        <v>572309.27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</row>
    <row r="102" spans="1:29" s="9" customFormat="1" ht="93" customHeight="1" x14ac:dyDescent="0.35">
      <c r="A102" s="94"/>
      <c r="B102" s="18" t="s">
        <v>68</v>
      </c>
      <c r="C102" s="19" t="s">
        <v>67</v>
      </c>
      <c r="D102" s="20"/>
      <c r="E102" s="7"/>
      <c r="F102" s="21">
        <v>20000</v>
      </c>
      <c r="G102" s="21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</row>
    <row r="103" spans="1:29" s="9" customFormat="1" ht="93" customHeight="1" x14ac:dyDescent="0.35">
      <c r="A103" s="94"/>
      <c r="B103" s="18" t="s">
        <v>146</v>
      </c>
      <c r="C103" s="19" t="s">
        <v>67</v>
      </c>
      <c r="D103" s="20"/>
      <c r="E103" s="7"/>
      <c r="F103" s="21">
        <v>53880</v>
      </c>
      <c r="G103" s="21">
        <v>53879.37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</row>
    <row r="104" spans="1:29" s="9" customFormat="1" ht="90" customHeight="1" x14ac:dyDescent="0.35">
      <c r="A104" s="28"/>
      <c r="B104" s="18" t="s">
        <v>69</v>
      </c>
      <c r="C104" s="19" t="s">
        <v>67</v>
      </c>
      <c r="D104" s="20"/>
      <c r="E104" s="7"/>
      <c r="F104" s="21">
        <v>200000</v>
      </c>
      <c r="G104" s="21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</row>
    <row r="105" spans="1:29" s="9" customFormat="1" ht="72.75" customHeight="1" x14ac:dyDescent="0.35">
      <c r="A105" s="28"/>
      <c r="B105" s="18" t="s">
        <v>70</v>
      </c>
      <c r="C105" s="19" t="s">
        <v>67</v>
      </c>
      <c r="D105" s="20"/>
      <c r="E105" s="7"/>
      <c r="F105" s="21">
        <v>400000</v>
      </c>
      <c r="G105" s="21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</row>
    <row r="106" spans="1:29" s="9" customFormat="1" ht="77.25" customHeight="1" x14ac:dyDescent="0.35">
      <c r="A106" s="28"/>
      <c r="B106" s="18" t="s">
        <v>71</v>
      </c>
      <c r="C106" s="19" t="s">
        <v>67</v>
      </c>
      <c r="D106" s="20"/>
      <c r="E106" s="7"/>
      <c r="F106" s="21">
        <v>400000</v>
      </c>
      <c r="G106" s="21">
        <v>44769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</row>
    <row r="107" spans="1:29" s="9" customFormat="1" ht="52.5" customHeight="1" x14ac:dyDescent="0.35">
      <c r="A107" s="28"/>
      <c r="B107" s="18" t="s">
        <v>72</v>
      </c>
      <c r="C107" s="19" t="s">
        <v>67</v>
      </c>
      <c r="D107" s="20"/>
      <c r="E107" s="7"/>
      <c r="F107" s="21">
        <v>500000</v>
      </c>
      <c r="G107" s="21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</row>
    <row r="108" spans="1:29" s="9" customFormat="1" ht="93" customHeight="1" x14ac:dyDescent="0.35">
      <c r="A108" s="28"/>
      <c r="B108" s="18" t="s">
        <v>235</v>
      </c>
      <c r="C108" s="19" t="s">
        <v>67</v>
      </c>
      <c r="D108" s="20"/>
      <c r="E108" s="7"/>
      <c r="F108" s="21">
        <v>53880</v>
      </c>
      <c r="G108" s="21">
        <v>44290.84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</row>
    <row r="109" spans="1:29" s="9" customFormat="1" ht="54" customHeight="1" x14ac:dyDescent="0.35">
      <c r="A109" s="28"/>
      <c r="B109" s="18" t="s">
        <v>137</v>
      </c>
      <c r="C109" s="19" t="s">
        <v>67</v>
      </c>
      <c r="D109" s="20"/>
      <c r="E109" s="7"/>
      <c r="F109" s="21">
        <v>200000</v>
      </c>
      <c r="G109" s="21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</row>
    <row r="110" spans="1:29" s="9" customFormat="1" ht="54" customHeight="1" x14ac:dyDescent="0.35">
      <c r="A110" s="28"/>
      <c r="B110" s="18" t="s">
        <v>138</v>
      </c>
      <c r="C110" s="19" t="s">
        <v>17</v>
      </c>
      <c r="D110" s="20">
        <v>4205484</v>
      </c>
      <c r="E110" s="7">
        <v>80.400000000000006</v>
      </c>
      <c r="F110" s="21">
        <v>320000</v>
      </c>
      <c r="G110" s="21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</row>
    <row r="111" spans="1:29" s="9" customFormat="1" ht="73.5" customHeight="1" x14ac:dyDescent="0.35">
      <c r="A111" s="28"/>
      <c r="B111" s="18" t="s">
        <v>73</v>
      </c>
      <c r="C111" s="19" t="s">
        <v>67</v>
      </c>
      <c r="D111" s="20"/>
      <c r="E111" s="7"/>
      <c r="F111" s="21">
        <v>200000</v>
      </c>
      <c r="G111" s="21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</row>
    <row r="112" spans="1:29" s="9" customFormat="1" ht="54" customHeight="1" x14ac:dyDescent="0.35">
      <c r="A112" s="28"/>
      <c r="B112" s="18" t="s">
        <v>74</v>
      </c>
      <c r="C112" s="19" t="s">
        <v>67</v>
      </c>
      <c r="D112" s="20"/>
      <c r="E112" s="7"/>
      <c r="F112" s="21">
        <v>200000</v>
      </c>
      <c r="G112" s="21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</row>
    <row r="113" spans="1:29" s="9" customFormat="1" ht="54" customHeight="1" x14ac:dyDescent="0.35">
      <c r="A113" s="28"/>
      <c r="B113" s="18" t="s">
        <v>75</v>
      </c>
      <c r="C113" s="19" t="s">
        <v>67</v>
      </c>
      <c r="D113" s="20"/>
      <c r="E113" s="7"/>
      <c r="F113" s="21">
        <v>200000</v>
      </c>
      <c r="G113" s="21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</row>
    <row r="114" spans="1:29" s="9" customFormat="1" ht="106.5" customHeight="1" x14ac:dyDescent="0.35">
      <c r="A114" s="28"/>
      <c r="B114" s="18" t="s">
        <v>236</v>
      </c>
      <c r="C114" s="19" t="s">
        <v>67</v>
      </c>
      <c r="D114" s="20"/>
      <c r="E114" s="7"/>
      <c r="F114" s="21">
        <v>53880</v>
      </c>
      <c r="G114" s="21">
        <v>53878.94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</row>
    <row r="115" spans="1:29" s="9" customFormat="1" ht="83.25" customHeight="1" x14ac:dyDescent="0.35">
      <c r="A115" s="28"/>
      <c r="B115" s="18" t="s">
        <v>76</v>
      </c>
      <c r="C115" s="19" t="s">
        <v>67</v>
      </c>
      <c r="D115" s="20"/>
      <c r="E115" s="7"/>
      <c r="F115" s="21">
        <v>200000</v>
      </c>
      <c r="G115" s="21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</row>
    <row r="116" spans="1:29" s="9" customFormat="1" ht="94.5" customHeight="1" x14ac:dyDescent="0.35">
      <c r="A116" s="28"/>
      <c r="B116" s="18" t="s">
        <v>237</v>
      </c>
      <c r="C116" s="19" t="s">
        <v>67</v>
      </c>
      <c r="D116" s="20"/>
      <c r="E116" s="7"/>
      <c r="F116" s="21">
        <v>53880</v>
      </c>
      <c r="G116" s="21">
        <v>53878.94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</row>
    <row r="117" spans="1:29" s="9" customFormat="1" ht="125.25" customHeight="1" x14ac:dyDescent="0.35">
      <c r="A117" s="28"/>
      <c r="B117" s="18" t="s">
        <v>147</v>
      </c>
      <c r="C117" s="19" t="s">
        <v>67</v>
      </c>
      <c r="D117" s="20"/>
      <c r="E117" s="7"/>
      <c r="F117" s="21">
        <v>53880</v>
      </c>
      <c r="G117" s="21">
        <v>53879.28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</row>
    <row r="118" spans="1:29" s="9" customFormat="1" ht="80.25" customHeight="1" x14ac:dyDescent="0.35">
      <c r="A118" s="28"/>
      <c r="B118" s="18" t="s">
        <v>238</v>
      </c>
      <c r="C118" s="19" t="s">
        <v>22</v>
      </c>
      <c r="D118" s="20">
        <v>1269917</v>
      </c>
      <c r="E118" s="7">
        <v>38.1</v>
      </c>
      <c r="F118" s="21">
        <v>784918</v>
      </c>
      <c r="G118" s="21">
        <v>199995.76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</row>
    <row r="119" spans="1:29" s="9" customFormat="1" ht="99" customHeight="1" x14ac:dyDescent="0.35">
      <c r="A119" s="18"/>
      <c r="B119" s="18" t="s">
        <v>239</v>
      </c>
      <c r="C119" s="19" t="s">
        <v>67</v>
      </c>
      <c r="D119" s="20"/>
      <c r="E119" s="7"/>
      <c r="F119" s="21">
        <v>400000</v>
      </c>
      <c r="G119" s="21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</row>
    <row r="120" spans="1:29" s="9" customFormat="1" ht="87.75" customHeight="1" x14ac:dyDescent="0.35">
      <c r="A120" s="18"/>
      <c r="B120" s="18" t="s">
        <v>266</v>
      </c>
      <c r="C120" s="19" t="s">
        <v>67</v>
      </c>
      <c r="D120" s="20"/>
      <c r="E120" s="7"/>
      <c r="F120" s="21">
        <v>200000</v>
      </c>
      <c r="G120" s="21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</row>
    <row r="121" spans="1:29" s="9" customFormat="1" ht="81.75" customHeight="1" x14ac:dyDescent="0.35">
      <c r="A121" s="94"/>
      <c r="B121" s="18" t="s">
        <v>98</v>
      </c>
      <c r="C121" s="19" t="s">
        <v>67</v>
      </c>
      <c r="D121" s="20"/>
      <c r="E121" s="7"/>
      <c r="F121" s="21">
        <v>200000</v>
      </c>
      <c r="G121" s="21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</row>
    <row r="122" spans="1:29" s="9" customFormat="1" ht="54" customHeight="1" x14ac:dyDescent="0.35">
      <c r="A122" s="94"/>
      <c r="B122" s="18" t="s">
        <v>77</v>
      </c>
      <c r="C122" s="19" t="s">
        <v>67</v>
      </c>
      <c r="D122" s="20"/>
      <c r="E122" s="7"/>
      <c r="F122" s="21">
        <v>200000</v>
      </c>
      <c r="G122" s="21">
        <v>7087.5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</row>
    <row r="123" spans="1:29" s="9" customFormat="1" ht="75.75" customHeight="1" x14ac:dyDescent="0.35">
      <c r="A123" s="94"/>
      <c r="B123" s="18" t="s">
        <v>258</v>
      </c>
      <c r="C123" s="19" t="s">
        <v>67</v>
      </c>
      <c r="D123" s="20"/>
      <c r="E123" s="7"/>
      <c r="F123" s="21">
        <v>2053880</v>
      </c>
      <c r="G123" s="21">
        <v>16258.63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</row>
    <row r="124" spans="1:29" s="9" customFormat="1" ht="75.75" customHeight="1" x14ac:dyDescent="0.35">
      <c r="A124" s="94"/>
      <c r="B124" s="18" t="s">
        <v>270</v>
      </c>
      <c r="C124" s="19" t="s">
        <v>67</v>
      </c>
      <c r="D124" s="20"/>
      <c r="E124" s="7"/>
      <c r="F124" s="21">
        <v>53880</v>
      </c>
      <c r="G124" s="21">
        <v>9683.51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</row>
    <row r="125" spans="1:29" s="9" customFormat="1" ht="63" customHeight="1" x14ac:dyDescent="0.35">
      <c r="A125" s="94"/>
      <c r="B125" s="18" t="s">
        <v>99</v>
      </c>
      <c r="C125" s="19" t="s">
        <v>67</v>
      </c>
      <c r="D125" s="20"/>
      <c r="E125" s="7"/>
      <c r="F125" s="21">
        <v>200000</v>
      </c>
      <c r="G125" s="21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</row>
    <row r="126" spans="1:29" s="9" customFormat="1" ht="89.25" customHeight="1" x14ac:dyDescent="0.35">
      <c r="A126" s="28"/>
      <c r="B126" s="18" t="s">
        <v>139</v>
      </c>
      <c r="C126" s="19" t="s">
        <v>17</v>
      </c>
      <c r="D126" s="20">
        <v>1743103</v>
      </c>
      <c r="E126" s="23">
        <v>80.400000000000006</v>
      </c>
      <c r="F126" s="21">
        <v>338237</v>
      </c>
      <c r="G126" s="21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</row>
    <row r="127" spans="1:29" s="9" customFormat="1" ht="90" customHeight="1" x14ac:dyDescent="0.35">
      <c r="A127" s="28"/>
      <c r="B127" s="18" t="s">
        <v>267</v>
      </c>
      <c r="C127" s="19" t="s">
        <v>22</v>
      </c>
      <c r="D127" s="20">
        <v>512028</v>
      </c>
      <c r="E127" s="23">
        <v>39</v>
      </c>
      <c r="F127" s="21">
        <v>312177</v>
      </c>
      <c r="G127" s="21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</row>
    <row r="128" spans="1:29" s="9" customFormat="1" ht="112.5" customHeight="1" x14ac:dyDescent="0.35">
      <c r="A128" s="28"/>
      <c r="B128" s="18" t="s">
        <v>240</v>
      </c>
      <c r="C128" s="19" t="s">
        <v>67</v>
      </c>
      <c r="D128" s="20"/>
      <c r="E128" s="23"/>
      <c r="F128" s="21">
        <v>53880</v>
      </c>
      <c r="G128" s="21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</row>
    <row r="129" spans="1:29" s="9" customFormat="1" ht="63" customHeight="1" x14ac:dyDescent="0.35">
      <c r="A129" s="94"/>
      <c r="B129" s="18" t="s">
        <v>173</v>
      </c>
      <c r="C129" s="19" t="s">
        <v>67</v>
      </c>
      <c r="D129" s="20"/>
      <c r="E129" s="7"/>
      <c r="F129" s="21">
        <v>200000</v>
      </c>
      <c r="G129" s="21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</row>
    <row r="130" spans="1:29" s="9" customFormat="1" ht="63" customHeight="1" x14ac:dyDescent="0.35">
      <c r="A130" s="28"/>
      <c r="B130" s="18" t="s">
        <v>259</v>
      </c>
      <c r="C130" s="19" t="s">
        <v>22</v>
      </c>
      <c r="D130" s="20">
        <v>1192191</v>
      </c>
      <c r="E130" s="7">
        <v>89.2</v>
      </c>
      <c r="F130" s="21">
        <v>129249</v>
      </c>
      <c r="G130" s="21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</row>
    <row r="131" spans="1:29" s="9" customFormat="1" ht="63" customHeight="1" x14ac:dyDescent="0.35">
      <c r="A131" s="28"/>
      <c r="B131" s="18" t="s">
        <v>141</v>
      </c>
      <c r="C131" s="19" t="s">
        <v>67</v>
      </c>
      <c r="D131" s="20"/>
      <c r="E131" s="7"/>
      <c r="F131" s="21">
        <v>145709</v>
      </c>
      <c r="G131" s="21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</row>
    <row r="132" spans="1:29" s="9" customFormat="1" ht="100.5" customHeight="1" x14ac:dyDescent="0.35">
      <c r="A132" s="28"/>
      <c r="B132" s="18" t="s">
        <v>153</v>
      </c>
      <c r="C132" s="19" t="s">
        <v>22</v>
      </c>
      <c r="D132" s="20">
        <v>793064</v>
      </c>
      <c r="E132" s="7">
        <v>8.6</v>
      </c>
      <c r="F132" s="21">
        <v>725042</v>
      </c>
      <c r="G132" s="21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</row>
    <row r="133" spans="1:29" s="9" customFormat="1" ht="72.75" customHeight="1" x14ac:dyDescent="0.35">
      <c r="A133" s="94"/>
      <c r="B133" s="18" t="s">
        <v>78</v>
      </c>
      <c r="C133" s="19" t="s">
        <v>67</v>
      </c>
      <c r="D133" s="20"/>
      <c r="E133" s="7"/>
      <c r="F133" s="21">
        <v>1450000</v>
      </c>
      <c r="G133" s="21">
        <v>4860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</row>
    <row r="134" spans="1:29" s="9" customFormat="1" ht="72" customHeight="1" x14ac:dyDescent="0.35">
      <c r="A134" s="28"/>
      <c r="B134" s="18" t="s">
        <v>79</v>
      </c>
      <c r="C134" s="19" t="s">
        <v>67</v>
      </c>
      <c r="D134" s="20"/>
      <c r="E134" s="7"/>
      <c r="F134" s="21">
        <v>200000</v>
      </c>
      <c r="G134" s="21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</row>
    <row r="135" spans="1:29" s="9" customFormat="1" ht="72" customHeight="1" x14ac:dyDescent="0.35">
      <c r="A135" s="28"/>
      <c r="B135" s="18" t="s">
        <v>140</v>
      </c>
      <c r="C135" s="19" t="s">
        <v>17</v>
      </c>
      <c r="D135" s="20">
        <v>4051404</v>
      </c>
      <c r="E135" s="7">
        <v>91.5</v>
      </c>
      <c r="F135" s="21">
        <v>345283</v>
      </c>
      <c r="G135" s="21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</row>
    <row r="136" spans="1:29" s="9" customFormat="1" ht="72" customHeight="1" x14ac:dyDescent="0.35">
      <c r="A136" s="28"/>
      <c r="B136" s="18" t="s">
        <v>100</v>
      </c>
      <c r="C136" s="19" t="s">
        <v>67</v>
      </c>
      <c r="D136" s="20"/>
      <c r="E136" s="7"/>
      <c r="F136" s="21">
        <v>200000</v>
      </c>
      <c r="G136" s="21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</row>
    <row r="137" spans="1:29" s="9" customFormat="1" ht="72" customHeight="1" x14ac:dyDescent="0.35">
      <c r="A137" s="28"/>
      <c r="B137" s="18" t="s">
        <v>271</v>
      </c>
      <c r="C137" s="19" t="s">
        <v>67</v>
      </c>
      <c r="D137" s="20"/>
      <c r="E137" s="7"/>
      <c r="F137" s="21">
        <v>49000</v>
      </c>
      <c r="G137" s="21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</row>
    <row r="138" spans="1:29" s="9" customFormat="1" ht="72" customHeight="1" x14ac:dyDescent="0.35">
      <c r="A138" s="28"/>
      <c r="B138" s="18" t="s">
        <v>272</v>
      </c>
      <c r="C138" s="19" t="s">
        <v>67</v>
      </c>
      <c r="D138" s="20"/>
      <c r="E138" s="7"/>
      <c r="F138" s="21">
        <v>49000</v>
      </c>
      <c r="G138" s="21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</row>
    <row r="139" spans="1:29" s="9" customFormat="1" ht="72" customHeight="1" x14ac:dyDescent="0.35">
      <c r="A139" s="94"/>
      <c r="B139" s="18" t="s">
        <v>80</v>
      </c>
      <c r="C139" s="19" t="s">
        <v>67</v>
      </c>
      <c r="D139" s="20"/>
      <c r="E139" s="7"/>
      <c r="F139" s="21">
        <v>716000</v>
      </c>
      <c r="G139" s="21">
        <v>12987.5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</row>
    <row r="140" spans="1:29" s="9" customFormat="1" ht="71.25" customHeight="1" x14ac:dyDescent="0.35">
      <c r="A140" s="28"/>
      <c r="B140" s="18" t="s">
        <v>148</v>
      </c>
      <c r="C140" s="19" t="s">
        <v>67</v>
      </c>
      <c r="D140" s="20"/>
      <c r="E140" s="7"/>
      <c r="F140" s="21">
        <v>200000</v>
      </c>
      <c r="G140" s="21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</row>
    <row r="141" spans="1:29" s="9" customFormat="1" ht="67.5" customHeight="1" x14ac:dyDescent="0.35">
      <c r="A141" s="94"/>
      <c r="B141" s="18" t="s">
        <v>101</v>
      </c>
      <c r="C141" s="19" t="s">
        <v>67</v>
      </c>
      <c r="D141" s="20"/>
      <c r="E141" s="7"/>
      <c r="F141" s="21">
        <v>160000</v>
      </c>
      <c r="G141" s="21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</row>
    <row r="142" spans="1:29" s="9" customFormat="1" ht="78.75" customHeight="1" x14ac:dyDescent="0.35">
      <c r="A142" s="94"/>
      <c r="B142" s="18" t="s">
        <v>149</v>
      </c>
      <c r="C142" s="19" t="s">
        <v>67</v>
      </c>
      <c r="D142" s="20"/>
      <c r="E142" s="7"/>
      <c r="F142" s="21">
        <v>53880</v>
      </c>
      <c r="G142" s="21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</row>
    <row r="143" spans="1:29" s="9" customFormat="1" ht="72" customHeight="1" x14ac:dyDescent="0.35">
      <c r="A143" s="28"/>
      <c r="B143" s="18" t="s">
        <v>102</v>
      </c>
      <c r="C143" s="19" t="s">
        <v>67</v>
      </c>
      <c r="D143" s="20"/>
      <c r="E143" s="7"/>
      <c r="F143" s="21">
        <v>200000</v>
      </c>
      <c r="G143" s="21">
        <v>16860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</row>
    <row r="144" spans="1:29" s="9" customFormat="1" ht="105" customHeight="1" x14ac:dyDescent="0.35">
      <c r="A144" s="28"/>
      <c r="B144" s="18" t="s">
        <v>167</v>
      </c>
      <c r="C144" s="19" t="s">
        <v>67</v>
      </c>
      <c r="D144" s="20"/>
      <c r="E144" s="7"/>
      <c r="F144" s="21">
        <v>53880</v>
      </c>
      <c r="G144" s="21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</row>
    <row r="145" spans="1:29" s="9" customFormat="1" ht="58.5" customHeight="1" x14ac:dyDescent="0.35">
      <c r="A145" s="94"/>
      <c r="B145" s="18" t="s">
        <v>103</v>
      </c>
      <c r="C145" s="19" t="s">
        <v>67</v>
      </c>
      <c r="D145" s="20"/>
      <c r="E145" s="7"/>
      <c r="F145" s="21">
        <v>200000</v>
      </c>
      <c r="G145" s="21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</row>
    <row r="146" spans="1:29" s="9" customFormat="1" ht="92.25" customHeight="1" x14ac:dyDescent="0.35">
      <c r="A146" s="94"/>
      <c r="B146" s="18" t="s">
        <v>145</v>
      </c>
      <c r="C146" s="19" t="s">
        <v>67</v>
      </c>
      <c r="D146" s="20"/>
      <c r="E146" s="7"/>
      <c r="F146" s="21">
        <v>222840</v>
      </c>
      <c r="G146" s="21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</row>
    <row r="147" spans="1:29" s="9" customFormat="1" ht="72" customHeight="1" x14ac:dyDescent="0.35">
      <c r="A147" s="94"/>
      <c r="B147" s="18" t="s">
        <v>126</v>
      </c>
      <c r="C147" s="19" t="s">
        <v>67</v>
      </c>
      <c r="D147" s="20"/>
      <c r="E147" s="7"/>
      <c r="F147" s="21">
        <v>1100000</v>
      </c>
      <c r="G147" s="21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</row>
    <row r="148" spans="1:29" s="9" customFormat="1" ht="72" customHeight="1" x14ac:dyDescent="0.35">
      <c r="A148" s="28"/>
      <c r="B148" s="18" t="s">
        <v>260</v>
      </c>
      <c r="C148" s="19" t="s">
        <v>67</v>
      </c>
      <c r="D148" s="20"/>
      <c r="E148" s="7"/>
      <c r="F148" s="21">
        <v>200000</v>
      </c>
      <c r="G148" s="21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</row>
    <row r="149" spans="1:29" s="9" customFormat="1" ht="86.25" customHeight="1" x14ac:dyDescent="0.35">
      <c r="A149" s="28"/>
      <c r="B149" s="18" t="s">
        <v>180</v>
      </c>
      <c r="C149" s="19" t="s">
        <v>67</v>
      </c>
      <c r="D149" s="20"/>
      <c r="E149" s="7"/>
      <c r="F149" s="21">
        <v>200000</v>
      </c>
      <c r="G149" s="21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</row>
    <row r="150" spans="1:29" s="9" customFormat="1" ht="101.25" customHeight="1" x14ac:dyDescent="0.35">
      <c r="A150" s="28"/>
      <c r="B150" s="18" t="s">
        <v>187</v>
      </c>
      <c r="C150" s="19" t="s">
        <v>67</v>
      </c>
      <c r="D150" s="20"/>
      <c r="E150" s="7"/>
      <c r="F150" s="21">
        <v>200000</v>
      </c>
      <c r="G150" s="21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</row>
    <row r="151" spans="1:29" s="9" customFormat="1" ht="75.75" customHeight="1" x14ac:dyDescent="0.35">
      <c r="A151" s="28"/>
      <c r="B151" s="18" t="s">
        <v>104</v>
      </c>
      <c r="C151" s="19" t="s">
        <v>67</v>
      </c>
      <c r="D151" s="20"/>
      <c r="E151" s="7"/>
      <c r="F151" s="21">
        <v>200000</v>
      </c>
      <c r="G151" s="21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</row>
    <row r="152" spans="1:29" s="9" customFormat="1" ht="91.5" customHeight="1" x14ac:dyDescent="0.35">
      <c r="A152" s="28"/>
      <c r="B152" s="18" t="s">
        <v>105</v>
      </c>
      <c r="C152" s="19" t="s">
        <v>67</v>
      </c>
      <c r="D152" s="20"/>
      <c r="E152" s="7"/>
      <c r="F152" s="21">
        <v>200000</v>
      </c>
      <c r="G152" s="21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</row>
    <row r="153" spans="1:29" s="9" customFormat="1" ht="75.75" customHeight="1" x14ac:dyDescent="0.35">
      <c r="A153" s="28"/>
      <c r="B153" s="18" t="s">
        <v>136</v>
      </c>
      <c r="C153" s="19" t="s">
        <v>67</v>
      </c>
      <c r="D153" s="20"/>
      <c r="E153" s="7"/>
      <c r="F153" s="21">
        <v>185350</v>
      </c>
      <c r="G153" s="21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</row>
    <row r="154" spans="1:29" s="6" customFormat="1" ht="81.75" customHeight="1" x14ac:dyDescent="0.35">
      <c r="A154" s="15"/>
      <c r="B154" s="18" t="s">
        <v>106</v>
      </c>
      <c r="C154" s="19" t="s">
        <v>67</v>
      </c>
      <c r="D154" s="87"/>
      <c r="E154" s="94"/>
      <c r="F154" s="21">
        <v>200000</v>
      </c>
      <c r="G154" s="21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 s="9" customFormat="1" ht="55.5" customHeight="1" x14ac:dyDescent="0.35">
      <c r="A155" s="18"/>
      <c r="B155" s="18" t="s">
        <v>132</v>
      </c>
      <c r="C155" s="19" t="s">
        <v>67</v>
      </c>
      <c r="D155" s="7"/>
      <c r="E155" s="7"/>
      <c r="F155" s="21">
        <v>150000</v>
      </c>
      <c r="G155" s="21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</row>
    <row r="156" spans="1:29" s="6" customFormat="1" ht="63" customHeight="1" x14ac:dyDescent="0.35">
      <c r="A156" s="15"/>
      <c r="B156" s="18" t="s">
        <v>133</v>
      </c>
      <c r="C156" s="19" t="s">
        <v>67</v>
      </c>
      <c r="D156" s="87"/>
      <c r="E156" s="94"/>
      <c r="F156" s="21">
        <v>130000</v>
      </c>
      <c r="G156" s="21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 s="9" customFormat="1" ht="39" customHeight="1" x14ac:dyDescent="0.35">
      <c r="A157" s="16"/>
      <c r="B157" s="16" t="s">
        <v>194</v>
      </c>
      <c r="C157" s="7"/>
      <c r="D157" s="7"/>
      <c r="E157" s="7"/>
      <c r="F157" s="27">
        <f>SUM(F158:F159)</f>
        <v>1100000</v>
      </c>
      <c r="G157" s="27">
        <f>SUM(G158:G159)</f>
        <v>0</v>
      </c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</row>
    <row r="158" spans="1:29" s="9" customFormat="1" ht="63" customHeight="1" x14ac:dyDescent="0.35">
      <c r="A158" s="18"/>
      <c r="B158" s="18" t="s">
        <v>144</v>
      </c>
      <c r="C158" s="19" t="s">
        <v>67</v>
      </c>
      <c r="D158" s="7"/>
      <c r="E158" s="7"/>
      <c r="F158" s="21">
        <v>600000</v>
      </c>
      <c r="G158" s="21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</row>
    <row r="159" spans="1:29" s="9" customFormat="1" ht="81" x14ac:dyDescent="0.35">
      <c r="A159" s="18"/>
      <c r="B159" s="18" t="s">
        <v>174</v>
      </c>
      <c r="C159" s="19" t="s">
        <v>67</v>
      </c>
      <c r="D159" s="7"/>
      <c r="E159" s="7"/>
      <c r="F159" s="21">
        <v>500000</v>
      </c>
      <c r="G159" s="21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</row>
    <row r="160" spans="1:29" s="9" customFormat="1" ht="74.25" customHeight="1" x14ac:dyDescent="0.35">
      <c r="A160" s="15" t="s">
        <v>274</v>
      </c>
      <c r="B160" s="18"/>
      <c r="C160" s="19"/>
      <c r="D160" s="7"/>
      <c r="E160" s="7"/>
      <c r="F160" s="87">
        <f>F162+F166</f>
        <v>2629959</v>
      </c>
      <c r="G160" s="87">
        <f>G162+G166</f>
        <v>0</v>
      </c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</row>
    <row r="161" spans="1:29" s="33" customFormat="1" ht="66" customHeight="1" x14ac:dyDescent="0.35">
      <c r="A161" s="28" t="s">
        <v>273</v>
      </c>
      <c r="B161" s="28"/>
      <c r="C161" s="91"/>
      <c r="D161" s="31"/>
      <c r="E161" s="31"/>
      <c r="F161" s="29">
        <f>F163+F167</f>
        <v>2629959</v>
      </c>
      <c r="G161" s="29">
        <f>G163+G167</f>
        <v>0</v>
      </c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</row>
    <row r="162" spans="1:29" s="9" customFormat="1" ht="54" customHeight="1" x14ac:dyDescent="0.35">
      <c r="A162" s="18"/>
      <c r="B162" s="16" t="s">
        <v>220</v>
      </c>
      <c r="C162" s="19"/>
      <c r="D162" s="7"/>
      <c r="E162" s="7"/>
      <c r="F162" s="27">
        <f>F164</f>
        <v>680000</v>
      </c>
      <c r="G162" s="27">
        <f>G164</f>
        <v>0</v>
      </c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</row>
    <row r="163" spans="1:29" s="9" customFormat="1" ht="59.25" customHeight="1" x14ac:dyDescent="0.35">
      <c r="A163" s="18"/>
      <c r="B163" s="28" t="s">
        <v>273</v>
      </c>
      <c r="C163" s="19"/>
      <c r="D163" s="7"/>
      <c r="E163" s="7"/>
      <c r="F163" s="29">
        <f>F165</f>
        <v>680000</v>
      </c>
      <c r="G163" s="29">
        <f>G165</f>
        <v>0</v>
      </c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</row>
    <row r="164" spans="1:29" s="9" customFormat="1" ht="59.25" customHeight="1" x14ac:dyDescent="0.35">
      <c r="A164" s="18"/>
      <c r="B164" s="18" t="s">
        <v>285</v>
      </c>
      <c r="C164" s="19"/>
      <c r="D164" s="7"/>
      <c r="E164" s="7"/>
      <c r="F164" s="21">
        <v>680000</v>
      </c>
      <c r="G164" s="21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</row>
    <row r="165" spans="1:29" s="33" customFormat="1" ht="59.25" customHeight="1" x14ac:dyDescent="0.35">
      <c r="A165" s="28"/>
      <c r="B165" s="28" t="s">
        <v>273</v>
      </c>
      <c r="C165" s="91"/>
      <c r="D165" s="31"/>
      <c r="E165" s="31"/>
      <c r="F165" s="29">
        <v>680000</v>
      </c>
      <c r="G165" s="29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</row>
    <row r="166" spans="1:29" s="9" customFormat="1" ht="34.5" customHeight="1" x14ac:dyDescent="0.35">
      <c r="A166" s="18"/>
      <c r="B166" s="16" t="s">
        <v>44</v>
      </c>
      <c r="C166" s="19"/>
      <c r="D166" s="7"/>
      <c r="E166" s="7"/>
      <c r="F166" s="27">
        <f>F168+F170</f>
        <v>1949959</v>
      </c>
      <c r="G166" s="27">
        <f>G168+G170</f>
        <v>0</v>
      </c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</row>
    <row r="167" spans="1:29" s="33" customFormat="1" ht="51" customHeight="1" x14ac:dyDescent="0.35">
      <c r="A167" s="28"/>
      <c r="B167" s="28" t="s">
        <v>273</v>
      </c>
      <c r="C167" s="91"/>
      <c r="D167" s="31"/>
      <c r="E167" s="31"/>
      <c r="F167" s="29">
        <f>F169+F171</f>
        <v>1949959</v>
      </c>
      <c r="G167" s="29">
        <f>G169+G171</f>
        <v>0</v>
      </c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</row>
    <row r="168" spans="1:29" s="9" customFormat="1" ht="91.5" customHeight="1" x14ac:dyDescent="0.35">
      <c r="A168" s="18"/>
      <c r="B168" s="18" t="s">
        <v>276</v>
      </c>
      <c r="C168" s="19" t="s">
        <v>283</v>
      </c>
      <c r="D168" s="20">
        <v>2520116</v>
      </c>
      <c r="E168" s="7">
        <v>2.1</v>
      </c>
      <c r="F168" s="21">
        <v>1224916</v>
      </c>
      <c r="G168" s="21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</row>
    <row r="169" spans="1:29" s="9" customFormat="1" ht="51" customHeight="1" x14ac:dyDescent="0.35">
      <c r="A169" s="18"/>
      <c r="B169" s="28" t="s">
        <v>273</v>
      </c>
      <c r="C169" s="19"/>
      <c r="D169" s="7"/>
      <c r="E169" s="7"/>
      <c r="F169" s="29">
        <v>1224916</v>
      </c>
      <c r="G169" s="29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</row>
    <row r="170" spans="1:29" s="9" customFormat="1" ht="114" customHeight="1" x14ac:dyDescent="0.35">
      <c r="A170" s="18"/>
      <c r="B170" s="18" t="s">
        <v>277</v>
      </c>
      <c r="C170" s="19" t="s">
        <v>22</v>
      </c>
      <c r="D170" s="20">
        <v>793064</v>
      </c>
      <c r="E170" s="7">
        <v>8.6</v>
      </c>
      <c r="F170" s="21">
        <v>725043</v>
      </c>
      <c r="G170" s="21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</row>
    <row r="171" spans="1:29" s="9" customFormat="1" ht="61.5" customHeight="1" x14ac:dyDescent="0.35">
      <c r="A171" s="18"/>
      <c r="B171" s="28" t="s">
        <v>273</v>
      </c>
      <c r="C171" s="19"/>
      <c r="D171" s="7"/>
      <c r="E171" s="7"/>
      <c r="F171" s="29">
        <v>725043</v>
      </c>
      <c r="G171" s="29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</row>
    <row r="172" spans="1:29" s="6" customFormat="1" ht="42.75" customHeight="1" x14ac:dyDescent="0.35">
      <c r="A172" s="15" t="s">
        <v>3</v>
      </c>
      <c r="B172" s="15"/>
      <c r="C172" s="94"/>
      <c r="D172" s="87"/>
      <c r="E172" s="94"/>
      <c r="F172" s="87">
        <f>F174+F173</f>
        <v>11240000</v>
      </c>
      <c r="G172" s="87">
        <f>G174+G173</f>
        <v>666417.52</v>
      </c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s="6" customFormat="1" ht="42.75" customHeight="1" x14ac:dyDescent="0.35">
      <c r="A173" s="15"/>
      <c r="B173" s="16" t="s">
        <v>201</v>
      </c>
      <c r="C173" s="94"/>
      <c r="D173" s="87"/>
      <c r="E173" s="94"/>
      <c r="F173" s="27">
        <v>140000</v>
      </c>
      <c r="G173" s="27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s="9" customFormat="1" ht="40.5" customHeight="1" x14ac:dyDescent="0.35">
      <c r="A174" s="16"/>
      <c r="B174" s="16" t="s">
        <v>35</v>
      </c>
      <c r="C174" s="7"/>
      <c r="D174" s="21"/>
      <c r="E174" s="7"/>
      <c r="F174" s="27">
        <f>SUM(F175:F177)</f>
        <v>11100000</v>
      </c>
      <c r="G174" s="27">
        <f>SUM(G175:G177)</f>
        <v>666417.52</v>
      </c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</row>
    <row r="175" spans="1:29" s="9" customFormat="1" ht="81.75" customHeight="1" x14ac:dyDescent="0.35">
      <c r="A175" s="18"/>
      <c r="B175" s="18" t="s">
        <v>131</v>
      </c>
      <c r="C175" s="7">
        <v>2021</v>
      </c>
      <c r="D175" s="20">
        <v>2056862</v>
      </c>
      <c r="E175" s="7"/>
      <c r="F175" s="21">
        <v>1100000</v>
      </c>
      <c r="G175" s="21">
        <v>666417.52</v>
      </c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</row>
    <row r="176" spans="1:29" s="9" customFormat="1" ht="74.25" customHeight="1" x14ac:dyDescent="0.35">
      <c r="A176" s="18"/>
      <c r="B176" s="18" t="s">
        <v>111</v>
      </c>
      <c r="C176" s="7" t="s">
        <v>231</v>
      </c>
      <c r="D176" s="20">
        <v>12747575</v>
      </c>
      <c r="E176" s="7">
        <v>0.5</v>
      </c>
      <c r="F176" s="21">
        <v>5000000</v>
      </c>
      <c r="G176" s="21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</row>
    <row r="177" spans="1:29" s="9" customFormat="1" ht="60" customHeight="1" x14ac:dyDescent="0.35">
      <c r="A177" s="18"/>
      <c r="B177" s="18" t="s">
        <v>112</v>
      </c>
      <c r="C177" s="7">
        <v>2021</v>
      </c>
      <c r="D177" s="21"/>
      <c r="E177" s="7"/>
      <c r="F177" s="21">
        <v>5000000</v>
      </c>
      <c r="G177" s="21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</row>
    <row r="178" spans="1:29" s="9" customFormat="1" ht="75" customHeight="1" x14ac:dyDescent="0.35">
      <c r="A178" s="15" t="s">
        <v>225</v>
      </c>
      <c r="B178" s="16" t="s">
        <v>114</v>
      </c>
      <c r="C178" s="7"/>
      <c r="D178" s="21"/>
      <c r="E178" s="7"/>
      <c r="F178" s="87">
        <f>F179</f>
        <v>3307000</v>
      </c>
      <c r="G178" s="87">
        <f>G179</f>
        <v>0</v>
      </c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</row>
    <row r="179" spans="1:29" s="9" customFormat="1" ht="60" customHeight="1" x14ac:dyDescent="0.35">
      <c r="A179" s="28" t="s">
        <v>160</v>
      </c>
      <c r="B179" s="16"/>
      <c r="C179" s="7"/>
      <c r="D179" s="21"/>
      <c r="E179" s="7"/>
      <c r="F179" s="29">
        <v>3307000</v>
      </c>
      <c r="G179" s="29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</row>
    <row r="180" spans="1:29" s="14" customFormat="1" ht="69" customHeight="1" x14ac:dyDescent="0.35">
      <c r="A180" s="24" t="s">
        <v>188</v>
      </c>
      <c r="B180" s="24"/>
      <c r="C180" s="11"/>
      <c r="D180" s="12"/>
      <c r="E180" s="11"/>
      <c r="F180" s="12">
        <f>F187+F188+F196+F198+F183+F184+F185+F186+F190</f>
        <v>113468090.54000001</v>
      </c>
      <c r="G180" s="12">
        <f>G187+G188+G196+G198+G183+G184+G185+G186+G190</f>
        <v>71741966.090000004</v>
      </c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</row>
    <row r="181" spans="1:29" s="6" customFormat="1" ht="30" customHeight="1" x14ac:dyDescent="0.35">
      <c r="A181" s="16" t="s">
        <v>45</v>
      </c>
      <c r="B181" s="16"/>
      <c r="C181" s="94"/>
      <c r="D181" s="87"/>
      <c r="E181" s="94"/>
      <c r="F181" s="27">
        <f>F197</f>
        <v>4662070.12</v>
      </c>
      <c r="G181" s="27">
        <f>G197</f>
        <v>2343525.58</v>
      </c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s="6" customFormat="1" ht="60" customHeight="1" x14ac:dyDescent="0.35">
      <c r="A182" s="16" t="s">
        <v>273</v>
      </c>
      <c r="B182" s="16"/>
      <c r="C182" s="94"/>
      <c r="D182" s="87"/>
      <c r="E182" s="94"/>
      <c r="F182" s="27">
        <f>F191</f>
        <v>156000</v>
      </c>
      <c r="G182" s="27">
        <f>G191</f>
        <v>0</v>
      </c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s="6" customFormat="1" ht="56.25" customHeight="1" x14ac:dyDescent="0.35">
      <c r="A183" s="15" t="s">
        <v>200</v>
      </c>
      <c r="B183" s="16" t="s">
        <v>201</v>
      </c>
      <c r="C183" s="94"/>
      <c r="D183" s="87"/>
      <c r="E183" s="94"/>
      <c r="F183" s="87">
        <v>600000</v>
      </c>
      <c r="G183" s="87">
        <v>598000</v>
      </c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s="6" customFormat="1" ht="56.25" customHeight="1" x14ac:dyDescent="0.35">
      <c r="A184" s="15" t="s">
        <v>213</v>
      </c>
      <c r="B184" s="16" t="s">
        <v>113</v>
      </c>
      <c r="C184" s="94"/>
      <c r="D184" s="87"/>
      <c r="E184" s="94"/>
      <c r="F184" s="87">
        <v>38610682.82</v>
      </c>
      <c r="G184" s="87">
        <v>37283260</v>
      </c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s="6" customFormat="1" ht="56.25" customHeight="1" x14ac:dyDescent="0.35">
      <c r="A185" s="15" t="s">
        <v>214</v>
      </c>
      <c r="B185" s="16" t="s">
        <v>113</v>
      </c>
      <c r="C185" s="94"/>
      <c r="D185" s="87"/>
      <c r="E185" s="94"/>
      <c r="F185" s="87">
        <v>5100000</v>
      </c>
      <c r="G185" s="87">
        <v>5092999.3</v>
      </c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s="6" customFormat="1" ht="56.25" customHeight="1" x14ac:dyDescent="0.35">
      <c r="A186" s="15" t="s">
        <v>215</v>
      </c>
      <c r="B186" s="16" t="s">
        <v>201</v>
      </c>
      <c r="C186" s="94"/>
      <c r="D186" s="87"/>
      <c r="E186" s="94"/>
      <c r="F186" s="87">
        <v>23031354</v>
      </c>
      <c r="G186" s="87">
        <v>17185854</v>
      </c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s="6" customFormat="1" ht="36" customHeight="1" x14ac:dyDescent="0.35">
      <c r="A187" s="34" t="s">
        <v>1</v>
      </c>
      <c r="B187" s="16" t="s">
        <v>113</v>
      </c>
      <c r="C187" s="94"/>
      <c r="D187" s="87"/>
      <c r="E187" s="94"/>
      <c r="F187" s="87">
        <v>28153372</v>
      </c>
      <c r="G187" s="87">
        <v>6945996.9699999997</v>
      </c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s="6" customFormat="1" ht="60" customHeight="1" x14ac:dyDescent="0.35">
      <c r="A188" s="34" t="s">
        <v>41</v>
      </c>
      <c r="B188" s="16" t="s">
        <v>113</v>
      </c>
      <c r="C188" s="94"/>
      <c r="D188" s="86"/>
      <c r="E188" s="94"/>
      <c r="F188" s="87">
        <f>F189</f>
        <v>4289000</v>
      </c>
      <c r="G188" s="87">
        <f>G189</f>
        <v>442000</v>
      </c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s="9" customFormat="1" ht="84.75" customHeight="1" x14ac:dyDescent="0.35">
      <c r="A189" s="35"/>
      <c r="B189" s="18" t="s">
        <v>289</v>
      </c>
      <c r="C189" s="7" t="s">
        <v>226</v>
      </c>
      <c r="D189" s="20">
        <v>23374462</v>
      </c>
      <c r="E189" s="7">
        <v>2.1</v>
      </c>
      <c r="F189" s="21">
        <v>4289000</v>
      </c>
      <c r="G189" s="21">
        <v>442000</v>
      </c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</row>
    <row r="190" spans="1:29" s="6" customFormat="1" ht="84.75" customHeight="1" x14ac:dyDescent="0.35">
      <c r="A190" s="34" t="s">
        <v>274</v>
      </c>
      <c r="B190" s="15"/>
      <c r="C190" s="94"/>
      <c r="D190" s="86"/>
      <c r="E190" s="94"/>
      <c r="F190" s="87">
        <f t="shared" ref="F190:G193" si="0">F192</f>
        <v>156000</v>
      </c>
      <c r="G190" s="87">
        <f t="shared" si="0"/>
        <v>0</v>
      </c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s="33" customFormat="1" ht="84.75" customHeight="1" x14ac:dyDescent="0.35">
      <c r="A191" s="28" t="s">
        <v>273</v>
      </c>
      <c r="B191" s="28"/>
      <c r="C191" s="31"/>
      <c r="D191" s="60"/>
      <c r="E191" s="31"/>
      <c r="F191" s="29">
        <f t="shared" si="0"/>
        <v>156000</v>
      </c>
      <c r="G191" s="29">
        <f t="shared" si="0"/>
        <v>0</v>
      </c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</row>
    <row r="192" spans="1:29" s="9" customFormat="1" ht="84.75" customHeight="1" x14ac:dyDescent="0.35">
      <c r="A192" s="28"/>
      <c r="B192" s="16" t="s">
        <v>275</v>
      </c>
      <c r="C192" s="7"/>
      <c r="D192" s="20"/>
      <c r="E192" s="7"/>
      <c r="F192" s="87">
        <f t="shared" si="0"/>
        <v>156000</v>
      </c>
      <c r="G192" s="87">
        <f t="shared" si="0"/>
        <v>0</v>
      </c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</row>
    <row r="193" spans="1:29" s="9" customFormat="1" ht="84.75" customHeight="1" x14ac:dyDescent="0.35">
      <c r="A193" s="28"/>
      <c r="B193" s="28" t="s">
        <v>273</v>
      </c>
      <c r="C193" s="7"/>
      <c r="D193" s="20"/>
      <c r="E193" s="7"/>
      <c r="F193" s="29">
        <f t="shared" si="0"/>
        <v>156000</v>
      </c>
      <c r="G193" s="29">
        <f t="shared" si="0"/>
        <v>0</v>
      </c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</row>
    <row r="194" spans="1:29" s="9" customFormat="1" ht="84.75" customHeight="1" x14ac:dyDescent="0.35">
      <c r="A194" s="28"/>
      <c r="B194" s="18" t="s">
        <v>286</v>
      </c>
      <c r="C194" s="7" t="s">
        <v>168</v>
      </c>
      <c r="D194" s="20">
        <v>22170262</v>
      </c>
      <c r="E194" s="7">
        <v>0.25</v>
      </c>
      <c r="F194" s="21">
        <v>156000</v>
      </c>
      <c r="G194" s="21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</row>
    <row r="195" spans="1:29" s="33" customFormat="1" ht="84.75" customHeight="1" x14ac:dyDescent="0.35">
      <c r="A195" s="28"/>
      <c r="B195" s="28" t="s">
        <v>273</v>
      </c>
      <c r="C195" s="31"/>
      <c r="D195" s="60"/>
      <c r="E195" s="31"/>
      <c r="F195" s="29">
        <v>156000</v>
      </c>
      <c r="G195" s="29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</row>
    <row r="196" spans="1:29" s="6" customFormat="1" ht="37.5" customHeight="1" x14ac:dyDescent="0.35">
      <c r="A196" s="15" t="s">
        <v>195</v>
      </c>
      <c r="B196" s="16" t="s">
        <v>113</v>
      </c>
      <c r="C196" s="94"/>
      <c r="D196" s="87"/>
      <c r="E196" s="94"/>
      <c r="F196" s="87">
        <v>10527570.120000001</v>
      </c>
      <c r="G196" s="87">
        <v>2364096.7200000002</v>
      </c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s="9" customFormat="1" ht="42" customHeight="1" x14ac:dyDescent="0.35">
      <c r="A197" s="28" t="s">
        <v>119</v>
      </c>
      <c r="B197" s="18"/>
      <c r="C197" s="7"/>
      <c r="D197" s="21"/>
      <c r="E197" s="7"/>
      <c r="F197" s="29">
        <v>4662070.12</v>
      </c>
      <c r="G197" s="29">
        <v>2343525.58</v>
      </c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</row>
    <row r="198" spans="1:29" s="6" customFormat="1" ht="36" customHeight="1" x14ac:dyDescent="0.35">
      <c r="A198" s="15" t="s">
        <v>31</v>
      </c>
      <c r="B198" s="16" t="s">
        <v>114</v>
      </c>
      <c r="C198" s="94"/>
      <c r="D198" s="87"/>
      <c r="E198" s="94"/>
      <c r="F198" s="87">
        <v>3000111.6</v>
      </c>
      <c r="G198" s="87">
        <v>1829759.1</v>
      </c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s="14" customFormat="1" ht="61.5" customHeight="1" x14ac:dyDescent="0.35">
      <c r="A199" s="36" t="s">
        <v>24</v>
      </c>
      <c r="B199" s="24"/>
      <c r="C199" s="11"/>
      <c r="D199" s="12"/>
      <c r="E199" s="11"/>
      <c r="F199" s="12">
        <f>F202+F203+F200+F201</f>
        <v>674000</v>
      </c>
      <c r="G199" s="12">
        <f>G202+G203+G200+G201</f>
        <v>0</v>
      </c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</row>
    <row r="200" spans="1:29" s="14" customFormat="1" ht="61.5" customHeight="1" x14ac:dyDescent="0.35">
      <c r="A200" s="15" t="s">
        <v>200</v>
      </c>
      <c r="B200" s="16" t="s">
        <v>201</v>
      </c>
      <c r="C200" s="11"/>
      <c r="D200" s="12"/>
      <c r="E200" s="11"/>
      <c r="F200" s="87">
        <v>68000</v>
      </c>
      <c r="G200" s="87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</row>
    <row r="201" spans="1:29" s="14" customFormat="1" ht="61.5" customHeight="1" x14ac:dyDescent="0.35">
      <c r="A201" s="15" t="s">
        <v>216</v>
      </c>
      <c r="B201" s="16" t="s">
        <v>201</v>
      </c>
      <c r="C201" s="11"/>
      <c r="D201" s="12"/>
      <c r="E201" s="11"/>
      <c r="F201" s="87">
        <v>161000</v>
      </c>
      <c r="G201" s="87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</row>
    <row r="202" spans="1:29" s="6" customFormat="1" ht="51" customHeight="1" x14ac:dyDescent="0.35">
      <c r="A202" s="15" t="s">
        <v>25</v>
      </c>
      <c r="B202" s="16" t="s">
        <v>36</v>
      </c>
      <c r="C202" s="94"/>
      <c r="D202" s="87"/>
      <c r="E202" s="94"/>
      <c r="F202" s="87">
        <v>45000</v>
      </c>
      <c r="G202" s="87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s="6" customFormat="1" ht="51" customHeight="1" x14ac:dyDescent="0.35">
      <c r="A203" s="15" t="s">
        <v>48</v>
      </c>
      <c r="B203" s="16" t="s">
        <v>36</v>
      </c>
      <c r="C203" s="94"/>
      <c r="D203" s="86"/>
      <c r="E203" s="94"/>
      <c r="F203" s="87">
        <f>SUM(F204:F205)</f>
        <v>400000</v>
      </c>
      <c r="G203" s="87">
        <f>SUM(G204:G205)</f>
        <v>0</v>
      </c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s="9" customFormat="1" ht="112.5" customHeight="1" x14ac:dyDescent="0.35">
      <c r="A204" s="18"/>
      <c r="B204" s="18" t="s">
        <v>107</v>
      </c>
      <c r="C204" s="7" t="s">
        <v>168</v>
      </c>
      <c r="D204" s="20">
        <v>343879</v>
      </c>
      <c r="E204" s="7">
        <v>15.3</v>
      </c>
      <c r="F204" s="21">
        <v>200000</v>
      </c>
      <c r="G204" s="21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</row>
    <row r="205" spans="1:29" s="9" customFormat="1" ht="60" customHeight="1" x14ac:dyDescent="0.35">
      <c r="A205" s="18"/>
      <c r="B205" s="18" t="s">
        <v>127</v>
      </c>
      <c r="C205" s="7">
        <v>2021</v>
      </c>
      <c r="D205" s="20"/>
      <c r="E205" s="7"/>
      <c r="F205" s="21">
        <v>200000</v>
      </c>
      <c r="G205" s="21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</row>
    <row r="206" spans="1:29" s="14" customFormat="1" ht="60" customHeight="1" x14ac:dyDescent="0.35">
      <c r="A206" s="24" t="s">
        <v>281</v>
      </c>
      <c r="B206" s="24"/>
      <c r="C206" s="11"/>
      <c r="D206" s="69"/>
      <c r="E206" s="11"/>
      <c r="F206" s="12">
        <f>F207</f>
        <v>30000</v>
      </c>
      <c r="G206" s="12">
        <f>G207</f>
        <v>0</v>
      </c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</row>
    <row r="207" spans="1:29" s="6" customFormat="1" ht="105.75" customHeight="1" x14ac:dyDescent="0.35">
      <c r="A207" s="15" t="s">
        <v>282</v>
      </c>
      <c r="B207" s="16" t="s">
        <v>36</v>
      </c>
      <c r="C207" s="94"/>
      <c r="D207" s="86"/>
      <c r="E207" s="94"/>
      <c r="F207" s="87">
        <v>30000</v>
      </c>
      <c r="G207" s="87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s="14" customFormat="1" ht="54.75" customHeight="1" x14ac:dyDescent="0.35">
      <c r="A208" s="36" t="s">
        <v>26</v>
      </c>
      <c r="B208" s="24"/>
      <c r="C208" s="11"/>
      <c r="D208" s="12"/>
      <c r="E208" s="11"/>
      <c r="F208" s="12">
        <f>F211+F216+F209+F210</f>
        <v>2700500</v>
      </c>
      <c r="G208" s="12">
        <f>G211+G216+G209+G210</f>
        <v>393019.79</v>
      </c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</row>
    <row r="209" spans="1:29" s="14" customFormat="1" ht="54.75" customHeight="1" x14ac:dyDescent="0.35">
      <c r="A209" s="15" t="s">
        <v>217</v>
      </c>
      <c r="B209" s="16" t="s">
        <v>201</v>
      </c>
      <c r="C209" s="11"/>
      <c r="D209" s="12"/>
      <c r="E209" s="11"/>
      <c r="F209" s="87">
        <v>227500</v>
      </c>
      <c r="G209" s="87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</row>
    <row r="210" spans="1:29" s="14" customFormat="1" ht="54.75" customHeight="1" x14ac:dyDescent="0.35">
      <c r="A210" s="15" t="s">
        <v>203</v>
      </c>
      <c r="B210" s="16" t="s">
        <v>201</v>
      </c>
      <c r="C210" s="11"/>
      <c r="D210" s="12"/>
      <c r="E210" s="11"/>
      <c r="F210" s="87">
        <v>23000</v>
      </c>
      <c r="G210" s="87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</row>
    <row r="211" spans="1:29" s="6" customFormat="1" ht="42" customHeight="1" x14ac:dyDescent="0.35">
      <c r="A211" s="15" t="s">
        <v>61</v>
      </c>
      <c r="B211" s="16" t="s">
        <v>35</v>
      </c>
      <c r="C211" s="94"/>
      <c r="D211" s="87"/>
      <c r="E211" s="94"/>
      <c r="F211" s="87">
        <f>SUM(F212:F215)</f>
        <v>950000</v>
      </c>
      <c r="G211" s="87">
        <f>SUM(G212:G215)</f>
        <v>0</v>
      </c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s="9" customFormat="1" ht="60" customHeight="1" x14ac:dyDescent="0.35">
      <c r="A212" s="18"/>
      <c r="B212" s="18" t="s">
        <v>108</v>
      </c>
      <c r="C212" s="7">
        <v>2021</v>
      </c>
      <c r="D212" s="21"/>
      <c r="E212" s="7"/>
      <c r="F212" s="21">
        <v>50000</v>
      </c>
      <c r="G212" s="21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</row>
    <row r="213" spans="1:29" s="9" customFormat="1" ht="51" customHeight="1" x14ac:dyDescent="0.35">
      <c r="A213" s="18"/>
      <c r="B213" s="18" t="s">
        <v>241</v>
      </c>
      <c r="C213" s="7">
        <v>2021</v>
      </c>
      <c r="D213" s="21"/>
      <c r="E213" s="7"/>
      <c r="F213" s="21">
        <v>200000</v>
      </c>
      <c r="G213" s="21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</row>
    <row r="214" spans="1:29" s="9" customFormat="1" ht="54" customHeight="1" x14ac:dyDescent="0.35">
      <c r="A214" s="18"/>
      <c r="B214" s="18" t="s">
        <v>118</v>
      </c>
      <c r="C214" s="7">
        <v>2021</v>
      </c>
      <c r="D214" s="20"/>
      <c r="E214" s="7"/>
      <c r="F214" s="21">
        <v>400000</v>
      </c>
      <c r="G214" s="21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</row>
    <row r="215" spans="1:29" s="9" customFormat="1" ht="63" customHeight="1" x14ac:dyDescent="0.35">
      <c r="A215" s="18"/>
      <c r="B215" s="18" t="s">
        <v>109</v>
      </c>
      <c r="C215" s="7">
        <v>2021</v>
      </c>
      <c r="D215" s="21"/>
      <c r="E215" s="7"/>
      <c r="F215" s="21">
        <v>300000</v>
      </c>
      <c r="G215" s="21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</row>
    <row r="216" spans="1:29" s="6" customFormat="1" ht="39" customHeight="1" x14ac:dyDescent="0.35">
      <c r="A216" s="17" t="s">
        <v>3</v>
      </c>
      <c r="B216" s="16" t="s">
        <v>227</v>
      </c>
      <c r="C216" s="94"/>
      <c r="D216" s="87"/>
      <c r="E216" s="94"/>
      <c r="F216" s="87">
        <f>F217</f>
        <v>1500000</v>
      </c>
      <c r="G216" s="87">
        <f>G217</f>
        <v>393019.79</v>
      </c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s="9" customFormat="1" ht="82.35" customHeight="1" x14ac:dyDescent="0.35">
      <c r="A217" s="37"/>
      <c r="B217" s="18" t="s">
        <v>110</v>
      </c>
      <c r="C217" s="7">
        <v>2021</v>
      </c>
      <c r="D217" s="21"/>
      <c r="E217" s="7"/>
      <c r="F217" s="21">
        <v>1500000</v>
      </c>
      <c r="G217" s="21">
        <v>393019.79</v>
      </c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</row>
    <row r="218" spans="1:29" s="14" customFormat="1" ht="70.5" customHeight="1" x14ac:dyDescent="0.35">
      <c r="A218" s="24" t="s">
        <v>189</v>
      </c>
      <c r="B218" s="11"/>
      <c r="C218" s="11"/>
      <c r="D218" s="11"/>
      <c r="E218" s="11"/>
      <c r="F218" s="12">
        <f>F221+F222+F224+F225+F226+F251+F266+F279+F284+F269</f>
        <v>161948962.16</v>
      </c>
      <c r="G218" s="12">
        <f>G221+G222+G224+G225+G226+G251+G266+G279+G284+G269</f>
        <v>17411131.02</v>
      </c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</row>
    <row r="219" spans="1:29" s="40" customFormat="1" ht="37.5" customHeight="1" x14ac:dyDescent="0.35">
      <c r="A219" s="16" t="s">
        <v>45</v>
      </c>
      <c r="B219" s="38"/>
      <c r="C219" s="94"/>
      <c r="D219" s="38"/>
      <c r="E219" s="38"/>
      <c r="F219" s="27">
        <f>F280</f>
        <v>26250000</v>
      </c>
      <c r="G219" s="27">
        <f>G280</f>
        <v>0</v>
      </c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</row>
    <row r="220" spans="1:29" s="40" customFormat="1" ht="76.5" customHeight="1" x14ac:dyDescent="0.35">
      <c r="A220" s="16" t="s">
        <v>273</v>
      </c>
      <c r="B220" s="38"/>
      <c r="C220" s="94"/>
      <c r="D220" s="38"/>
      <c r="E220" s="38"/>
      <c r="F220" s="27">
        <f>F270</f>
        <v>5000000</v>
      </c>
      <c r="G220" s="27">
        <f>G270</f>
        <v>0</v>
      </c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</row>
    <row r="221" spans="1:29" s="6" customFormat="1" ht="42" customHeight="1" x14ac:dyDescent="0.35">
      <c r="A221" s="17" t="s">
        <v>27</v>
      </c>
      <c r="B221" s="16" t="s">
        <v>36</v>
      </c>
      <c r="C221" s="94"/>
      <c r="D221" s="94"/>
      <c r="E221" s="94"/>
      <c r="F221" s="87">
        <v>8226656</v>
      </c>
      <c r="G221" s="87">
        <v>1339048.79</v>
      </c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s="6" customFormat="1" ht="52.5" customHeight="1" x14ac:dyDescent="0.35">
      <c r="A222" s="15" t="s">
        <v>28</v>
      </c>
      <c r="B222" s="16" t="s">
        <v>227</v>
      </c>
      <c r="C222" s="94"/>
      <c r="D222" s="94"/>
      <c r="E222" s="94"/>
      <c r="F222" s="87">
        <f>SUM(F223:F223)</f>
        <v>200000</v>
      </c>
      <c r="G222" s="87">
        <f>SUM(G223:G223)</f>
        <v>56724.01</v>
      </c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s="33" customFormat="1" ht="63" customHeight="1" x14ac:dyDescent="0.35">
      <c r="A223" s="41"/>
      <c r="B223" s="18" t="s">
        <v>242</v>
      </c>
      <c r="C223" s="7" t="s">
        <v>17</v>
      </c>
      <c r="D223" s="20">
        <v>4464760</v>
      </c>
      <c r="E223" s="23">
        <v>94</v>
      </c>
      <c r="F223" s="21">
        <v>200000</v>
      </c>
      <c r="G223" s="21">
        <v>56724.01</v>
      </c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</row>
    <row r="224" spans="1:29" s="6" customFormat="1" ht="42.75" customHeight="1" x14ac:dyDescent="0.35">
      <c r="A224" s="15" t="s">
        <v>29</v>
      </c>
      <c r="B224" s="16" t="s">
        <v>36</v>
      </c>
      <c r="C224" s="94"/>
      <c r="D224" s="94"/>
      <c r="E224" s="94"/>
      <c r="F224" s="87">
        <v>13611600</v>
      </c>
      <c r="G224" s="87">
        <v>2498562.2799999998</v>
      </c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s="6" customFormat="1" ht="44.25" customHeight="1" x14ac:dyDescent="0.35">
      <c r="A225" s="15" t="s">
        <v>30</v>
      </c>
      <c r="B225" s="16" t="s">
        <v>35</v>
      </c>
      <c r="C225" s="42"/>
      <c r="D225" s="42"/>
      <c r="E225" s="42"/>
      <c r="F225" s="87">
        <v>33960884.579999998</v>
      </c>
      <c r="G225" s="87">
        <v>4618254.16</v>
      </c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s="6" customFormat="1" ht="48" customHeight="1" x14ac:dyDescent="0.35">
      <c r="A226" s="15" t="s">
        <v>0</v>
      </c>
      <c r="B226" s="94"/>
      <c r="C226" s="94"/>
      <c r="D226" s="94"/>
      <c r="E226" s="94"/>
      <c r="F226" s="87">
        <f>F227+F237+F240+F249</f>
        <v>20078713</v>
      </c>
      <c r="G226" s="87">
        <f>G227+G237+G240+G249</f>
        <v>6466183.0499999998</v>
      </c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s="33" customFormat="1" ht="45" customHeight="1" x14ac:dyDescent="0.35">
      <c r="A227" s="16"/>
      <c r="B227" s="16" t="s">
        <v>150</v>
      </c>
      <c r="C227" s="7"/>
      <c r="D227" s="31"/>
      <c r="E227" s="31"/>
      <c r="F227" s="27">
        <f>SUM(F228:F236)</f>
        <v>6169991</v>
      </c>
      <c r="G227" s="27">
        <f>SUM(G228:G236)</f>
        <v>1365444.7899999998</v>
      </c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</row>
    <row r="228" spans="1:29" s="9" customFormat="1" ht="36" customHeight="1" x14ac:dyDescent="0.35">
      <c r="A228" s="7"/>
      <c r="B228" s="18" t="s">
        <v>62</v>
      </c>
      <c r="C228" s="7">
        <v>2021</v>
      </c>
      <c r="D228" s="20"/>
      <c r="E228" s="7"/>
      <c r="F228" s="21">
        <v>35000</v>
      </c>
      <c r="G228" s="21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</row>
    <row r="229" spans="1:29" s="9" customFormat="1" ht="36" customHeight="1" x14ac:dyDescent="0.35">
      <c r="A229" s="7"/>
      <c r="B229" s="18" t="s">
        <v>56</v>
      </c>
      <c r="C229" s="7">
        <v>2021</v>
      </c>
      <c r="D229" s="20"/>
      <c r="E229" s="7"/>
      <c r="F229" s="21">
        <v>36000</v>
      </c>
      <c r="G229" s="21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</row>
    <row r="230" spans="1:29" s="9" customFormat="1" ht="36" customHeight="1" x14ac:dyDescent="0.35">
      <c r="A230" s="7"/>
      <c r="B230" s="18" t="s">
        <v>124</v>
      </c>
      <c r="C230" s="7">
        <v>2021</v>
      </c>
      <c r="D230" s="20"/>
      <c r="E230" s="7"/>
      <c r="F230" s="21">
        <v>739500</v>
      </c>
      <c r="G230" s="21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</row>
    <row r="231" spans="1:29" s="9" customFormat="1" ht="54.75" customHeight="1" x14ac:dyDescent="0.35">
      <c r="A231" s="7"/>
      <c r="B231" s="18" t="s">
        <v>268</v>
      </c>
      <c r="C231" s="7" t="s">
        <v>22</v>
      </c>
      <c r="D231" s="20"/>
      <c r="E231" s="7"/>
      <c r="F231" s="21">
        <v>260500</v>
      </c>
      <c r="G231" s="21">
        <v>73499.399999999994</v>
      </c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</row>
    <row r="232" spans="1:29" s="9" customFormat="1" ht="51" customHeight="1" x14ac:dyDescent="0.35">
      <c r="A232" s="7"/>
      <c r="B232" s="18" t="s">
        <v>161</v>
      </c>
      <c r="C232" s="7">
        <v>2021</v>
      </c>
      <c r="D232" s="20"/>
      <c r="E232" s="7"/>
      <c r="F232" s="21">
        <v>25000</v>
      </c>
      <c r="G232" s="21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</row>
    <row r="233" spans="1:29" s="9" customFormat="1" ht="55.5" customHeight="1" x14ac:dyDescent="0.35">
      <c r="A233" s="7"/>
      <c r="B233" s="18" t="s">
        <v>243</v>
      </c>
      <c r="C233" s="7">
        <v>2021</v>
      </c>
      <c r="D233" s="20"/>
      <c r="E233" s="7"/>
      <c r="F233" s="21">
        <v>25000</v>
      </c>
      <c r="G233" s="21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</row>
    <row r="234" spans="1:29" s="9" customFormat="1" ht="60" customHeight="1" x14ac:dyDescent="0.35">
      <c r="A234" s="17"/>
      <c r="B234" s="18" t="s">
        <v>63</v>
      </c>
      <c r="C234" s="7" t="s">
        <v>17</v>
      </c>
      <c r="D234" s="20">
        <v>14087743</v>
      </c>
      <c r="E234" s="23">
        <v>90</v>
      </c>
      <c r="F234" s="21">
        <v>461950</v>
      </c>
      <c r="G234" s="21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</row>
    <row r="235" spans="1:29" s="9" customFormat="1" ht="72.75" customHeight="1" x14ac:dyDescent="0.35">
      <c r="A235" s="7"/>
      <c r="B235" s="18" t="s">
        <v>39</v>
      </c>
      <c r="C235" s="7" t="s">
        <v>22</v>
      </c>
      <c r="D235" s="20">
        <v>2887898</v>
      </c>
      <c r="E235" s="23">
        <v>7.6</v>
      </c>
      <c r="F235" s="21">
        <v>2587041</v>
      </c>
      <c r="G235" s="21">
        <v>1242479.3899999999</v>
      </c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</row>
    <row r="236" spans="1:29" s="9" customFormat="1" ht="63" customHeight="1" x14ac:dyDescent="0.35">
      <c r="A236" s="7"/>
      <c r="B236" s="18" t="s">
        <v>162</v>
      </c>
      <c r="C236" s="7">
        <v>2021</v>
      </c>
      <c r="D236" s="20"/>
      <c r="E236" s="7"/>
      <c r="F236" s="21">
        <v>2000000</v>
      </c>
      <c r="G236" s="21">
        <v>49466</v>
      </c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</row>
    <row r="237" spans="1:29" s="33" customFormat="1" ht="49.5" customHeight="1" x14ac:dyDescent="0.35">
      <c r="A237" s="16"/>
      <c r="B237" s="16" t="s">
        <v>151</v>
      </c>
      <c r="C237" s="7"/>
      <c r="D237" s="31"/>
      <c r="E237" s="31"/>
      <c r="F237" s="27">
        <f>SUM(F238:F239)</f>
        <v>500000</v>
      </c>
      <c r="G237" s="27">
        <f>SUM(G238:G239)</f>
        <v>29928</v>
      </c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</row>
    <row r="238" spans="1:29" s="9" customFormat="1" ht="61.5" customHeight="1" x14ac:dyDescent="0.35">
      <c r="A238" s="7"/>
      <c r="B238" s="18" t="s">
        <v>52</v>
      </c>
      <c r="C238" s="7">
        <v>2021</v>
      </c>
      <c r="D238" s="20"/>
      <c r="E238" s="7"/>
      <c r="F238" s="21">
        <v>250000</v>
      </c>
      <c r="G238" s="21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</row>
    <row r="239" spans="1:29" s="9" customFormat="1" ht="54" customHeight="1" x14ac:dyDescent="0.35">
      <c r="A239" s="7"/>
      <c r="B239" s="18" t="s">
        <v>53</v>
      </c>
      <c r="C239" s="7">
        <v>2021</v>
      </c>
      <c r="D239" s="20"/>
      <c r="E239" s="7"/>
      <c r="F239" s="21">
        <v>250000</v>
      </c>
      <c r="G239" s="21">
        <v>29928</v>
      </c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</row>
    <row r="240" spans="1:29" s="33" customFormat="1" ht="40.5" customHeight="1" x14ac:dyDescent="0.35">
      <c r="A240" s="16"/>
      <c r="B240" s="16" t="s">
        <v>38</v>
      </c>
      <c r="C240" s="7"/>
      <c r="D240" s="31"/>
      <c r="E240" s="31"/>
      <c r="F240" s="27">
        <f>SUM(F241:F248)</f>
        <v>9978672</v>
      </c>
      <c r="G240" s="27">
        <f>SUM(G241:G248)</f>
        <v>5070810.26</v>
      </c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</row>
    <row r="241" spans="1:29" s="9" customFormat="1" ht="77.25" customHeight="1" x14ac:dyDescent="0.35">
      <c r="A241" s="17"/>
      <c r="B241" s="18" t="s">
        <v>244</v>
      </c>
      <c r="C241" s="7">
        <v>2021</v>
      </c>
      <c r="D241" s="20"/>
      <c r="E241" s="7"/>
      <c r="F241" s="21">
        <v>2350000</v>
      </c>
      <c r="G241" s="21">
        <v>48048</v>
      </c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</row>
    <row r="242" spans="1:29" s="9" customFormat="1" ht="60" customHeight="1" x14ac:dyDescent="0.35">
      <c r="A242" s="7"/>
      <c r="B242" s="18" t="s">
        <v>229</v>
      </c>
      <c r="C242" s="7">
        <v>2021</v>
      </c>
      <c r="D242" s="20"/>
      <c r="E242" s="7"/>
      <c r="F242" s="21">
        <v>1200000</v>
      </c>
      <c r="G242" s="21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</row>
    <row r="243" spans="1:29" s="9" customFormat="1" ht="55.5" customHeight="1" x14ac:dyDescent="0.35">
      <c r="A243" s="7"/>
      <c r="B243" s="18" t="s">
        <v>152</v>
      </c>
      <c r="C243" s="7">
        <v>2021</v>
      </c>
      <c r="D243" s="20"/>
      <c r="E243" s="7"/>
      <c r="F243" s="21">
        <v>300000</v>
      </c>
      <c r="G243" s="21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</row>
    <row r="244" spans="1:29" s="9" customFormat="1" ht="60" customHeight="1" x14ac:dyDescent="0.35">
      <c r="A244" s="7"/>
      <c r="B244" s="18" t="s">
        <v>19</v>
      </c>
      <c r="C244" s="7" t="s">
        <v>21</v>
      </c>
      <c r="D244" s="20">
        <f>15888386</f>
        <v>15888386</v>
      </c>
      <c r="E244" s="7">
        <v>49.4</v>
      </c>
      <c r="F244" s="21">
        <v>5488130</v>
      </c>
      <c r="G244" s="21">
        <v>4977320.26</v>
      </c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</row>
    <row r="245" spans="1:29" s="9" customFormat="1" ht="83.25" customHeight="1" x14ac:dyDescent="0.35">
      <c r="A245" s="7"/>
      <c r="B245" s="18" t="s">
        <v>166</v>
      </c>
      <c r="C245" s="7" t="s">
        <v>21</v>
      </c>
      <c r="D245" s="20">
        <v>10405066</v>
      </c>
      <c r="E245" s="7">
        <v>2.2000000000000002</v>
      </c>
      <c r="F245" s="21">
        <v>50000</v>
      </c>
      <c r="G245" s="21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</row>
    <row r="246" spans="1:29" s="9" customFormat="1" ht="75.75" customHeight="1" x14ac:dyDescent="0.35">
      <c r="A246" s="7"/>
      <c r="B246" s="18" t="s">
        <v>261</v>
      </c>
      <c r="C246" s="7">
        <v>2021</v>
      </c>
      <c r="D246" s="20"/>
      <c r="E246" s="7"/>
      <c r="F246" s="21">
        <v>250000</v>
      </c>
      <c r="G246" s="21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</row>
    <row r="247" spans="1:29" s="9" customFormat="1" ht="58.5" customHeight="1" x14ac:dyDescent="0.35">
      <c r="A247" s="7"/>
      <c r="B247" s="18" t="s">
        <v>155</v>
      </c>
      <c r="C247" s="7">
        <v>2021</v>
      </c>
      <c r="D247" s="20"/>
      <c r="E247" s="23"/>
      <c r="F247" s="21">
        <v>330100</v>
      </c>
      <c r="G247" s="21">
        <v>35000</v>
      </c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</row>
    <row r="248" spans="1:29" s="9" customFormat="1" ht="58.5" customHeight="1" x14ac:dyDescent="0.35">
      <c r="A248" s="7"/>
      <c r="B248" s="18" t="s">
        <v>245</v>
      </c>
      <c r="C248" s="7" t="s">
        <v>14</v>
      </c>
      <c r="D248" s="20">
        <v>29708671</v>
      </c>
      <c r="E248" s="23">
        <v>95.3</v>
      </c>
      <c r="F248" s="21">
        <v>10442</v>
      </c>
      <c r="G248" s="21">
        <v>10442</v>
      </c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</row>
    <row r="249" spans="1:29" s="33" customFormat="1" ht="31.5" customHeight="1" x14ac:dyDescent="0.35">
      <c r="A249" s="16"/>
      <c r="B249" s="16" t="s">
        <v>35</v>
      </c>
      <c r="C249" s="7"/>
      <c r="D249" s="31"/>
      <c r="E249" s="31"/>
      <c r="F249" s="27">
        <f>F250</f>
        <v>3430050</v>
      </c>
      <c r="G249" s="27">
        <f>G250</f>
        <v>0</v>
      </c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</row>
    <row r="250" spans="1:29" s="9" customFormat="1" ht="97.5" customHeight="1" x14ac:dyDescent="0.35">
      <c r="A250" s="7"/>
      <c r="B250" s="18" t="s">
        <v>57</v>
      </c>
      <c r="C250" s="7" t="s">
        <v>22</v>
      </c>
      <c r="D250" s="20">
        <v>3883446</v>
      </c>
      <c r="E250" s="23">
        <v>5.6</v>
      </c>
      <c r="F250" s="21">
        <v>3430050</v>
      </c>
      <c r="G250" s="21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</row>
    <row r="251" spans="1:29" s="6" customFormat="1" ht="37.5" customHeight="1" x14ac:dyDescent="0.35">
      <c r="A251" s="34" t="s">
        <v>9</v>
      </c>
      <c r="B251" s="15"/>
      <c r="C251" s="94"/>
      <c r="D251" s="94"/>
      <c r="E251" s="94"/>
      <c r="F251" s="87">
        <f>F252+F259+F264</f>
        <v>21031108.579999998</v>
      </c>
      <c r="G251" s="87">
        <f>G252+G259+G264</f>
        <v>1658691.54</v>
      </c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s="33" customFormat="1" ht="37.5" customHeight="1" x14ac:dyDescent="0.35">
      <c r="A252" s="16"/>
      <c r="B252" s="16" t="s">
        <v>150</v>
      </c>
      <c r="C252" s="7"/>
      <c r="D252" s="31"/>
      <c r="E252" s="31"/>
      <c r="F252" s="27">
        <f>SUM(F253:F258)</f>
        <v>2731108.58</v>
      </c>
      <c r="G252" s="27">
        <f>SUM(G253:G258)</f>
        <v>256698.1</v>
      </c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</row>
    <row r="253" spans="1:29" s="9" customFormat="1" ht="37.5" customHeight="1" x14ac:dyDescent="0.35">
      <c r="A253" s="7"/>
      <c r="B253" s="18" t="s">
        <v>43</v>
      </c>
      <c r="C253" s="7" t="s">
        <v>22</v>
      </c>
      <c r="D253" s="7"/>
      <c r="E253" s="7"/>
      <c r="F253" s="21">
        <v>1092500.58</v>
      </c>
      <c r="G253" s="21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</row>
    <row r="254" spans="1:29" s="9" customFormat="1" ht="37.5" customHeight="1" x14ac:dyDescent="0.35">
      <c r="A254" s="7"/>
      <c r="B254" s="18" t="s">
        <v>128</v>
      </c>
      <c r="C254" s="7">
        <v>2021</v>
      </c>
      <c r="D254" s="7"/>
      <c r="E254" s="7"/>
      <c r="F254" s="21">
        <v>300000</v>
      </c>
      <c r="G254" s="21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</row>
    <row r="255" spans="1:29" s="9" customFormat="1" ht="51" customHeight="1" x14ac:dyDescent="0.35">
      <c r="A255" s="7"/>
      <c r="B255" s="18" t="s">
        <v>178</v>
      </c>
      <c r="C255" s="7">
        <v>2021</v>
      </c>
      <c r="D255" s="7"/>
      <c r="E255" s="7"/>
      <c r="F255" s="21">
        <v>49900</v>
      </c>
      <c r="G255" s="21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</row>
    <row r="256" spans="1:29" s="9" customFormat="1" ht="54" customHeight="1" x14ac:dyDescent="0.35">
      <c r="A256" s="7"/>
      <c r="B256" s="18" t="s">
        <v>262</v>
      </c>
      <c r="C256" s="7" t="s">
        <v>22</v>
      </c>
      <c r="D256" s="20">
        <v>1800000</v>
      </c>
      <c r="E256" s="23">
        <v>4</v>
      </c>
      <c r="F256" s="21">
        <v>900000</v>
      </c>
      <c r="G256" s="21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</row>
    <row r="257" spans="1:29" s="9" customFormat="1" ht="54" customHeight="1" x14ac:dyDescent="0.35">
      <c r="A257" s="7"/>
      <c r="B257" s="18" t="s">
        <v>246</v>
      </c>
      <c r="C257" s="7" t="s">
        <v>22</v>
      </c>
      <c r="D257" s="20">
        <v>304581</v>
      </c>
      <c r="E257" s="23">
        <v>10.8</v>
      </c>
      <c r="F257" s="21">
        <v>119925</v>
      </c>
      <c r="G257" s="21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</row>
    <row r="258" spans="1:29" s="9" customFormat="1" ht="55.5" customHeight="1" x14ac:dyDescent="0.35">
      <c r="A258" s="17"/>
      <c r="B258" s="18" t="s">
        <v>247</v>
      </c>
      <c r="C258" s="7" t="s">
        <v>22</v>
      </c>
      <c r="D258" s="20">
        <v>388708</v>
      </c>
      <c r="E258" s="23">
        <v>9</v>
      </c>
      <c r="F258" s="21">
        <v>268783</v>
      </c>
      <c r="G258" s="21">
        <v>256698.1</v>
      </c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</row>
    <row r="259" spans="1:29" s="33" customFormat="1" ht="33" customHeight="1" x14ac:dyDescent="0.35">
      <c r="A259" s="16"/>
      <c r="B259" s="16" t="s">
        <v>38</v>
      </c>
      <c r="C259" s="7"/>
      <c r="D259" s="31"/>
      <c r="E259" s="31"/>
      <c r="F259" s="27">
        <f>SUM(F260:F263)</f>
        <v>18100000</v>
      </c>
      <c r="G259" s="27">
        <f>SUM(G260:G263)</f>
        <v>1401993.44</v>
      </c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</row>
    <row r="260" spans="1:29" s="9" customFormat="1" ht="34.5" customHeight="1" x14ac:dyDescent="0.35">
      <c r="A260" s="7"/>
      <c r="B260" s="18" t="s">
        <v>54</v>
      </c>
      <c r="C260" s="7" t="s">
        <v>22</v>
      </c>
      <c r="D260" s="20">
        <v>3564264</v>
      </c>
      <c r="E260" s="7">
        <v>7.4</v>
      </c>
      <c r="F260" s="21">
        <v>3300000</v>
      </c>
      <c r="G260" s="21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</row>
    <row r="261" spans="1:29" s="9" customFormat="1" ht="97.5" customHeight="1" x14ac:dyDescent="0.35">
      <c r="A261" s="7"/>
      <c r="B261" s="18" t="s">
        <v>47</v>
      </c>
      <c r="C261" s="7" t="s">
        <v>22</v>
      </c>
      <c r="D261" s="20">
        <v>8858074</v>
      </c>
      <c r="E261" s="23">
        <v>2.4</v>
      </c>
      <c r="F261" s="21">
        <v>7000000</v>
      </c>
      <c r="G261" s="21">
        <v>49500</v>
      </c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</row>
    <row r="262" spans="1:29" s="9" customFormat="1" ht="28.5" customHeight="1" x14ac:dyDescent="0.35">
      <c r="A262" s="7"/>
      <c r="B262" s="18" t="s">
        <v>125</v>
      </c>
      <c r="C262" s="7" t="s">
        <v>22</v>
      </c>
      <c r="D262" s="20"/>
      <c r="E262" s="23"/>
      <c r="F262" s="21">
        <v>1000000</v>
      </c>
      <c r="G262" s="21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</row>
    <row r="263" spans="1:29" s="9" customFormat="1" ht="33" customHeight="1" x14ac:dyDescent="0.35">
      <c r="A263" s="7"/>
      <c r="B263" s="18" t="s">
        <v>13</v>
      </c>
      <c r="C263" s="7" t="s">
        <v>22</v>
      </c>
      <c r="D263" s="20">
        <v>26441501</v>
      </c>
      <c r="E263" s="7">
        <v>8.1999999999999993</v>
      </c>
      <c r="F263" s="21">
        <v>6800000</v>
      </c>
      <c r="G263" s="21">
        <v>1352493.44</v>
      </c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</row>
    <row r="264" spans="1:29" s="9" customFormat="1" ht="49.5" customHeight="1" x14ac:dyDescent="0.35">
      <c r="A264" s="16"/>
      <c r="B264" s="16" t="s">
        <v>35</v>
      </c>
      <c r="C264" s="7"/>
      <c r="D264" s="20"/>
      <c r="E264" s="7"/>
      <c r="F264" s="27">
        <f>F265</f>
        <v>200000</v>
      </c>
      <c r="G264" s="27">
        <f>G265</f>
        <v>0</v>
      </c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</row>
    <row r="265" spans="1:29" s="9" customFormat="1" ht="49.5" customHeight="1" x14ac:dyDescent="0.35">
      <c r="A265" s="7"/>
      <c r="B265" s="18" t="s">
        <v>263</v>
      </c>
      <c r="C265" s="7">
        <v>2021</v>
      </c>
      <c r="D265" s="20">
        <v>200000</v>
      </c>
      <c r="E265" s="7">
        <v>0</v>
      </c>
      <c r="F265" s="21">
        <v>200000</v>
      </c>
      <c r="G265" s="21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</row>
    <row r="266" spans="1:29" s="6" customFormat="1" ht="37.5" customHeight="1" x14ac:dyDescent="0.35">
      <c r="A266" s="15" t="s">
        <v>2</v>
      </c>
      <c r="B266" s="16" t="s">
        <v>228</v>
      </c>
      <c r="C266" s="94"/>
      <c r="D266" s="94"/>
      <c r="E266" s="94"/>
      <c r="F266" s="87">
        <f>SUM(F267:F268)</f>
        <v>3250000</v>
      </c>
      <c r="G266" s="87">
        <f>SUM(G267:G268)</f>
        <v>773667.19</v>
      </c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 s="9" customFormat="1" ht="84.75" customHeight="1" x14ac:dyDescent="0.35">
      <c r="A267" s="7"/>
      <c r="B267" s="18" t="s">
        <v>264</v>
      </c>
      <c r="C267" s="7" t="s">
        <v>14</v>
      </c>
      <c r="D267" s="44">
        <v>13234370</v>
      </c>
      <c r="E267" s="23">
        <v>20</v>
      </c>
      <c r="F267" s="21">
        <v>3000000</v>
      </c>
      <c r="G267" s="21">
        <v>773667.19</v>
      </c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</row>
    <row r="268" spans="1:29" s="9" customFormat="1" ht="57" customHeight="1" x14ac:dyDescent="0.35">
      <c r="A268" s="7"/>
      <c r="B268" s="18" t="s">
        <v>265</v>
      </c>
      <c r="C268" s="7">
        <v>2021</v>
      </c>
      <c r="D268" s="44"/>
      <c r="E268" s="23"/>
      <c r="F268" s="21">
        <v>250000</v>
      </c>
      <c r="G268" s="21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</row>
    <row r="269" spans="1:29" s="9" customFormat="1" ht="87" customHeight="1" x14ac:dyDescent="0.35">
      <c r="A269" s="15" t="s">
        <v>274</v>
      </c>
      <c r="B269" s="18"/>
      <c r="C269" s="7"/>
      <c r="D269" s="44"/>
      <c r="E269" s="23"/>
      <c r="F269" s="87">
        <f>F271</f>
        <v>7800000</v>
      </c>
      <c r="G269" s="87">
        <f>G271</f>
        <v>0</v>
      </c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</row>
    <row r="270" spans="1:29" s="40" customFormat="1" ht="57" customHeight="1" x14ac:dyDescent="0.35">
      <c r="A270" s="16" t="s">
        <v>273</v>
      </c>
      <c r="B270" s="16"/>
      <c r="C270" s="38"/>
      <c r="D270" s="92"/>
      <c r="E270" s="93"/>
      <c r="F270" s="27">
        <f>F272</f>
        <v>5000000</v>
      </c>
      <c r="G270" s="27">
        <f>G272</f>
        <v>0</v>
      </c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</row>
    <row r="271" spans="1:29" s="9" customFormat="1" ht="57" customHeight="1" x14ac:dyDescent="0.35">
      <c r="A271" s="7"/>
      <c r="B271" s="16" t="s">
        <v>44</v>
      </c>
      <c r="C271" s="7"/>
      <c r="D271" s="44"/>
      <c r="E271" s="23"/>
      <c r="F271" s="87">
        <f>F273+F275+F277</f>
        <v>7800000</v>
      </c>
      <c r="G271" s="21">
        <f>G273+G275+G277</f>
        <v>0</v>
      </c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</row>
    <row r="272" spans="1:29" s="9" customFormat="1" ht="57" customHeight="1" x14ac:dyDescent="0.35">
      <c r="A272" s="7"/>
      <c r="B272" s="28" t="s">
        <v>273</v>
      </c>
      <c r="C272" s="7"/>
      <c r="D272" s="44"/>
      <c r="E272" s="23"/>
      <c r="F272" s="29">
        <f>F274+F276+F278</f>
        <v>5000000</v>
      </c>
      <c r="G272" s="29">
        <f>G274+G276+G278</f>
        <v>0</v>
      </c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</row>
    <row r="273" spans="1:29" s="9" customFormat="1" ht="57" customHeight="1" x14ac:dyDescent="0.35">
      <c r="A273" s="7"/>
      <c r="B273" s="18" t="s">
        <v>278</v>
      </c>
      <c r="C273" s="7" t="s">
        <v>22</v>
      </c>
      <c r="D273" s="44">
        <v>6113935</v>
      </c>
      <c r="E273" s="23">
        <v>3</v>
      </c>
      <c r="F273" s="21">
        <v>5300000</v>
      </c>
      <c r="G273" s="21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</row>
    <row r="274" spans="1:29" s="33" customFormat="1" ht="57" customHeight="1" x14ac:dyDescent="0.35">
      <c r="A274" s="31"/>
      <c r="B274" s="28" t="s">
        <v>273</v>
      </c>
      <c r="C274" s="31"/>
      <c r="D274" s="46"/>
      <c r="E274" s="43"/>
      <c r="F274" s="29">
        <v>2500000</v>
      </c>
      <c r="G274" s="29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</row>
    <row r="275" spans="1:29" s="9" customFormat="1" ht="76.5" customHeight="1" x14ac:dyDescent="0.35">
      <c r="A275" s="7"/>
      <c r="B275" s="18" t="s">
        <v>279</v>
      </c>
      <c r="C275" s="7" t="s">
        <v>226</v>
      </c>
      <c r="D275" s="44"/>
      <c r="E275" s="23"/>
      <c r="F275" s="21">
        <v>1500000</v>
      </c>
      <c r="G275" s="21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</row>
    <row r="276" spans="1:29" s="33" customFormat="1" ht="57" customHeight="1" x14ac:dyDescent="0.35">
      <c r="A276" s="31"/>
      <c r="B276" s="28" t="s">
        <v>273</v>
      </c>
      <c r="C276" s="31"/>
      <c r="D276" s="46"/>
      <c r="E276" s="43"/>
      <c r="F276" s="29">
        <v>1500000</v>
      </c>
      <c r="G276" s="29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</row>
    <row r="277" spans="1:29" s="9" customFormat="1" ht="57" customHeight="1" x14ac:dyDescent="0.35">
      <c r="A277" s="7"/>
      <c r="B277" s="18" t="s">
        <v>280</v>
      </c>
      <c r="C277" s="7">
        <v>2021</v>
      </c>
      <c r="D277" s="44"/>
      <c r="E277" s="23"/>
      <c r="F277" s="21">
        <v>1000000</v>
      </c>
      <c r="G277" s="21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</row>
    <row r="278" spans="1:29" s="33" customFormat="1" ht="57" customHeight="1" x14ac:dyDescent="0.35">
      <c r="A278" s="31"/>
      <c r="B278" s="28" t="s">
        <v>273</v>
      </c>
      <c r="C278" s="31"/>
      <c r="D278" s="46"/>
      <c r="E278" s="43"/>
      <c r="F278" s="29">
        <v>1000000</v>
      </c>
      <c r="G278" s="29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</row>
    <row r="279" spans="1:29" s="6" customFormat="1" ht="54" customHeight="1" x14ac:dyDescent="0.35">
      <c r="A279" s="15" t="s">
        <v>120</v>
      </c>
      <c r="B279" s="16" t="s">
        <v>113</v>
      </c>
      <c r="C279" s="94"/>
      <c r="D279" s="45"/>
      <c r="E279" s="88"/>
      <c r="F279" s="87">
        <f>F281+F283</f>
        <v>46790000</v>
      </c>
      <c r="G279" s="87">
        <f>G281+G283</f>
        <v>0</v>
      </c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s="6" customFormat="1" ht="33" customHeight="1" x14ac:dyDescent="0.35">
      <c r="A280" s="28" t="s">
        <v>119</v>
      </c>
      <c r="B280" s="16"/>
      <c r="C280" s="94"/>
      <c r="D280" s="45"/>
      <c r="E280" s="88"/>
      <c r="F280" s="29">
        <f>F282</f>
        <v>26250000</v>
      </c>
      <c r="G280" s="29">
        <f>G282</f>
        <v>0</v>
      </c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s="9" customFormat="1" ht="37.5" customHeight="1" x14ac:dyDescent="0.35">
      <c r="A281" s="15"/>
      <c r="B281" s="18" t="s">
        <v>121</v>
      </c>
      <c r="C281" s="7"/>
      <c r="D281" s="44"/>
      <c r="E281" s="23"/>
      <c r="F281" s="21">
        <v>46250000</v>
      </c>
      <c r="G281" s="21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</row>
    <row r="282" spans="1:29" s="33" customFormat="1" ht="37.5" customHeight="1" x14ac:dyDescent="0.35">
      <c r="A282" s="28"/>
      <c r="B282" s="28" t="s">
        <v>45</v>
      </c>
      <c r="C282" s="7"/>
      <c r="D282" s="46"/>
      <c r="E282" s="43"/>
      <c r="F282" s="29">
        <v>26250000</v>
      </c>
      <c r="G282" s="29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</row>
    <row r="283" spans="1:29" s="9" customFormat="1" ht="37.5" customHeight="1" x14ac:dyDescent="0.35">
      <c r="A283" s="18"/>
      <c r="B283" s="18" t="s">
        <v>55</v>
      </c>
      <c r="C283" s="7"/>
      <c r="D283" s="44"/>
      <c r="E283" s="23"/>
      <c r="F283" s="21">
        <v>540000</v>
      </c>
      <c r="G283" s="21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</row>
    <row r="284" spans="1:29" s="6" customFormat="1" ht="37.5" customHeight="1" x14ac:dyDescent="0.35">
      <c r="A284" s="15" t="s">
        <v>31</v>
      </c>
      <c r="B284" s="16" t="s">
        <v>114</v>
      </c>
      <c r="C284" s="94"/>
      <c r="D284" s="45"/>
      <c r="E284" s="88"/>
      <c r="F284" s="87">
        <v>7000000</v>
      </c>
      <c r="G284" s="87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s="48" customFormat="1" ht="61.5" customHeight="1" x14ac:dyDescent="0.2">
      <c r="A285" s="24" t="s">
        <v>190</v>
      </c>
      <c r="B285" s="11"/>
      <c r="C285" s="12"/>
      <c r="D285" s="12"/>
      <c r="E285" s="12"/>
      <c r="F285" s="12">
        <f>F287+F288+F291+F293+F299+F319+F321+F324+F336</f>
        <v>235586735</v>
      </c>
      <c r="G285" s="12">
        <f>G287+G288+G291+G293+G299+G319+G321+G324+G336</f>
        <v>40559220</v>
      </c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</row>
    <row r="286" spans="1:29" s="50" customFormat="1" ht="42" customHeight="1" x14ac:dyDescent="0.2">
      <c r="A286" s="16" t="s">
        <v>45</v>
      </c>
      <c r="B286" s="16"/>
      <c r="C286" s="87"/>
      <c r="D286" s="27"/>
      <c r="E286" s="27"/>
      <c r="F286" s="27">
        <f>F326</f>
        <v>96859595</v>
      </c>
      <c r="G286" s="27">
        <f>G326</f>
        <v>0</v>
      </c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</row>
    <row r="287" spans="1:29" s="6" customFormat="1" ht="33" customHeight="1" x14ac:dyDescent="0.35">
      <c r="A287" s="17" t="s">
        <v>30</v>
      </c>
      <c r="B287" s="16" t="s">
        <v>35</v>
      </c>
      <c r="C287" s="94"/>
      <c r="D287" s="86"/>
      <c r="E287" s="94"/>
      <c r="F287" s="87">
        <v>50349000</v>
      </c>
      <c r="G287" s="87">
        <v>17502488</v>
      </c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s="52" customFormat="1" ht="43.35" customHeight="1" x14ac:dyDescent="0.2">
      <c r="A288" s="34" t="s">
        <v>163</v>
      </c>
      <c r="B288" s="16" t="s">
        <v>38</v>
      </c>
      <c r="C288" s="87"/>
      <c r="D288" s="87"/>
      <c r="E288" s="87"/>
      <c r="F288" s="87">
        <f>SUM(F289:F290)</f>
        <v>88560</v>
      </c>
      <c r="G288" s="87">
        <f>SUM(G289:G290)</f>
        <v>42471</v>
      </c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</row>
    <row r="289" spans="1:29" s="55" customFormat="1" ht="39" customHeight="1" x14ac:dyDescent="0.2">
      <c r="A289" s="17"/>
      <c r="B289" s="18" t="s">
        <v>156</v>
      </c>
      <c r="C289" s="21" t="s">
        <v>14</v>
      </c>
      <c r="D289" s="20">
        <v>7491775</v>
      </c>
      <c r="E289" s="53">
        <v>31.4</v>
      </c>
      <c r="F289" s="21">
        <v>42471</v>
      </c>
      <c r="G289" s="21">
        <v>42471</v>
      </c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</row>
    <row r="290" spans="1:29" s="55" customFormat="1" ht="61.5" customHeight="1" x14ac:dyDescent="0.2">
      <c r="A290" s="17"/>
      <c r="B290" s="18" t="s">
        <v>248</v>
      </c>
      <c r="C290" s="7">
        <v>2021</v>
      </c>
      <c r="D290" s="20"/>
      <c r="E290" s="53"/>
      <c r="F290" s="21">
        <v>46089</v>
      </c>
      <c r="G290" s="21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</row>
    <row r="291" spans="1:29" s="52" customFormat="1" ht="44.1" customHeight="1" x14ac:dyDescent="0.2">
      <c r="A291" s="34" t="s">
        <v>1</v>
      </c>
      <c r="B291" s="16" t="s">
        <v>38</v>
      </c>
      <c r="C291" s="87"/>
      <c r="D291" s="87"/>
      <c r="E291" s="87"/>
      <c r="F291" s="87">
        <f>F292</f>
        <v>6800000</v>
      </c>
      <c r="G291" s="87">
        <f>G292</f>
        <v>5903627</v>
      </c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</row>
    <row r="292" spans="1:29" s="9" customFormat="1" ht="57" customHeight="1" x14ac:dyDescent="0.35">
      <c r="A292" s="7"/>
      <c r="B292" s="18" t="s">
        <v>249</v>
      </c>
      <c r="C292" s="7" t="s">
        <v>15</v>
      </c>
      <c r="D292" s="20">
        <v>32104361</v>
      </c>
      <c r="E292" s="7">
        <v>40.9</v>
      </c>
      <c r="F292" s="21">
        <v>6800000</v>
      </c>
      <c r="G292" s="21">
        <v>5903627</v>
      </c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</row>
    <row r="293" spans="1:29" s="6" customFormat="1" ht="51.75" customHeight="1" x14ac:dyDescent="0.35">
      <c r="A293" s="15" t="s">
        <v>40</v>
      </c>
      <c r="B293" s="16"/>
      <c r="C293" s="94"/>
      <c r="D293" s="86"/>
      <c r="E293" s="94"/>
      <c r="F293" s="87">
        <f>F294+F296</f>
        <v>1799440</v>
      </c>
      <c r="G293" s="87">
        <f>G294+G296</f>
        <v>76225</v>
      </c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s="6" customFormat="1" ht="60.75" customHeight="1" x14ac:dyDescent="0.35">
      <c r="A294" s="16"/>
      <c r="B294" s="16" t="s">
        <v>150</v>
      </c>
      <c r="C294" s="94"/>
      <c r="D294" s="86"/>
      <c r="E294" s="94"/>
      <c r="F294" s="27">
        <f>F295</f>
        <v>1199440</v>
      </c>
      <c r="G294" s="27">
        <f>G295</f>
        <v>0</v>
      </c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s="9" customFormat="1" ht="40.5" x14ac:dyDescent="0.35">
      <c r="A295" s="17"/>
      <c r="B295" s="18" t="s">
        <v>250</v>
      </c>
      <c r="C295" s="7" t="s">
        <v>22</v>
      </c>
      <c r="D295" s="20">
        <v>218385056</v>
      </c>
      <c r="E295" s="7">
        <v>0.2</v>
      </c>
      <c r="F295" s="21">
        <v>1199440</v>
      </c>
      <c r="G295" s="21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</row>
    <row r="296" spans="1:29" s="9" customFormat="1" ht="36" customHeight="1" x14ac:dyDescent="0.35">
      <c r="A296" s="16"/>
      <c r="B296" s="16" t="s">
        <v>38</v>
      </c>
      <c r="C296" s="7"/>
      <c r="D296" s="20"/>
      <c r="E296" s="7"/>
      <c r="F296" s="27">
        <f>SUM(F297:F298)</f>
        <v>600000</v>
      </c>
      <c r="G296" s="27">
        <f>SUM(G297:G298)</f>
        <v>76225</v>
      </c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</row>
    <row r="297" spans="1:29" s="9" customFormat="1" ht="57" customHeight="1" x14ac:dyDescent="0.35">
      <c r="A297" s="17"/>
      <c r="B297" s="18" t="s">
        <v>251</v>
      </c>
      <c r="C297" s="7">
        <v>2021</v>
      </c>
      <c r="D297" s="20"/>
      <c r="E297" s="7"/>
      <c r="F297" s="21">
        <v>100000</v>
      </c>
      <c r="G297" s="21">
        <v>76225</v>
      </c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</row>
    <row r="298" spans="1:29" s="9" customFormat="1" ht="42" customHeight="1" x14ac:dyDescent="0.35">
      <c r="A298" s="17"/>
      <c r="B298" s="18" t="s">
        <v>175</v>
      </c>
      <c r="C298" s="7">
        <v>2021</v>
      </c>
      <c r="D298" s="20"/>
      <c r="E298" s="7"/>
      <c r="F298" s="21">
        <v>500000</v>
      </c>
      <c r="G298" s="21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</row>
    <row r="299" spans="1:29" s="52" customFormat="1" ht="39" customHeight="1" x14ac:dyDescent="0.2">
      <c r="A299" s="34" t="s">
        <v>9</v>
      </c>
      <c r="B299" s="34"/>
      <c r="C299" s="87"/>
      <c r="D299" s="87"/>
      <c r="E299" s="87"/>
      <c r="F299" s="87">
        <f>F300+F310+F316</f>
        <v>12646580</v>
      </c>
      <c r="G299" s="87">
        <f>G300+G310+G316</f>
        <v>3626031</v>
      </c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</row>
    <row r="300" spans="1:29" s="59" customFormat="1" ht="37.5" customHeight="1" x14ac:dyDescent="0.2">
      <c r="A300" s="16"/>
      <c r="B300" s="16" t="s">
        <v>150</v>
      </c>
      <c r="C300" s="56"/>
      <c r="D300" s="57"/>
      <c r="E300" s="57"/>
      <c r="F300" s="27">
        <f>SUM(F301:F309)</f>
        <v>7143138</v>
      </c>
      <c r="G300" s="27">
        <f>SUM(G301:G309)</f>
        <v>849096</v>
      </c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</row>
    <row r="301" spans="1:29" s="55" customFormat="1" ht="36" customHeight="1" x14ac:dyDescent="0.2">
      <c r="A301" s="94"/>
      <c r="B301" s="18" t="s">
        <v>176</v>
      </c>
      <c r="C301" s="7" t="s">
        <v>18</v>
      </c>
      <c r="D301" s="20">
        <v>28556946</v>
      </c>
      <c r="E301" s="23">
        <v>71.400000000000006</v>
      </c>
      <c r="F301" s="21">
        <v>4000000</v>
      </c>
      <c r="G301" s="21">
        <v>20439</v>
      </c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</row>
    <row r="302" spans="1:29" s="55" customFormat="1" ht="54" customHeight="1" x14ac:dyDescent="0.2">
      <c r="A302" s="94"/>
      <c r="B302" s="18" t="s">
        <v>158</v>
      </c>
      <c r="C302" s="7" t="s">
        <v>20</v>
      </c>
      <c r="D302" s="20"/>
      <c r="E302" s="7"/>
      <c r="F302" s="21">
        <v>1000000</v>
      </c>
      <c r="G302" s="21">
        <v>280000</v>
      </c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</row>
    <row r="303" spans="1:29" s="9" customFormat="1" ht="32.25" customHeight="1" x14ac:dyDescent="0.35">
      <c r="A303" s="17"/>
      <c r="B303" s="18" t="s">
        <v>157</v>
      </c>
      <c r="C303" s="7" t="s">
        <v>22</v>
      </c>
      <c r="D303" s="20">
        <v>2174659</v>
      </c>
      <c r="E303" s="7">
        <v>74.099999999999994</v>
      </c>
      <c r="F303" s="21">
        <v>258138</v>
      </c>
      <c r="G303" s="21">
        <v>255528</v>
      </c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</row>
    <row r="304" spans="1:29" s="55" customFormat="1" ht="42" customHeight="1" x14ac:dyDescent="0.2">
      <c r="A304" s="94"/>
      <c r="B304" s="18" t="s">
        <v>177</v>
      </c>
      <c r="C304" s="7" t="s">
        <v>14</v>
      </c>
      <c r="D304" s="20">
        <v>3798990</v>
      </c>
      <c r="E304" s="23">
        <v>5.9</v>
      </c>
      <c r="F304" s="21">
        <v>1000000</v>
      </c>
      <c r="G304" s="21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</row>
    <row r="305" spans="1:29" s="55" customFormat="1" ht="65.25" customHeight="1" x14ac:dyDescent="0.2">
      <c r="A305" s="94"/>
      <c r="B305" s="18" t="s">
        <v>59</v>
      </c>
      <c r="C305" s="7">
        <v>2021</v>
      </c>
      <c r="D305" s="20">
        <v>158920</v>
      </c>
      <c r="E305" s="7"/>
      <c r="F305" s="21">
        <v>150000</v>
      </c>
      <c r="G305" s="21">
        <v>148570</v>
      </c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</row>
    <row r="306" spans="1:29" s="55" customFormat="1" ht="65.25" customHeight="1" x14ac:dyDescent="0.2">
      <c r="A306" s="94"/>
      <c r="B306" s="18" t="s">
        <v>230</v>
      </c>
      <c r="C306" s="7">
        <v>2021</v>
      </c>
      <c r="D306" s="20"/>
      <c r="E306" s="7"/>
      <c r="F306" s="21">
        <v>200000</v>
      </c>
      <c r="G306" s="21">
        <v>6000</v>
      </c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</row>
    <row r="307" spans="1:29" s="55" customFormat="1" ht="54" customHeight="1" x14ac:dyDescent="0.2">
      <c r="A307" s="94"/>
      <c r="B307" s="18" t="s">
        <v>165</v>
      </c>
      <c r="C307" s="7">
        <v>2021</v>
      </c>
      <c r="D307" s="20"/>
      <c r="E307" s="7"/>
      <c r="F307" s="21">
        <v>200000</v>
      </c>
      <c r="G307" s="21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</row>
    <row r="308" spans="1:29" s="55" customFormat="1" ht="55.5" customHeight="1" x14ac:dyDescent="0.2">
      <c r="A308" s="94"/>
      <c r="B308" s="18" t="s">
        <v>134</v>
      </c>
      <c r="C308" s="7">
        <v>2021</v>
      </c>
      <c r="D308" s="20">
        <v>143772</v>
      </c>
      <c r="E308" s="7"/>
      <c r="F308" s="21">
        <v>135000</v>
      </c>
      <c r="G308" s="21">
        <v>134281</v>
      </c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</row>
    <row r="309" spans="1:29" s="55" customFormat="1" ht="34.5" customHeight="1" x14ac:dyDescent="0.2">
      <c r="A309" s="94"/>
      <c r="B309" s="18" t="s">
        <v>60</v>
      </c>
      <c r="C309" s="7">
        <v>2021</v>
      </c>
      <c r="D309" s="20"/>
      <c r="E309" s="7"/>
      <c r="F309" s="21">
        <v>200000</v>
      </c>
      <c r="G309" s="21">
        <v>4278</v>
      </c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</row>
    <row r="310" spans="1:29" s="59" customFormat="1" ht="30.75" customHeight="1" x14ac:dyDescent="0.2">
      <c r="A310" s="16"/>
      <c r="B310" s="16" t="s">
        <v>38</v>
      </c>
      <c r="C310" s="21"/>
      <c r="D310" s="60"/>
      <c r="E310" s="60"/>
      <c r="F310" s="27">
        <f>SUM(F311:F315)</f>
        <v>5007447</v>
      </c>
      <c r="G310" s="27">
        <f>SUM(G311:G315)</f>
        <v>2748737</v>
      </c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</row>
    <row r="311" spans="1:29" s="55" customFormat="1" ht="46.5" customHeight="1" x14ac:dyDescent="0.2">
      <c r="A311" s="94"/>
      <c r="B311" s="18" t="s">
        <v>51</v>
      </c>
      <c r="C311" s="7">
        <v>2021</v>
      </c>
      <c r="D311" s="20"/>
      <c r="E311" s="53"/>
      <c r="F311" s="21">
        <v>200000</v>
      </c>
      <c r="G311" s="21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</row>
    <row r="312" spans="1:29" s="55" customFormat="1" ht="46.5" customHeight="1" x14ac:dyDescent="0.2">
      <c r="A312" s="94"/>
      <c r="B312" s="18" t="s">
        <v>252</v>
      </c>
      <c r="C312" s="7">
        <v>2021</v>
      </c>
      <c r="D312" s="20"/>
      <c r="E312" s="53"/>
      <c r="F312" s="21">
        <v>40000</v>
      </c>
      <c r="G312" s="21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</row>
    <row r="313" spans="1:29" s="55" customFormat="1" ht="41.25" customHeight="1" x14ac:dyDescent="0.2">
      <c r="A313" s="17"/>
      <c r="B313" s="18" t="s">
        <v>159</v>
      </c>
      <c r="C313" s="7" t="s">
        <v>17</v>
      </c>
      <c r="D313" s="20">
        <v>3731467</v>
      </c>
      <c r="E313" s="53">
        <v>8.6</v>
      </c>
      <c r="F313" s="21">
        <v>1567447</v>
      </c>
      <c r="G313" s="21">
        <v>1567447</v>
      </c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</row>
    <row r="314" spans="1:29" s="55" customFormat="1" ht="48.75" customHeight="1" x14ac:dyDescent="0.2">
      <c r="A314" s="94"/>
      <c r="B314" s="18" t="s">
        <v>253</v>
      </c>
      <c r="C314" s="7">
        <v>2021</v>
      </c>
      <c r="D314" s="20"/>
      <c r="E314" s="53"/>
      <c r="F314" s="21">
        <v>200000</v>
      </c>
      <c r="G314" s="21">
        <v>45898</v>
      </c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</row>
    <row r="315" spans="1:29" s="55" customFormat="1" ht="34.5" customHeight="1" x14ac:dyDescent="0.2">
      <c r="A315" s="94"/>
      <c r="B315" s="18" t="s">
        <v>11</v>
      </c>
      <c r="C315" s="7" t="s">
        <v>22</v>
      </c>
      <c r="D315" s="20">
        <v>43519067</v>
      </c>
      <c r="E315" s="53">
        <v>63.4</v>
      </c>
      <c r="F315" s="21">
        <v>3000000</v>
      </c>
      <c r="G315" s="21">
        <v>1135392</v>
      </c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</row>
    <row r="316" spans="1:29" s="55" customFormat="1" ht="30.75" customHeight="1" x14ac:dyDescent="0.2">
      <c r="A316" s="16"/>
      <c r="B316" s="16" t="s">
        <v>35</v>
      </c>
      <c r="C316" s="7"/>
      <c r="D316" s="20"/>
      <c r="E316" s="53"/>
      <c r="F316" s="27">
        <f>SUM(F317:F318)</f>
        <v>495995</v>
      </c>
      <c r="G316" s="27">
        <f>SUM(G317:G318)</f>
        <v>28198</v>
      </c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</row>
    <row r="317" spans="1:29" s="55" customFormat="1" ht="34.5" customHeight="1" x14ac:dyDescent="0.2">
      <c r="A317" s="94"/>
      <c r="B317" s="18" t="s">
        <v>129</v>
      </c>
      <c r="C317" s="7">
        <v>2021</v>
      </c>
      <c r="D317" s="20"/>
      <c r="E317" s="53"/>
      <c r="F317" s="21">
        <v>400000</v>
      </c>
      <c r="G317" s="21">
        <v>28198</v>
      </c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</row>
    <row r="318" spans="1:29" s="55" customFormat="1" ht="36" customHeight="1" x14ac:dyDescent="0.2">
      <c r="A318" s="94"/>
      <c r="B318" s="18" t="s">
        <v>179</v>
      </c>
      <c r="C318" s="7" t="s">
        <v>17</v>
      </c>
      <c r="D318" s="20">
        <v>299822</v>
      </c>
      <c r="E318" s="53">
        <v>65.900000000000006</v>
      </c>
      <c r="F318" s="21">
        <v>95995</v>
      </c>
      <c r="G318" s="21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</row>
    <row r="319" spans="1:29" s="6" customFormat="1" ht="36.75" customHeight="1" x14ac:dyDescent="0.35">
      <c r="A319" s="15" t="s">
        <v>2</v>
      </c>
      <c r="B319" s="16" t="s">
        <v>228</v>
      </c>
      <c r="C319" s="94"/>
      <c r="D319" s="94"/>
      <c r="E319" s="94"/>
      <c r="F319" s="87">
        <f>F320</f>
        <v>1000000</v>
      </c>
      <c r="G319" s="87">
        <f>G320</f>
        <v>0</v>
      </c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s="55" customFormat="1" ht="154.5" customHeight="1" x14ac:dyDescent="0.2">
      <c r="A320" s="17"/>
      <c r="B320" s="18" t="s">
        <v>50</v>
      </c>
      <c r="C320" s="7" t="s">
        <v>22</v>
      </c>
      <c r="D320" s="20">
        <v>1411365</v>
      </c>
      <c r="E320" s="53">
        <v>7.2</v>
      </c>
      <c r="F320" s="21">
        <v>1000000</v>
      </c>
      <c r="G320" s="21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</row>
    <row r="321" spans="1:29" s="6" customFormat="1" ht="50.25" customHeight="1" x14ac:dyDescent="0.35">
      <c r="A321" s="15" t="s">
        <v>41</v>
      </c>
      <c r="B321" s="16" t="s">
        <v>150</v>
      </c>
      <c r="C321" s="94"/>
      <c r="D321" s="86"/>
      <c r="E321" s="94"/>
      <c r="F321" s="87">
        <f>SUM(F322:F323)</f>
        <v>38172673</v>
      </c>
      <c r="G321" s="87">
        <f>SUM(G322:G323)</f>
        <v>7048511</v>
      </c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s="9" customFormat="1" ht="53.25" customHeight="1" x14ac:dyDescent="0.35">
      <c r="A322" s="18"/>
      <c r="B322" s="18" t="s">
        <v>254</v>
      </c>
      <c r="C322" s="7" t="s">
        <v>14</v>
      </c>
      <c r="D322" s="20">
        <v>77987328</v>
      </c>
      <c r="E322" s="7">
        <v>40.700000000000003</v>
      </c>
      <c r="F322" s="21">
        <v>10172673</v>
      </c>
      <c r="G322" s="21">
        <v>4048511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</row>
    <row r="323" spans="1:29" s="9" customFormat="1" ht="77.25" customHeight="1" x14ac:dyDescent="0.35">
      <c r="A323" s="7"/>
      <c r="B323" s="18" t="s">
        <v>10</v>
      </c>
      <c r="C323" s="7" t="s">
        <v>16</v>
      </c>
      <c r="D323" s="20">
        <v>92508050</v>
      </c>
      <c r="E323" s="7">
        <v>1.2</v>
      </c>
      <c r="F323" s="21">
        <v>28000000</v>
      </c>
      <c r="G323" s="21">
        <v>3000000</v>
      </c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</row>
    <row r="324" spans="1:29" s="52" customFormat="1" ht="33.75" customHeight="1" x14ac:dyDescent="0.2">
      <c r="A324" s="34" t="s">
        <v>3</v>
      </c>
      <c r="B324" s="62"/>
      <c r="C324" s="87"/>
      <c r="D324" s="86"/>
      <c r="E324" s="86"/>
      <c r="F324" s="87">
        <f>F325+F332</f>
        <v>124644482</v>
      </c>
      <c r="G324" s="87">
        <f>G325+G332</f>
        <v>6359867</v>
      </c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</row>
    <row r="325" spans="1:29" s="50" customFormat="1" ht="34.5" customHeight="1" x14ac:dyDescent="0.2">
      <c r="A325" s="16"/>
      <c r="B325" s="16" t="s">
        <v>44</v>
      </c>
      <c r="C325" s="87"/>
      <c r="D325" s="63"/>
      <c r="E325" s="63"/>
      <c r="F325" s="27">
        <f>F327+F330</f>
        <v>117182088</v>
      </c>
      <c r="G325" s="27">
        <f>G327+G330</f>
        <v>602456</v>
      </c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</row>
    <row r="326" spans="1:29" s="50" customFormat="1" ht="39.75" customHeight="1" x14ac:dyDescent="0.2">
      <c r="A326" s="16"/>
      <c r="B326" s="16" t="s">
        <v>45</v>
      </c>
      <c r="C326" s="87"/>
      <c r="D326" s="63"/>
      <c r="E326" s="63"/>
      <c r="F326" s="27">
        <f>F329</f>
        <v>96859595</v>
      </c>
      <c r="G326" s="27">
        <f>G329</f>
        <v>0</v>
      </c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</row>
    <row r="327" spans="1:29" s="50" customFormat="1" ht="49.5" customHeight="1" x14ac:dyDescent="0.2">
      <c r="A327" s="35"/>
      <c r="B327" s="18" t="s">
        <v>115</v>
      </c>
      <c r="C327" s="21" t="s">
        <v>22</v>
      </c>
      <c r="D327" s="63"/>
      <c r="E327" s="63"/>
      <c r="F327" s="21">
        <f>F328</f>
        <v>116231514</v>
      </c>
      <c r="G327" s="21">
        <f>G328</f>
        <v>0</v>
      </c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</row>
    <row r="328" spans="1:29" s="50" customFormat="1" ht="54" customHeight="1" x14ac:dyDescent="0.2">
      <c r="A328" s="64"/>
      <c r="B328" s="28" t="s">
        <v>117</v>
      </c>
      <c r="C328" s="21" t="s">
        <v>22</v>
      </c>
      <c r="D328" s="63"/>
      <c r="E328" s="63"/>
      <c r="F328" s="29">
        <v>116231514</v>
      </c>
      <c r="G328" s="2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</row>
    <row r="329" spans="1:29" s="50" customFormat="1" ht="32.25" customHeight="1" x14ac:dyDescent="0.2">
      <c r="A329" s="65"/>
      <c r="B329" s="66" t="s">
        <v>116</v>
      </c>
      <c r="C329" s="21"/>
      <c r="D329" s="63"/>
      <c r="E329" s="63"/>
      <c r="F329" s="29">
        <v>96859595</v>
      </c>
      <c r="G329" s="2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</row>
    <row r="330" spans="1:29" s="50" customFormat="1" ht="51.75" customHeight="1" x14ac:dyDescent="0.2">
      <c r="A330" s="35"/>
      <c r="B330" s="18" t="s">
        <v>49</v>
      </c>
      <c r="C330" s="21" t="s">
        <v>22</v>
      </c>
      <c r="D330" s="63"/>
      <c r="E330" s="63"/>
      <c r="F330" s="21">
        <f>F331</f>
        <v>950574</v>
      </c>
      <c r="G330" s="21">
        <f>G331</f>
        <v>602456</v>
      </c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</row>
    <row r="331" spans="1:29" s="59" customFormat="1" ht="51.75" customHeight="1" x14ac:dyDescent="0.2">
      <c r="A331" s="67"/>
      <c r="B331" s="66" t="s">
        <v>255</v>
      </c>
      <c r="C331" s="60" t="s">
        <v>22</v>
      </c>
      <c r="D331" s="60">
        <v>2982062</v>
      </c>
      <c r="E331" s="61">
        <v>3.4</v>
      </c>
      <c r="F331" s="29">
        <v>950574</v>
      </c>
      <c r="G331" s="29">
        <v>602456</v>
      </c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</row>
    <row r="332" spans="1:29" s="55" customFormat="1" ht="30.75" customHeight="1" x14ac:dyDescent="0.2">
      <c r="A332" s="16"/>
      <c r="B332" s="16" t="s">
        <v>38</v>
      </c>
      <c r="C332" s="21"/>
      <c r="D332" s="20"/>
      <c r="E332" s="20"/>
      <c r="F332" s="27">
        <f>F333</f>
        <v>7462394</v>
      </c>
      <c r="G332" s="27">
        <f>G333</f>
        <v>5757411</v>
      </c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</row>
    <row r="333" spans="1:29" s="55" customFormat="1" ht="55.5" customHeight="1" x14ac:dyDescent="0.2">
      <c r="A333" s="35"/>
      <c r="B333" s="18" t="s">
        <v>49</v>
      </c>
      <c r="C333" s="21" t="s">
        <v>14</v>
      </c>
      <c r="D333" s="20"/>
      <c r="E333" s="53"/>
      <c r="F333" s="21">
        <f>SUM(F334:F335)</f>
        <v>7462394</v>
      </c>
      <c r="G333" s="21">
        <f>SUM(G334:G335)</f>
        <v>5757411</v>
      </c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</row>
    <row r="334" spans="1:29" s="59" customFormat="1" ht="51.75" customHeight="1" x14ac:dyDescent="0.2">
      <c r="A334" s="67"/>
      <c r="B334" s="66" t="s">
        <v>12</v>
      </c>
      <c r="C334" s="20" t="s">
        <v>14</v>
      </c>
      <c r="D334" s="60">
        <v>43788746</v>
      </c>
      <c r="E334" s="61">
        <v>28.7</v>
      </c>
      <c r="F334" s="29">
        <v>470768</v>
      </c>
      <c r="G334" s="29">
        <v>470768</v>
      </c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</row>
    <row r="335" spans="1:29" s="59" customFormat="1" ht="54" customHeight="1" x14ac:dyDescent="0.2">
      <c r="A335" s="67"/>
      <c r="B335" s="66" t="s">
        <v>256</v>
      </c>
      <c r="C335" s="20" t="s">
        <v>14</v>
      </c>
      <c r="D335" s="60">
        <v>40001774</v>
      </c>
      <c r="E335" s="61">
        <v>39.200000000000003</v>
      </c>
      <c r="F335" s="29">
        <v>6991626</v>
      </c>
      <c r="G335" s="29">
        <v>5286643</v>
      </c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</row>
    <row r="336" spans="1:29" s="52" customFormat="1" ht="59.85" customHeight="1" x14ac:dyDescent="0.2">
      <c r="A336" s="68" t="s">
        <v>154</v>
      </c>
      <c r="B336" s="67" t="s">
        <v>114</v>
      </c>
      <c r="C336" s="87"/>
      <c r="D336" s="86"/>
      <c r="E336" s="86"/>
      <c r="F336" s="87">
        <v>86000</v>
      </c>
      <c r="G336" s="87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</row>
    <row r="337" spans="1:29" s="48" customFormat="1" ht="50.25" customHeight="1" x14ac:dyDescent="0.2">
      <c r="A337" s="36" t="s">
        <v>32</v>
      </c>
      <c r="B337" s="10"/>
      <c r="C337" s="69"/>
      <c r="D337" s="69"/>
      <c r="E337" s="69"/>
      <c r="F337" s="12">
        <f>SUM(F338:F339)</f>
        <v>65000</v>
      </c>
      <c r="G337" s="12">
        <f>SUM(G338:G339)</f>
        <v>3960</v>
      </c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</row>
    <row r="338" spans="1:29" s="55" customFormat="1" ht="51.75" customHeight="1" x14ac:dyDescent="0.2">
      <c r="A338" s="34" t="s">
        <v>33</v>
      </c>
      <c r="B338" s="67" t="s">
        <v>37</v>
      </c>
      <c r="C338" s="20"/>
      <c r="D338" s="20"/>
      <c r="E338" s="20"/>
      <c r="F338" s="87">
        <v>20000</v>
      </c>
      <c r="G338" s="87">
        <v>3960</v>
      </c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</row>
    <row r="339" spans="1:29" s="55" customFormat="1" ht="68.25" customHeight="1" x14ac:dyDescent="0.2">
      <c r="A339" s="34" t="s">
        <v>34</v>
      </c>
      <c r="B339" s="67" t="s">
        <v>37</v>
      </c>
      <c r="C339" s="20"/>
      <c r="D339" s="20"/>
      <c r="E339" s="20"/>
      <c r="F339" s="87">
        <v>45000</v>
      </c>
      <c r="G339" s="87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</row>
    <row r="340" spans="1:29" s="73" customFormat="1" ht="30" customHeight="1" x14ac:dyDescent="0.35">
      <c r="A340" s="24" t="s">
        <v>46</v>
      </c>
      <c r="B340" s="70"/>
      <c r="C340" s="71"/>
      <c r="D340" s="71"/>
      <c r="E340" s="71"/>
      <c r="F340" s="12">
        <f>F19+F38+F180+F199+F208+F218+F285+F337+F206</f>
        <v>597272690.88</v>
      </c>
      <c r="G340" s="12">
        <f>G19+G38+G180+G199+G208+G218+G285+G337+G206</f>
        <v>142273978.88</v>
      </c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  <c r="AA340" s="72"/>
      <c r="AB340" s="72"/>
      <c r="AC340" s="72"/>
    </row>
    <row r="341" spans="1:29" s="73" customFormat="1" ht="30" customHeight="1" x14ac:dyDescent="0.35">
      <c r="A341" s="74" t="s">
        <v>164</v>
      </c>
      <c r="B341" s="70"/>
      <c r="C341" s="71"/>
      <c r="D341" s="71"/>
      <c r="E341" s="71"/>
      <c r="F341" s="26">
        <f>F40+F41+F182+F220</f>
        <v>15485720.18</v>
      </c>
      <c r="G341" s="26">
        <f>G40+G41+G182+G220</f>
        <v>260381</v>
      </c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  <c r="AA341" s="72"/>
      <c r="AB341" s="72"/>
      <c r="AC341" s="72"/>
    </row>
    <row r="342" spans="1:29" s="73" customFormat="1" ht="30" customHeight="1" x14ac:dyDescent="0.35">
      <c r="A342" s="74" t="s">
        <v>218</v>
      </c>
      <c r="B342" s="70"/>
      <c r="C342" s="71"/>
      <c r="D342" s="71"/>
      <c r="E342" s="71"/>
      <c r="F342" s="26">
        <f>F39</f>
        <v>98583</v>
      </c>
      <c r="G342" s="26">
        <f>G39</f>
        <v>0</v>
      </c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  <c r="AA342" s="72"/>
      <c r="AB342" s="72"/>
      <c r="AC342" s="72"/>
    </row>
    <row r="343" spans="1:29" s="72" customFormat="1" ht="29.25" customHeight="1" x14ac:dyDescent="0.35">
      <c r="A343" s="74" t="s">
        <v>45</v>
      </c>
      <c r="B343" s="70"/>
      <c r="C343" s="71"/>
      <c r="D343" s="71"/>
      <c r="E343" s="71"/>
      <c r="F343" s="26">
        <f>F181+F219+F286</f>
        <v>127771665.12</v>
      </c>
      <c r="G343" s="26">
        <f>G181+G219+G286</f>
        <v>2343525.58</v>
      </c>
    </row>
    <row r="344" spans="1:29" s="76" customFormat="1" ht="19.5" x14ac:dyDescent="0.3">
      <c r="A344" s="75"/>
      <c r="F344" s="77"/>
      <c r="G344" s="77"/>
    </row>
    <row r="345" spans="1:29" s="76" customFormat="1" ht="21" customHeight="1" x14ac:dyDescent="0.3">
      <c r="A345" s="75"/>
      <c r="F345" s="77"/>
      <c r="G345" s="77"/>
    </row>
    <row r="346" spans="1:29" s="82" customFormat="1" ht="35.25" customHeight="1" x14ac:dyDescent="0.5">
      <c r="A346" s="83"/>
      <c r="F346" s="84"/>
      <c r="G346" s="84"/>
    </row>
    <row r="347" spans="1:29" s="89" customFormat="1" ht="48" customHeight="1" x14ac:dyDescent="0.5">
      <c r="A347" s="97" t="s">
        <v>299</v>
      </c>
      <c r="B347" s="97"/>
      <c r="F347" s="99" t="s">
        <v>300</v>
      </c>
      <c r="G347" s="99"/>
    </row>
    <row r="348" spans="1:29" s="76" customFormat="1" ht="21" customHeight="1" x14ac:dyDescent="0.3">
      <c r="A348" s="85"/>
      <c r="F348" s="77"/>
      <c r="G348" s="77"/>
    </row>
    <row r="349" spans="1:29" s="78" customFormat="1" ht="26.1" customHeight="1" x14ac:dyDescent="0.4">
      <c r="A349" s="81"/>
      <c r="B349" s="81"/>
      <c r="F349" s="79"/>
      <c r="G349" s="79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</row>
  </sheetData>
  <mergeCells count="21">
    <mergeCell ref="C7:G7"/>
    <mergeCell ref="C8:G8"/>
    <mergeCell ref="C1:G1"/>
    <mergeCell ref="C2:G2"/>
    <mergeCell ref="C4:G4"/>
    <mergeCell ref="C5:G5"/>
    <mergeCell ref="C6:G6"/>
    <mergeCell ref="D9:G9"/>
    <mergeCell ref="D10:G10"/>
    <mergeCell ref="A347:B347"/>
    <mergeCell ref="A13:G13"/>
    <mergeCell ref="F347:G347"/>
    <mergeCell ref="C16:C17"/>
    <mergeCell ref="D16:D17"/>
    <mergeCell ref="E16:E17"/>
    <mergeCell ref="F16:F17"/>
    <mergeCell ref="A16:A17"/>
    <mergeCell ref="B16:B17"/>
    <mergeCell ref="G16:G17"/>
    <mergeCell ref="A12:G12"/>
    <mergeCell ref="A14:G14"/>
  </mergeCells>
  <printOptions horizontalCentered="1"/>
  <pageMargins left="0.23622047244094491" right="0.23622047244094491" top="1.1811023622047245" bottom="0.51181102362204722" header="0.31496062992125984" footer="0.31496062992125984"/>
  <pageSetup paperSize="9" scale="44" firstPageNumber="60" fitToHeight="58" orientation="landscape" useFirstPageNumber="1" r:id="rId1"/>
  <headerFooter>
    <oddFooter>&amp;R&amp;"Times New Roman,обычный"&amp;22&amp;P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dodatok 4 VK</vt:lpstr>
      <vt:lpstr>'dodatok 4 VK'!Заголовки_для_печати</vt:lpstr>
      <vt:lpstr>'dodatok 4 VK'!Область_печати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Войтенко Cвітлана Олексіївна</cp:lastModifiedBy>
  <cp:lastPrinted>2021-08-03T05:26:15Z</cp:lastPrinted>
  <dcterms:created xsi:type="dcterms:W3CDTF">2018-10-18T06:20:50Z</dcterms:created>
  <dcterms:modified xsi:type="dcterms:W3CDTF">2021-08-03T05:26:31Z</dcterms:modified>
</cp:coreProperties>
</file>