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08" windowHeight="7620" tabRatio="319" activeTab="0"/>
  </bookViews>
  <sheets>
    <sheet name="2271" sheetId="1" r:id="rId1"/>
    <sheet name="2272" sheetId="2" r:id="rId2"/>
    <sheet name="2273" sheetId="3" r:id="rId3"/>
    <sheet name="2274, 2275" sheetId="4" r:id="rId4"/>
  </sheets>
  <definedNames>
    <definedName name="_xlnm.Print_Area" localSheetId="0">'2271'!$A$1:$O$63</definedName>
    <definedName name="_xlnm.Print_Area" localSheetId="1">'2272'!$A$1:$O$55</definedName>
    <definedName name="_xlnm.Print_Area" localSheetId="2">'2273'!$A$1:$O$49</definedName>
    <definedName name="_xlnm.Print_Area" localSheetId="3">'2274, 2275'!$A$1:$O$28</definedName>
  </definedNames>
  <calcPr fullCalcOnLoad="1" fullPrecision="0"/>
</workbook>
</file>

<file path=xl/sharedStrings.xml><?xml version="1.0" encoding="utf-8"?>
<sst xmlns="http://schemas.openxmlformats.org/spreadsheetml/2006/main" count="352" uniqueCount="138">
  <si>
    <t>№</t>
  </si>
  <si>
    <t>Назва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</si>
  <si>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</si>
  <si>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</si>
  <si>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</si>
  <si>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</si>
  <si>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</si>
  <si>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</si>
  <si>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</si>
  <si>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</si>
  <si>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 xml:space="preserve">Вересень </t>
  </si>
  <si>
    <t>Жовтень</t>
  </si>
  <si>
    <t>Листопад</t>
  </si>
  <si>
    <t>Грудень</t>
  </si>
  <si>
    <t>Всього на рік</t>
  </si>
  <si>
    <t>Ггкал</t>
  </si>
  <si>
    <t>куб.м</t>
  </si>
  <si>
    <t>Разом:</t>
  </si>
  <si>
    <t xml:space="preserve">до рішення виконавчого комітету </t>
  </si>
  <si>
    <t>тис. куб.м.</t>
  </si>
  <si>
    <t>бал/кг</t>
  </si>
  <si>
    <t>Міський центр фізичного здоровя населення "Спорт для всіх" - Клуб за місцем проживання "Майстер" (КТКВК 130115, КП "Міськводоканал" СМР водовідведення)</t>
  </si>
  <si>
    <t>кВт год</t>
  </si>
  <si>
    <t>Міський центр фізичного здоровя населення "Спорт для всіх" - Клуб за місцем проживання "Майстер" (КТКВК 130115, ТОВ "Сумитеплоенерго" гаряче водопостачання)</t>
  </si>
  <si>
    <t>в т.ч. холодне водопостачання КП "Міськводоканал" СМР</t>
  </si>
  <si>
    <t xml:space="preserve">гаряче водопостачання ТОВ "Сумитеплоенерго" </t>
  </si>
  <si>
    <t>водовідведення КП "Міськводоканал" СМР</t>
  </si>
  <si>
    <t>2 / 42,000</t>
  </si>
  <si>
    <t xml:space="preserve">від                                    №     </t>
  </si>
  <si>
    <t xml:space="preserve">від                               № </t>
  </si>
  <si>
    <t>Додаток 1</t>
  </si>
  <si>
    <t>Додаток 2</t>
  </si>
  <si>
    <t>Додаток 3</t>
  </si>
  <si>
    <t>Додаток 4</t>
  </si>
  <si>
    <t xml:space="preserve">Міський центр фізичного здоровя населення "Спорт для всіх" - Клуб за місцем проживання "Імпульс" (КПКВК 0315061, ТОВ "Сумитеплоенерго") </t>
  </si>
  <si>
    <t>Міський центр фізичного здоровя населення "Спорт для всіх" - Клуб за місцем проживання "Імпульс"  (КПКВК 0315061)</t>
  </si>
  <si>
    <t>Міський центр фізичного здоровя населення "Спорт для всіх" - Клуб за місцем проживання "Імпульс" (КПКВК 0315061)</t>
  </si>
  <si>
    <t>Комунальна установа "Сумська міська рятувально-водолазна служба" (КПКВК 0218120)</t>
  </si>
  <si>
    <t>Комунальна установа "Сумська міська рятувально-водолазна служба" (КПКВК 0218120) загальний фонд</t>
  </si>
  <si>
    <t>Комунальна установа "Сумська міська рятувально-водолазна служба" (КПКВК 0218120) спеціальний фонд</t>
  </si>
  <si>
    <t>Комунальна установа "Сумська міська рятувально-водолазна служба" (КПКВК 0218120), вугілля, т</t>
  </si>
  <si>
    <t>Комунальна установа "Сумська міська рятувально-водолазна служба" (КПКВК 0218120), дрова, куб.м</t>
  </si>
  <si>
    <t xml:space="preserve">Комунальна установа "Центр матері та дитини" (КПКВК 0213241, ТОВ "Сумитеплоенерго") </t>
  </si>
  <si>
    <t xml:space="preserve">Комунальна установа "Центр матері та дитини" (КПКВК 0213241) </t>
  </si>
  <si>
    <t>Сумський міський  центр соціальних служб для сімї, дітей та молоді (КПКВК 0213121, Дирекція КППВ)</t>
  </si>
  <si>
    <t>Сумський міський  центр соціальних служб для сімї, дітей та молоді (КПКВК  0213121)</t>
  </si>
  <si>
    <t>Сумський міський  центр соціальних служб для сімї, дітей та молоді (КПКВК 0213121)</t>
  </si>
  <si>
    <t xml:space="preserve">Опорний пункт по вул.Харківська, 30/2
(КПКВК 0218230, ТОВ "Сумитеплоенерго" )  </t>
  </si>
  <si>
    <t xml:space="preserve">Виконавчий комітет (КПКВК 0210160) </t>
  </si>
  <si>
    <t xml:space="preserve">Виконавчий комітет (КПКВК 0210160,
ТОВ "Сумитеплоенерго") </t>
  </si>
  <si>
    <t xml:space="preserve">Виконавчий комітет (КПКВК 0210160, Дирекція КППВ) </t>
  </si>
  <si>
    <t xml:space="preserve">Міський комунальний заклад "Спеціалізована дитячо-юнацька спортивна школа Олімпійського резерву В.Голубничого з легкої атлетики" (КПКВК 0215031, Дирекція КППВ) </t>
  </si>
  <si>
    <t xml:space="preserve">Міський комунальний заклад "Спеціалізована дитячо-юнацька спортивна школа Олімпійського резерву В.Голубничого з легкої атлетики" (КПКВК 0215031, ТОВ "Сумитеплоенерго") </t>
  </si>
  <si>
    <t xml:space="preserve">Міський комунальний заклад "Спеціалізована дитячо-юнацька спортивна школа Олімпійського резерву В.Голубничого з легкої атлетики" (КПКВК 0215031) </t>
  </si>
  <si>
    <t xml:space="preserve">Міський комунальний заклад "Дитячо-юнацька спортивна школа з вільної боротьби" (КПКВК 0215031) </t>
  </si>
  <si>
    <t xml:space="preserve">Міський комунальний заклад "Дитячо-юнацька спортивна школа з вільної боротьби" (КПКВК 0215031, Дирекція КППВ) </t>
  </si>
  <si>
    <t xml:space="preserve">Міський комунальний заклад "Дитячо-юнацька спортивна школа з вільної боротьби" (КПКВК 0215031,
ТОВ "Сумитеплоенерго" ) </t>
  </si>
  <si>
    <t xml:space="preserve">Міський комунальний заклад "Комплексна дитячо-юнацька спортивна школа "Суми" (КПКВК 0215031, Дирекція КППВ) </t>
  </si>
  <si>
    <t xml:space="preserve">Міський комунальний заклад "Комплексна дитячо-юнацька спортивна школа "Суми" (КПКВК 0215031) </t>
  </si>
  <si>
    <t xml:space="preserve">Комунальний заклад "Комплексна дитячо-юнацька спортивна школа єдиноборств" СМР (КПКВК 0215031, Дирекція КППВ) </t>
  </si>
  <si>
    <t xml:space="preserve">Міський комунальний заклад "Комплексна дитячо-юнацька спортивна школа "Суми" (КПКВК 0215031, ТОВ "Сумитеплоенерго") </t>
  </si>
  <si>
    <t xml:space="preserve">Комунальний заклад "Комплексна дитячо-юнацька спортивна школа єдиноборств" СМР (КПКВК 0215031, ТОВ "Сумитеплоенерго") </t>
  </si>
  <si>
    <t xml:space="preserve">Комунальний заклад "Комплексна дитячо-юнацька спортивна школа єдиноборств" СМР (КПКВК 0215031) </t>
  </si>
  <si>
    <t>Міський центр фізичного здоровя населення "Спорт для всіх" - Спортивний комплекс "Авангард" (КПКВК 0215061, Дирекція КППВ) спеціальний фонд</t>
  </si>
  <si>
    <t>Міський центр фізичного здоровя населення "Спорт для всіх" - Спортивний комплекс "Авангард" (КПКВК 0215061, ТОВ "Сумитеплоенерго") спеціальний фонд</t>
  </si>
  <si>
    <t>Міський центр фізичного здоровя населення "Спорт для всіх" - Клуб за місцем проживання "Гармонія" (КПКВК 0215061, Дирекція КППВ)</t>
  </si>
  <si>
    <t>Міський центр фізичного здоровя населення "Спорт для всіх" - Клуб за місцем проживання "Чемпіон" (КПКВК 0215061, Дирекція КППВ)</t>
  </si>
  <si>
    <t>Разом по клубах (КПКВК 0215061, Дирекція КППВ):</t>
  </si>
  <si>
    <t>Міський центр фізичного здоровя населення "Спорт для всіх" - Клуб за місцем проживання "Лідер" (КПКВК 0215061, ТОВ "Сумитеплоенерго")</t>
  </si>
  <si>
    <t xml:space="preserve">Міський центр фізичного здоровя населення "Спорт для всіх" - Клуб за місцем проживання "Турист" (КПКВК 0215061, ТОВ "Сумитеплоенерго") </t>
  </si>
  <si>
    <t xml:space="preserve">Міський центр фізичного здоровя населення "Спорт для всіх" - Клуб за місцем проживання "Олімпієць" (КПКВК 0215061, ТОВ "Сумитеплоенерго") </t>
  </si>
  <si>
    <t xml:space="preserve">Міський центр фізичного здоровя населення "Спорт для всіх" - Клуб за місцем проживання "Титан" (КПКВК 0215061, ТОВ "Сумитеплоенерго") </t>
  </si>
  <si>
    <t xml:space="preserve">Міський центр фізичного здоровя населення "Спорт для всіх" - Клуб за місцем проживання "Марафон" (КПКВК 0215061, ТОВ "Сумитеплоенерго") </t>
  </si>
  <si>
    <t>Разом по клубах (КПКВК 0215061, ТОВ "Сумитеплоенерго"):</t>
  </si>
  <si>
    <t>Міський центр фізичного здоровя населення "Спорт для всіх" - Спортивний комплекс "Авангард" (КПКВК 0215061) загальний фонд</t>
  </si>
  <si>
    <t>Міський центр фізичного здоровя населення "Спорт для всіх" - Клуб за місцем проживання "Гармонія" (КПКВК 0215061)</t>
  </si>
  <si>
    <t>Міський центр фізичного здоровя населення "Спорт для всіх" - Клуб за місцем проживання "Чемпіон" (КПКВК 0215061)</t>
  </si>
  <si>
    <t>Міський центр фізичного здоровя населення "Спорт для всіх" - Клуб за місцем проживання "Лідер"  (КПКВК 0215061)</t>
  </si>
  <si>
    <t>Міський центр фізичного здоровя населення "Спорт для всіх" - Клуб за місцем проживання "Турист" (КПКВК 0215061)</t>
  </si>
  <si>
    <t>Міський центр фізичного здоровя населення "Спорт для всіх" - Клуб за місцем проживання "Олімпієць" (КПКВК 0215061)</t>
  </si>
  <si>
    <t>Міський центр фізичного здоровя населення "Спорт для всіх" - Клуб за місцем проживання "Титан" (КПКВК 0215061)</t>
  </si>
  <si>
    <t>Міський центр фізичного здоровя населення "Спорт для всіх" - Клуб за місцем проживання "Марафон"  (КПКВК 0215061)</t>
  </si>
  <si>
    <t>Разом по клубах (КПКВК 0215061):</t>
  </si>
  <si>
    <t>Міський центр фізичного здоровя населення "Спорт для всіх" - Спортивний комплекс "Авангард" (КПКВК 0215061) спеціальний фонд</t>
  </si>
  <si>
    <t>Міський центр фізичного здоровя населення "Спорт для всіх" - Клуб за місцем проживання "Лідер" (КПКВК 0215061)</t>
  </si>
  <si>
    <t>КУ "Сумський міський центр дозвілля молоді" - молодіжний центр «Романтика» по вул. Героїв Сумщини, 3 (КПКВК 0214060,  ТОВ "Сумитеплоенерго")</t>
  </si>
  <si>
    <t xml:space="preserve"> КУ "Агенція промоції "Суми" (КПКВК 0214081, ТОВ "Сумитеплоенерго")</t>
  </si>
  <si>
    <t>КУ "Агенція промоції "Суми" (КПКВК 0214081)</t>
  </si>
  <si>
    <t xml:space="preserve"> Захисний пункт управління КПКВК 0218110)</t>
  </si>
  <si>
    <t>Разом по пунктах охорони громадського порядку (поліцейських станціях)
(КПКВК 0218230, Дирекція КППВ):</t>
  </si>
  <si>
    <t xml:space="preserve">Пункт охорони громадського порядку (поліцейська станція) по пр.Лушпи, 36
(КПКВК 0218230, ТОВ "Сумитеплоенерго")  </t>
  </si>
  <si>
    <t xml:space="preserve">Пункт охорони громадського порядку (поліцейська станція) по вул.Інтернаціоналістів, 63А
(КПКВК 0218230, ТОВ "Сумитеплоенерго")  </t>
  </si>
  <si>
    <t xml:space="preserve">Пункт охорони громадського порядку (поліцейська станція) по вул.І.Сірка, 19/1
(КПКВК 0218230, ТОВ "Сумитеплоенерго" )  </t>
  </si>
  <si>
    <t xml:space="preserve">Пункт охорони громадського порядку (поліцейська станція) по вул.Соборна, 32
(КПКВК 0218230, ТОВ "Сумитеплоенерго" )  </t>
  </si>
  <si>
    <t xml:space="preserve">Пункт охорони громадського порядку (поліцейська станція) по вул.Красовицького, 7
(КПКВК 0218230, ТОВ "Сумитеплоенерго" )  </t>
  </si>
  <si>
    <t xml:space="preserve">Пункт охорони громадського порядку (поліцейська станція) по вул.Глінки, 1
(КПКВК 0218230, ТОВ "Сумитеплоенерго" )  </t>
  </si>
  <si>
    <t xml:space="preserve">Пункт охорони громадського порядку (поліцейська станція) по вул.Привокзальна,6
(КПКВК 0218230, ТОВ "Сумитеплоенерго" )  </t>
  </si>
  <si>
    <t xml:space="preserve">Пункт охорони громадського порядку (поліцейська станція) по вул.Г.Кондратьева,157
(КПКВК 0218230, ТОВ "Сумитеплоенерго" )  </t>
  </si>
  <si>
    <t>Разом по пунктах охорони громадського порядку (поліцейських станціях)
(КПКВК 0218230, ТОВ "Сумитеплоенерго"):</t>
  </si>
  <si>
    <t>Разом по пунктах охорони громадського порядку (поліцейських станціях (КПКВК 0218230):</t>
  </si>
  <si>
    <t xml:space="preserve">Пункт охорони громадського порядку (поліцейська станція) по вул.Глінки, 1
(КПКВК 0218230 )  </t>
  </si>
  <si>
    <t xml:space="preserve">Пункт охорони громадського порядку (поліцейська станція) по вул.Харківська, 30/2 (КПКВК 0218230 )  </t>
  </si>
  <si>
    <t xml:space="preserve">Пункт охорони громадського порядку (поліцейська станція) по вул.Чорновола, 55
(КПКВК 0218230)  </t>
  </si>
  <si>
    <t xml:space="preserve">Пункт охорони громадського порядку (поліцейська станція) по вул.Курська,119
(КПКВК 0218230 )  </t>
  </si>
  <si>
    <t xml:space="preserve">Пункт охорони громадського порядку (поліцейська станція) по вул.І.Сірка, 19/1
(КПКВК 0218230)  </t>
  </si>
  <si>
    <t xml:space="preserve">Пункт охорони громадського порядку (поліцейська станція) по вул.Соборна, 32
(КПКВК 0218230)  </t>
  </si>
  <si>
    <t xml:space="preserve">Пункт охорони громадського порядку (поліцейська станція) по вул.Металургів,17
(КПКВК 0218230)  </t>
  </si>
  <si>
    <t>Разом по пунктах охорони громадського порядку (поліцейських станціях
(КПКВК 0218230):</t>
  </si>
  <si>
    <t xml:space="preserve">Пункт охорони громадського порядку (поліцейська станція) по вул.Глінки, 1
(КПКВК 0218230)  </t>
  </si>
  <si>
    <t xml:space="preserve">Пункт охорони громадського порядку (поліцейська станція) по вул.Курська,119
(КПКВК 0218230)  </t>
  </si>
  <si>
    <t xml:space="preserve">Пункт охорони громадського порядку (поліцейська станція) по вул.Заливна, 15
(КПКВК 00218230)  </t>
  </si>
  <si>
    <t xml:space="preserve">Пункт охорони громадського порядку (поліцейська станція) по вул.Заливна, 15
(КПКВК 0218230, ТОВ "Сумитеплоенерго" )  </t>
  </si>
  <si>
    <t xml:space="preserve">Пункт охорони громадського порядку (поліцейська станція) по вул.Металургів,17
(КПКВК0218230, Дирекція КППВ)  </t>
  </si>
  <si>
    <t xml:space="preserve">Пункт охорони громадського порядку (поліцейська станція) по вул.Курська,119
(КПКВК 0218230, Дирекція КППВ)  </t>
  </si>
  <si>
    <t xml:space="preserve">Пункт охорони громадського порядку (поліцейська станція) по вул.Чорновола, 55
(КПКВК 0218230, Дирекція КППВ)  </t>
  </si>
  <si>
    <t xml:space="preserve">Пункт охорони громадського порядку (поліцейська станція) по вул.Заливна, 15
(КПКВК 0218230)  </t>
  </si>
  <si>
    <t>Пункт охорони громадського порядку (поліцейська станція) по пр.Лушпи, 36
(КПКВК 0218230)</t>
  </si>
  <si>
    <t xml:space="preserve">Пункт охорони громадського порядку (поліцейська станція) по вул.Красовицького,7 (КПКВК 0218230)  </t>
  </si>
  <si>
    <t xml:space="preserve">Опорний пункт по вул.Інтернаціоналістів, 63А (КПКВК 0218230)  </t>
  </si>
  <si>
    <t>Міський центр фізичного здоровя населення "Спорт для всіх" - Спортивний комплекс "Авангард" (КПКВК 0215061, Дирекція КППВ) загальний фонд</t>
  </si>
  <si>
    <t>Міський центр фізичного здоровя населення "Спорт для всіх" - Спортивний комплекс "Авангард" (КПКВК 0215061, ТОВ "Сумитеплоенерго") загальний фонд</t>
  </si>
  <si>
    <t>Начальник відділу бухгалтерського обліку та звітності, 
головний бухгалтер</t>
  </si>
  <si>
    <t xml:space="preserve">Пункт охорони громадського порядку (поліцейська станція) по вул.Чорновола, 55 (КПКВК 0218230)  </t>
  </si>
  <si>
    <t xml:space="preserve">Пункт охорони громадського порядку (поліцейська станція) по вул.Привокзальна,6 (КПКВК 0218230 )  </t>
  </si>
  <si>
    <t xml:space="preserve">Пункт охорони громадського порядку (поліцейська станція) по вул.Металургів,17 (КПКВК 0218230)  </t>
  </si>
  <si>
    <t>КУ "Сумський міський центр дозвілля молоді" - молодіжний центр «Романтика» по вул. Героїв Сумщини, 3. (КПКВК 0214060)</t>
  </si>
  <si>
    <t>КУ "Сумський міський центр дозвілля молоді" - нежитлові приміщення по вул. Леваневського, б. 26 (КПКВК 0214060)</t>
  </si>
  <si>
    <t>КУ "Сумський міський центр дозвілля молоді" - нежитлові приміщення по вул. Леваневського, б. 26. (КПКВК 0214060)</t>
  </si>
  <si>
    <t>КУ "Сумський міський центр дозвілля молоді" - нежитлові приміщення по вул. Леваневського, б. 26. (КПКВК 0214060,  ТОВ "Сумитеплоенерго")</t>
  </si>
  <si>
    <t>КУ "Сумський міський центр дозвілля молоді"- молодіжний центр «Романтика» по вул. Героїв Сумщини, 3. (КПКВК 0214060)</t>
  </si>
  <si>
    <t>Ліміти споживання теплової енергії на 2021 рік по головному розпоряднику коштів "Виконавчий комітет Сумської міської ради"</t>
  </si>
  <si>
    <t>Ліміти споживання водопостачання та водовідведення на 2021 рік по головному розпоряднику коштів 
"Виконавчий комітет Сумської міської ради"</t>
  </si>
  <si>
    <t>Ліміти споживання електричної енергії на 2021 рік по головному розпоряднику коштів "Виконавчий комітет Сумської міської ради"</t>
  </si>
  <si>
    <t>Ліміти споживання природного газу  на 2021 рік по головному розпоряднику коштів "Виконавчий комітет Сумської міської ради"</t>
  </si>
  <si>
    <t>Ліміти споживання скрапленого газу  на 2021 рік по головному розпоряднику коштів "Виконавчий комітет Сумської міської ради"</t>
  </si>
  <si>
    <t>Ліміти споживання твердого палива  на 2021 рік по головному розпоряднику коштів "Виконавчий комітет Сумської міської ради"</t>
  </si>
  <si>
    <t xml:space="preserve">Пункт охорони громадського порядку (поліцейська станція) по вул.Привокзальна, 6
(КПКВК 0218230)  </t>
  </si>
  <si>
    <t>О.А. Костенко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</si>
</sst>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"/>
    <numFmt numFmtId="199" formatCode="0.000"/>
    <numFmt numFmtId="200" formatCode="0.0000"/>
    <numFmt numFmtId="201" formatCode="#,##0.000"/>
    <numFmt numFmtId="202" formatCode="#,##0.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63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30"/>
      <name val="Times New Roman"/>
      <family val="1"/>
    </font>
    <font>
      <b/>
      <sz val="16"/>
      <color indexed="30"/>
      <name val="Times New Roman"/>
      <family val="1"/>
    </font>
    <font>
      <sz val="16"/>
      <color indexed="30"/>
      <name val="Arial Cyr"/>
      <family val="0"/>
    </font>
    <font>
      <sz val="18"/>
      <color indexed="3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3" tint="0.39998000860214233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sz val="14"/>
      <color rgb="FF0070C0"/>
      <name val="Times New Roman"/>
      <family val="1"/>
    </font>
    <font>
      <b/>
      <sz val="16"/>
      <color rgb="FF0070C0"/>
      <name val="Times New Roman"/>
      <family val="1"/>
    </font>
    <font>
      <sz val="16"/>
      <color rgb="FF0070C0"/>
      <name val="Arial Cyr"/>
      <family val="0"/>
    </font>
    <font>
      <sz val="18"/>
      <color rgb="FF0070C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3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2" fontId="54" fillId="0" borderId="0" xfId="0" applyNumberFormat="1" applyFont="1" applyBorder="1" applyAlignment="1">
      <alignment/>
    </xf>
    <xf numFmtId="2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 wrapText="1"/>
    </xf>
    <xf numFmtId="2" fontId="55" fillId="0" borderId="0" xfId="0" applyNumberFormat="1" applyFont="1" applyFill="1" applyBorder="1" applyAlignment="1">
      <alignment horizontal="center" vertical="center" shrinkToFit="1"/>
    </xf>
    <xf numFmtId="2" fontId="56" fillId="0" borderId="0" xfId="0" applyNumberFormat="1" applyFont="1" applyFill="1" applyBorder="1" applyAlignment="1">
      <alignment horizontal="center" vertical="center" shrinkToFit="1"/>
    </xf>
    <xf numFmtId="0" fontId="55" fillId="0" borderId="0" xfId="0" applyFont="1" applyFill="1" applyAlignment="1">
      <alignment/>
    </xf>
    <xf numFmtId="0" fontId="55" fillId="0" borderId="15" xfId="0" applyFont="1" applyFill="1" applyBorder="1" applyAlignment="1">
      <alignment horizontal="center" vertical="center"/>
    </xf>
    <xf numFmtId="2" fontId="57" fillId="0" borderId="0" xfId="0" applyNumberFormat="1" applyFont="1" applyFill="1" applyBorder="1" applyAlignment="1">
      <alignment horizontal="center" vertical="center" wrapText="1"/>
    </xf>
    <xf numFmtId="4" fontId="56" fillId="0" borderId="0" xfId="0" applyNumberFormat="1" applyFont="1" applyFill="1" applyBorder="1" applyAlignment="1">
      <alignment horizontal="center" vertical="center"/>
    </xf>
    <xf numFmtId="4" fontId="56" fillId="0" borderId="11" xfId="0" applyNumberFormat="1" applyFont="1" applyFill="1" applyBorder="1" applyAlignment="1">
      <alignment horizontal="center" vertical="center"/>
    </xf>
    <xf numFmtId="2" fontId="56" fillId="0" borderId="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/>
    </xf>
    <xf numFmtId="4" fontId="56" fillId="0" borderId="12" xfId="0" applyNumberFormat="1" applyFont="1" applyFill="1" applyBorder="1" applyAlignment="1">
      <alignment horizontal="center" vertical="center"/>
    </xf>
    <xf numFmtId="4" fontId="56" fillId="0" borderId="13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/>
    </xf>
    <xf numFmtId="202" fontId="56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wrapText="1"/>
    </xf>
    <xf numFmtId="0" fontId="59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55" fillId="0" borderId="16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2" fontId="55" fillId="0" borderId="0" xfId="0" applyNumberFormat="1" applyFont="1" applyBorder="1" applyAlignment="1">
      <alignment/>
    </xf>
    <xf numFmtId="2" fontId="55" fillId="0" borderId="0" xfId="0" applyNumberFormat="1" applyFont="1" applyFill="1" applyBorder="1" applyAlignment="1">
      <alignment horizontal="center"/>
    </xf>
    <xf numFmtId="2" fontId="55" fillId="0" borderId="0" xfId="0" applyNumberFormat="1" applyFont="1" applyFill="1" applyBorder="1" applyAlignment="1">
      <alignment/>
    </xf>
    <xf numFmtId="0" fontId="60" fillId="0" borderId="0" xfId="0" applyFont="1" applyAlignment="1">
      <alignment/>
    </xf>
    <xf numFmtId="2" fontId="60" fillId="0" borderId="0" xfId="0" applyNumberFormat="1" applyFont="1" applyAlignment="1">
      <alignment/>
    </xf>
    <xf numFmtId="0" fontId="55" fillId="0" borderId="0" xfId="0" applyFont="1" applyBorder="1" applyAlignment="1">
      <alignment/>
    </xf>
    <xf numFmtId="4" fontId="56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4" fontId="2" fillId="0" borderId="23" xfId="0" applyNumberFormat="1" applyFont="1" applyFill="1" applyBorder="1" applyAlignment="1">
      <alignment horizontal="center" vertical="center"/>
    </xf>
    <xf numFmtId="4" fontId="2" fillId="0" borderId="23" xfId="54" applyNumberFormat="1" applyFont="1" applyFill="1" applyBorder="1" applyAlignment="1">
      <alignment horizontal="center" vertical="center"/>
      <protection/>
    </xf>
    <xf numFmtId="4" fontId="2" fillId="0" borderId="18" xfId="0" applyNumberFormat="1" applyFont="1" applyFill="1" applyBorder="1" applyAlignment="1">
      <alignment horizontal="center" vertical="center"/>
    </xf>
    <xf numFmtId="201" fontId="2" fillId="0" borderId="24" xfId="54" applyNumberFormat="1" applyFont="1" applyFill="1" applyBorder="1" applyAlignment="1">
      <alignment horizontal="center" vertical="center"/>
      <protection/>
    </xf>
    <xf numFmtId="201" fontId="2" fillId="0" borderId="25" xfId="54" applyNumberFormat="1" applyFont="1" applyFill="1" applyBorder="1" applyAlignment="1">
      <alignment horizontal="center" vertical="center"/>
      <protection/>
    </xf>
    <xf numFmtId="201" fontId="2" fillId="0" borderId="26" xfId="54" applyNumberFormat="1" applyFont="1" applyFill="1" applyBorder="1" applyAlignment="1">
      <alignment horizontal="center" vertical="center"/>
      <protection/>
    </xf>
    <xf numFmtId="201" fontId="2" fillId="0" borderId="27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201" fontId="2" fillId="0" borderId="28" xfId="0" applyNumberFormat="1" applyFont="1" applyFill="1" applyBorder="1" applyAlignment="1">
      <alignment horizontal="center" vertical="center"/>
    </xf>
    <xf numFmtId="201" fontId="2" fillId="0" borderId="13" xfId="0" applyNumberFormat="1" applyFont="1" applyFill="1" applyBorder="1" applyAlignment="1">
      <alignment horizontal="center" vertical="center"/>
    </xf>
    <xf numFmtId="201" fontId="2" fillId="0" borderId="11" xfId="0" applyNumberFormat="1" applyFont="1" applyFill="1" applyBorder="1" applyAlignment="1">
      <alignment horizontal="center" vertical="center"/>
    </xf>
    <xf numFmtId="4" fontId="2" fillId="0" borderId="29" xfId="54" applyNumberFormat="1" applyFont="1" applyFill="1" applyBorder="1" applyAlignment="1">
      <alignment horizontal="center" vertical="center"/>
      <protection/>
    </xf>
    <xf numFmtId="4" fontId="2" fillId="0" borderId="30" xfId="54" applyNumberFormat="1" applyFont="1" applyFill="1" applyBorder="1" applyAlignment="1">
      <alignment horizontal="center" vertical="center"/>
      <protection/>
    </xf>
    <xf numFmtId="4" fontId="2" fillId="0" borderId="31" xfId="54" applyNumberFormat="1" applyFont="1" applyFill="1" applyBorder="1" applyAlignment="1">
      <alignment horizontal="center" vertical="center"/>
      <protection/>
    </xf>
    <xf numFmtId="4" fontId="2" fillId="0" borderId="32" xfId="54" applyNumberFormat="1" applyFont="1" applyFill="1" applyBorder="1" applyAlignment="1">
      <alignment horizontal="center" vertical="center"/>
      <protection/>
    </xf>
    <xf numFmtId="4" fontId="2" fillId="0" borderId="33" xfId="54" applyNumberFormat="1" applyFont="1" applyFill="1" applyBorder="1" applyAlignment="1">
      <alignment horizontal="center" vertical="center"/>
      <protection/>
    </xf>
    <xf numFmtId="4" fontId="2" fillId="0" borderId="21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 wrapText="1"/>
    </xf>
    <xf numFmtId="4" fontId="2" fillId="0" borderId="25" xfId="54" applyNumberFormat="1" applyFont="1" applyFill="1" applyBorder="1" applyAlignment="1">
      <alignment horizontal="center" vertical="center"/>
      <protection/>
    </xf>
    <xf numFmtId="4" fontId="2" fillId="0" borderId="35" xfId="54" applyNumberFormat="1" applyFont="1" applyFill="1" applyBorder="1" applyAlignment="1">
      <alignment horizontal="center" vertical="center"/>
      <protection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24" xfId="54" applyNumberFormat="1" applyFont="1" applyFill="1" applyBorder="1" applyAlignment="1">
      <alignment horizontal="center" vertical="center"/>
      <protection/>
    </xf>
    <xf numFmtId="0" fontId="3" fillId="0" borderId="36" xfId="0" applyFont="1" applyFill="1" applyBorder="1" applyAlignment="1">
      <alignment horizontal="left" vertical="center" wrapText="1"/>
    </xf>
    <xf numFmtId="201" fontId="2" fillId="0" borderId="15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 wrapText="1"/>
    </xf>
    <xf numFmtId="201" fontId="2" fillId="0" borderId="39" xfId="54" applyNumberFormat="1" applyFont="1" applyFill="1" applyBorder="1" applyAlignment="1">
      <alignment horizontal="center" vertical="center"/>
      <protection/>
    </xf>
    <xf numFmtId="201" fontId="2" fillId="0" borderId="40" xfId="54" applyNumberFormat="1" applyFont="1" applyFill="1" applyBorder="1" applyAlignment="1">
      <alignment horizontal="center" vertical="center"/>
      <protection/>
    </xf>
    <xf numFmtId="201" fontId="2" fillId="0" borderId="41" xfId="54" applyNumberFormat="1" applyFont="1" applyFill="1" applyBorder="1" applyAlignment="1">
      <alignment horizontal="center" vertical="center"/>
      <protection/>
    </xf>
    <xf numFmtId="201" fontId="2" fillId="0" borderId="42" xfId="0" applyNumberFormat="1" applyFont="1" applyFill="1" applyBorder="1" applyAlignment="1">
      <alignment horizontal="center" vertical="center"/>
    </xf>
    <xf numFmtId="201" fontId="2" fillId="0" borderId="43" xfId="54" applyNumberFormat="1" applyFont="1" applyFill="1" applyBorder="1" applyAlignment="1">
      <alignment horizontal="center" vertical="center"/>
      <protection/>
    </xf>
    <xf numFmtId="201" fontId="2" fillId="0" borderId="44" xfId="54" applyNumberFormat="1" applyFont="1" applyFill="1" applyBorder="1" applyAlignment="1">
      <alignment horizontal="center" vertical="center"/>
      <protection/>
    </xf>
    <xf numFmtId="201" fontId="2" fillId="0" borderId="45" xfId="54" applyNumberFormat="1" applyFont="1" applyFill="1" applyBorder="1" applyAlignment="1">
      <alignment horizontal="center" vertical="center"/>
      <protection/>
    </xf>
    <xf numFmtId="201" fontId="2" fillId="0" borderId="46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201" fontId="2" fillId="0" borderId="12" xfId="54" applyNumberFormat="1" applyFont="1" applyFill="1" applyBorder="1" applyAlignment="1">
      <alignment horizontal="center" vertical="center"/>
      <protection/>
    </xf>
    <xf numFmtId="201" fontId="2" fillId="0" borderId="13" xfId="54" applyNumberFormat="1" applyFont="1" applyFill="1" applyBorder="1" applyAlignment="1">
      <alignment horizontal="center" vertical="center"/>
      <protection/>
    </xf>
    <xf numFmtId="201" fontId="2" fillId="0" borderId="17" xfId="54" applyNumberFormat="1" applyFont="1" applyFill="1" applyBorder="1" applyAlignment="1">
      <alignment horizontal="center" vertical="center"/>
      <protection/>
    </xf>
    <xf numFmtId="201" fontId="2" fillId="0" borderId="47" xfId="54" applyNumberFormat="1" applyFont="1" applyFill="1" applyBorder="1" applyAlignment="1">
      <alignment horizontal="center" vertical="center"/>
      <protection/>
    </xf>
    <xf numFmtId="201" fontId="2" fillId="0" borderId="37" xfId="0" applyNumberFormat="1" applyFont="1" applyFill="1" applyBorder="1" applyAlignment="1">
      <alignment horizontal="center" vertical="center"/>
    </xf>
    <xf numFmtId="201" fontId="2" fillId="0" borderId="35" xfId="54" applyNumberFormat="1" applyFont="1" applyFill="1" applyBorder="1" applyAlignment="1">
      <alignment horizontal="center" vertical="center"/>
      <protection/>
    </xf>
    <xf numFmtId="0" fontId="3" fillId="0" borderId="46" xfId="0" applyFont="1" applyFill="1" applyBorder="1" applyAlignment="1">
      <alignment horizontal="center" vertical="center"/>
    </xf>
    <xf numFmtId="201" fontId="2" fillId="0" borderId="48" xfId="54" applyNumberFormat="1" applyFont="1" applyFill="1" applyBorder="1" applyAlignment="1">
      <alignment horizontal="center" vertical="center"/>
      <protection/>
    </xf>
    <xf numFmtId="0" fontId="3" fillId="0" borderId="15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4" fontId="2" fillId="0" borderId="40" xfId="54" applyNumberFormat="1" applyFont="1" applyFill="1" applyBorder="1" applyAlignment="1">
      <alignment horizontal="center" vertical="center"/>
      <protection/>
    </xf>
    <xf numFmtId="4" fontId="2" fillId="0" borderId="37" xfId="0" applyNumberFormat="1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left" vertical="center" wrapText="1"/>
    </xf>
    <xf numFmtId="4" fontId="2" fillId="0" borderId="46" xfId="0" applyNumberFormat="1" applyFont="1" applyFill="1" applyBorder="1" applyAlignment="1">
      <alignment horizontal="center" vertical="center"/>
    </xf>
    <xf numFmtId="4" fontId="2" fillId="0" borderId="41" xfId="54" applyNumberFormat="1" applyFont="1" applyFill="1" applyBorder="1" applyAlignment="1">
      <alignment horizontal="center" vertical="center"/>
      <protection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26" xfId="54" applyNumberFormat="1" applyFont="1" applyFill="1" applyBorder="1" applyAlignment="1">
      <alignment horizontal="center" vertical="center"/>
      <protection/>
    </xf>
    <xf numFmtId="0" fontId="3" fillId="0" borderId="49" xfId="0" applyFont="1" applyFill="1" applyBorder="1" applyAlignment="1">
      <alignment horizontal="center" vertical="center"/>
    </xf>
    <xf numFmtId="4" fontId="2" fillId="0" borderId="50" xfId="0" applyNumberFormat="1" applyFont="1" applyFill="1" applyBorder="1" applyAlignment="1">
      <alignment horizontal="center" vertical="center"/>
    </xf>
    <xf numFmtId="4" fontId="2" fillId="0" borderId="51" xfId="0" applyNumberFormat="1" applyFont="1" applyFill="1" applyBorder="1" applyAlignment="1">
      <alignment horizontal="center" vertical="center"/>
    </xf>
    <xf numFmtId="4" fontId="2" fillId="0" borderId="52" xfId="54" applyNumberFormat="1" applyFont="1" applyFill="1" applyBorder="1" applyAlignment="1">
      <alignment horizontal="center" vertical="center"/>
      <protection/>
    </xf>
    <xf numFmtId="4" fontId="2" fillId="0" borderId="53" xfId="54" applyNumberFormat="1" applyFont="1" applyFill="1" applyBorder="1" applyAlignment="1">
      <alignment horizontal="center" vertical="center"/>
      <protection/>
    </xf>
    <xf numFmtId="4" fontId="2" fillId="0" borderId="54" xfId="54" applyNumberFormat="1" applyFont="1" applyFill="1" applyBorder="1" applyAlignment="1">
      <alignment horizontal="center" vertical="center"/>
      <protection/>
    </xf>
    <xf numFmtId="4" fontId="2" fillId="0" borderId="55" xfId="54" applyNumberFormat="1" applyFont="1" applyFill="1" applyBorder="1" applyAlignment="1">
      <alignment horizontal="center" vertical="center"/>
      <protection/>
    </xf>
    <xf numFmtId="4" fontId="2" fillId="0" borderId="36" xfId="54" applyNumberFormat="1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4" fontId="2" fillId="0" borderId="39" xfId="54" applyNumberFormat="1" applyFont="1" applyFill="1" applyBorder="1" applyAlignment="1">
      <alignment horizontal="center" vertical="center"/>
      <protection/>
    </xf>
    <xf numFmtId="0" fontId="55" fillId="0" borderId="0" xfId="0" applyFont="1" applyFill="1" applyBorder="1" applyAlignment="1">
      <alignment/>
    </xf>
    <xf numFmtId="4" fontId="2" fillId="0" borderId="42" xfId="0" applyNumberFormat="1" applyFont="1" applyFill="1" applyBorder="1" applyAlignment="1">
      <alignment horizontal="center" vertical="center"/>
    </xf>
    <xf numFmtId="201" fontId="2" fillId="0" borderId="0" xfId="0" applyNumberFormat="1" applyFont="1" applyFill="1" applyBorder="1" applyAlignment="1">
      <alignment horizontal="center" vertical="center"/>
    </xf>
    <xf numFmtId="4" fontId="2" fillId="0" borderId="43" xfId="54" applyNumberFormat="1" applyFont="1" applyFill="1" applyBorder="1" applyAlignment="1">
      <alignment horizontal="center" vertical="center"/>
      <protection/>
    </xf>
    <xf numFmtId="4" fontId="2" fillId="0" borderId="44" xfId="54" applyNumberFormat="1" applyFont="1" applyFill="1" applyBorder="1" applyAlignment="1">
      <alignment horizontal="center" vertical="center"/>
      <protection/>
    </xf>
    <xf numFmtId="0" fontId="61" fillId="0" borderId="21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left" vertical="center" wrapText="1"/>
    </xf>
    <xf numFmtId="4" fontId="2" fillId="0" borderId="40" xfId="0" applyNumberFormat="1" applyFont="1" applyFill="1" applyBorder="1" applyAlignment="1">
      <alignment horizontal="center" vertical="center"/>
    </xf>
    <xf numFmtId="4" fontId="2" fillId="0" borderId="56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left" vertical="center" wrapText="1"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left" vertical="center" wrapText="1"/>
    </xf>
    <xf numFmtId="4" fontId="2" fillId="0" borderId="52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35" xfId="0" applyNumberFormat="1" applyFont="1" applyFill="1" applyBorder="1" applyAlignment="1">
      <alignment horizontal="center" vertical="center"/>
    </xf>
    <xf numFmtId="4" fontId="2" fillId="0" borderId="57" xfId="0" applyNumberFormat="1" applyFont="1" applyFill="1" applyBorder="1" applyAlignment="1">
      <alignment horizontal="center" vertical="center"/>
    </xf>
    <xf numFmtId="4" fontId="2" fillId="0" borderId="45" xfId="54" applyNumberFormat="1" applyFont="1" applyFill="1" applyBorder="1" applyAlignment="1">
      <alignment horizontal="center" vertical="center"/>
      <protection/>
    </xf>
    <xf numFmtId="0" fontId="2" fillId="0" borderId="58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60" fillId="0" borderId="0" xfId="0" applyFont="1" applyFill="1" applyAlignment="1">
      <alignment/>
    </xf>
    <xf numFmtId="0" fontId="3" fillId="32" borderId="34" xfId="0" applyFont="1" applyFill="1" applyBorder="1" applyAlignment="1">
      <alignment horizontal="left" vertical="center" wrapText="1"/>
    </xf>
    <xf numFmtId="0" fontId="55" fillId="32" borderId="34" xfId="0" applyFont="1" applyFill="1" applyBorder="1" applyAlignment="1">
      <alignment horizontal="left" vertical="center" wrapText="1"/>
    </xf>
    <xf numFmtId="201" fontId="56" fillId="32" borderId="24" xfId="54" applyNumberFormat="1" applyFont="1" applyFill="1" applyBorder="1" applyAlignment="1">
      <alignment horizontal="center" vertical="center"/>
      <protection/>
    </xf>
    <xf numFmtId="201" fontId="56" fillId="32" borderId="25" xfId="54" applyNumberFormat="1" applyFont="1" applyFill="1" applyBorder="1" applyAlignment="1">
      <alignment horizontal="center" vertical="center"/>
      <protection/>
    </xf>
    <xf numFmtId="201" fontId="56" fillId="32" borderId="26" xfId="54" applyNumberFormat="1" applyFont="1" applyFill="1" applyBorder="1" applyAlignment="1">
      <alignment horizontal="center" vertical="center"/>
      <protection/>
    </xf>
    <xf numFmtId="201" fontId="56" fillId="32" borderId="27" xfId="0" applyNumberFormat="1" applyFont="1" applyFill="1" applyBorder="1" applyAlignment="1">
      <alignment horizontal="center" vertical="center"/>
    </xf>
    <xf numFmtId="4" fontId="2" fillId="0" borderId="16" xfId="54" applyNumberFormat="1" applyFont="1" applyFill="1" applyBorder="1" applyAlignment="1">
      <alignment horizontal="center" vertical="center"/>
      <protection/>
    </xf>
    <xf numFmtId="0" fontId="61" fillId="33" borderId="22" xfId="0" applyFont="1" applyFill="1" applyBorder="1" applyAlignment="1">
      <alignment horizontal="left" vertical="center" wrapText="1"/>
    </xf>
    <xf numFmtId="201" fontId="62" fillId="33" borderId="31" xfId="55" applyNumberFormat="1" applyFont="1" applyFill="1" applyBorder="1" applyAlignment="1">
      <alignment horizontal="center" vertical="center"/>
      <protection/>
    </xf>
    <xf numFmtId="201" fontId="62" fillId="33" borderId="32" xfId="55" applyNumberFormat="1" applyFont="1" applyFill="1" applyBorder="1" applyAlignment="1">
      <alignment horizontal="center" vertical="center"/>
      <protection/>
    </xf>
    <xf numFmtId="201" fontId="62" fillId="33" borderId="56" xfId="55" applyNumberFormat="1" applyFont="1" applyFill="1" applyBorder="1" applyAlignment="1">
      <alignment horizontal="center" vertical="center"/>
      <protection/>
    </xf>
    <xf numFmtId="201" fontId="62" fillId="33" borderId="60" xfId="0" applyNumberFormat="1" applyFont="1" applyFill="1" applyBorder="1" applyAlignment="1">
      <alignment horizontal="center" vertical="center"/>
    </xf>
    <xf numFmtId="0" fontId="61" fillId="33" borderId="15" xfId="0" applyFont="1" applyFill="1" applyBorder="1" applyAlignment="1">
      <alignment horizontal="left" vertical="center" wrapText="1"/>
    </xf>
    <xf numFmtId="201" fontId="62" fillId="33" borderId="39" xfId="55" applyNumberFormat="1" applyFont="1" applyFill="1" applyBorder="1" applyAlignment="1">
      <alignment horizontal="center" vertical="center"/>
      <protection/>
    </xf>
    <xf numFmtId="201" fontId="62" fillId="33" borderId="40" xfId="55" applyNumberFormat="1" applyFont="1" applyFill="1" applyBorder="1" applyAlignment="1">
      <alignment horizontal="center" vertical="center"/>
      <protection/>
    </xf>
    <xf numFmtId="201" fontId="62" fillId="33" borderId="41" xfId="55" applyNumberFormat="1" applyFont="1" applyFill="1" applyBorder="1" applyAlignment="1">
      <alignment horizontal="center" vertical="center"/>
      <protection/>
    </xf>
    <xf numFmtId="201" fontId="62" fillId="33" borderId="15" xfId="0" applyNumberFormat="1" applyFont="1" applyFill="1" applyBorder="1" applyAlignment="1">
      <alignment horizontal="center" vertical="center"/>
    </xf>
    <xf numFmtId="0" fontId="61" fillId="33" borderId="21" xfId="0" applyFont="1" applyFill="1" applyBorder="1" applyAlignment="1">
      <alignment horizontal="left" vertical="center" wrapText="1"/>
    </xf>
    <xf numFmtId="4" fontId="62" fillId="33" borderId="21" xfId="0" applyNumberFormat="1" applyFont="1" applyFill="1" applyBorder="1" applyAlignment="1">
      <alignment horizontal="center" vertical="center"/>
    </xf>
    <xf numFmtId="0" fontId="61" fillId="33" borderId="59" xfId="0" applyFont="1" applyFill="1" applyBorder="1" applyAlignment="1">
      <alignment horizontal="left" vertical="center" wrapText="1"/>
    </xf>
    <xf numFmtId="4" fontId="62" fillId="33" borderId="31" xfId="55" applyNumberFormat="1" applyFont="1" applyFill="1" applyBorder="1" applyAlignment="1">
      <alignment horizontal="center" vertical="center"/>
      <protection/>
    </xf>
    <xf numFmtId="4" fontId="62" fillId="33" borderId="32" xfId="55" applyNumberFormat="1" applyFont="1" applyFill="1" applyBorder="1" applyAlignment="1">
      <alignment horizontal="center" vertical="center"/>
      <protection/>
    </xf>
    <xf numFmtId="4" fontId="62" fillId="33" borderId="33" xfId="55" applyNumberFormat="1" applyFont="1" applyFill="1" applyBorder="1" applyAlignment="1">
      <alignment horizontal="center" vertical="center"/>
      <protection/>
    </xf>
    <xf numFmtId="201" fontId="62" fillId="33" borderId="6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01" fontId="2" fillId="0" borderId="12" xfId="0" applyNumberFormat="1" applyFont="1" applyFill="1" applyBorder="1" applyAlignment="1">
      <alignment horizontal="center" vertical="center"/>
    </xf>
    <xf numFmtId="201" fontId="2" fillId="0" borderId="17" xfId="0" applyNumberFormat="1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left" vertical="center" wrapText="1"/>
    </xf>
    <xf numFmtId="201" fontId="2" fillId="33" borderId="39" xfId="54" applyNumberFormat="1" applyFont="1" applyFill="1" applyBorder="1" applyAlignment="1">
      <alignment horizontal="center" vertical="center"/>
      <protection/>
    </xf>
    <xf numFmtId="201" fontId="2" fillId="33" borderId="40" xfId="54" applyNumberFormat="1" applyFont="1" applyFill="1" applyBorder="1" applyAlignment="1">
      <alignment horizontal="center" vertical="center"/>
      <protection/>
    </xf>
    <xf numFmtId="201" fontId="2" fillId="33" borderId="41" xfId="54" applyNumberFormat="1" applyFont="1" applyFill="1" applyBorder="1" applyAlignment="1">
      <alignment horizontal="center" vertical="center"/>
      <protection/>
    </xf>
    <xf numFmtId="201" fontId="2" fillId="33" borderId="42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left" vertical="center" wrapText="1"/>
    </xf>
    <xf numFmtId="201" fontId="2" fillId="33" borderId="43" xfId="54" applyNumberFormat="1" applyFont="1" applyFill="1" applyBorder="1" applyAlignment="1">
      <alignment horizontal="center" vertical="center"/>
      <protection/>
    </xf>
    <xf numFmtId="201" fontId="2" fillId="33" borderId="44" xfId="54" applyNumberFormat="1" applyFont="1" applyFill="1" applyBorder="1" applyAlignment="1">
      <alignment horizontal="center" vertical="center"/>
      <protection/>
    </xf>
    <xf numFmtId="201" fontId="2" fillId="33" borderId="45" xfId="54" applyNumberFormat="1" applyFont="1" applyFill="1" applyBorder="1" applyAlignment="1">
      <alignment horizontal="center" vertical="center"/>
      <protection/>
    </xf>
    <xf numFmtId="201" fontId="2" fillId="33" borderId="51" xfId="0" applyNumberFormat="1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left" vertical="center" wrapText="1"/>
    </xf>
    <xf numFmtId="4" fontId="2" fillId="33" borderId="24" xfId="54" applyNumberFormat="1" applyFont="1" applyFill="1" applyBorder="1" applyAlignment="1">
      <alignment horizontal="center" vertical="center"/>
      <protection/>
    </xf>
    <xf numFmtId="4" fontId="2" fillId="33" borderId="25" xfId="54" applyNumberFormat="1" applyFont="1" applyFill="1" applyBorder="1" applyAlignment="1">
      <alignment horizontal="center" vertical="center"/>
      <protection/>
    </xf>
    <xf numFmtId="4" fontId="2" fillId="33" borderId="35" xfId="54" applyNumberFormat="1" applyFont="1" applyFill="1" applyBorder="1" applyAlignment="1">
      <alignment horizontal="center" vertical="center"/>
      <protection/>
    </xf>
    <xf numFmtId="4" fontId="2" fillId="33" borderId="15" xfId="0" applyNumberFormat="1" applyFont="1" applyFill="1" applyBorder="1" applyAlignment="1">
      <alignment horizontal="center" vertical="center"/>
    </xf>
    <xf numFmtId="201" fontId="2" fillId="33" borderId="24" xfId="54" applyNumberFormat="1" applyFont="1" applyFill="1" applyBorder="1" applyAlignment="1">
      <alignment horizontal="center" vertical="center"/>
      <protection/>
    </xf>
    <xf numFmtId="201" fontId="2" fillId="33" borderId="25" xfId="54" applyNumberFormat="1" applyFont="1" applyFill="1" applyBorder="1" applyAlignment="1">
      <alignment horizontal="center" vertical="center"/>
      <protection/>
    </xf>
    <xf numFmtId="201" fontId="2" fillId="33" borderId="26" xfId="54" applyNumberFormat="1" applyFont="1" applyFill="1" applyBorder="1" applyAlignment="1">
      <alignment horizontal="center" vertical="center"/>
      <protection/>
    </xf>
    <xf numFmtId="201" fontId="2" fillId="33" borderId="27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left" vertical="center" wrapText="1"/>
    </xf>
    <xf numFmtId="201" fontId="2" fillId="33" borderId="29" xfId="54" applyNumberFormat="1" applyFont="1" applyFill="1" applyBorder="1" applyAlignment="1">
      <alignment horizontal="center" vertical="center"/>
      <protection/>
    </xf>
    <xf numFmtId="201" fontId="2" fillId="33" borderId="23" xfId="54" applyNumberFormat="1" applyFont="1" applyFill="1" applyBorder="1" applyAlignment="1">
      <alignment horizontal="center" vertical="center"/>
      <protection/>
    </xf>
    <xf numFmtId="201" fontId="2" fillId="33" borderId="52" xfId="54" applyNumberFormat="1" applyFont="1" applyFill="1" applyBorder="1" applyAlignment="1">
      <alignment horizontal="center" vertical="center"/>
      <protection/>
    </xf>
    <xf numFmtId="201" fontId="2" fillId="33" borderId="57" xfId="0" applyNumberFormat="1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left" vertical="center" wrapText="1"/>
    </xf>
    <xf numFmtId="201" fontId="2" fillId="33" borderId="62" xfId="54" applyNumberFormat="1" applyFont="1" applyFill="1" applyBorder="1" applyAlignment="1">
      <alignment horizontal="center" vertical="center"/>
      <protection/>
    </xf>
    <xf numFmtId="201" fontId="2" fillId="33" borderId="63" xfId="54" applyNumberFormat="1" applyFont="1" applyFill="1" applyBorder="1" applyAlignment="1">
      <alignment horizontal="center" vertical="center"/>
      <protection/>
    </xf>
    <xf numFmtId="201" fontId="2" fillId="33" borderId="64" xfId="54" applyNumberFormat="1" applyFont="1" applyFill="1" applyBorder="1" applyAlignment="1">
      <alignment horizontal="center" vertical="center"/>
      <protection/>
    </xf>
    <xf numFmtId="201" fontId="2" fillId="33" borderId="5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/>
    </xf>
    <xf numFmtId="2" fontId="2" fillId="33" borderId="14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201" fontId="2" fillId="33" borderId="12" xfId="54" applyNumberFormat="1" applyFont="1" applyFill="1" applyBorder="1" applyAlignment="1">
      <alignment horizontal="center" vertical="center"/>
      <protection/>
    </xf>
    <xf numFmtId="201" fontId="2" fillId="33" borderId="13" xfId="54" applyNumberFormat="1" applyFont="1" applyFill="1" applyBorder="1" applyAlignment="1">
      <alignment horizontal="center" vertical="center"/>
      <protection/>
    </xf>
    <xf numFmtId="201" fontId="2" fillId="33" borderId="14" xfId="54" applyNumberFormat="1" applyFont="1" applyFill="1" applyBorder="1" applyAlignment="1">
      <alignment horizontal="center" vertical="center"/>
      <protection/>
    </xf>
    <xf numFmtId="201" fontId="2" fillId="33" borderId="65" xfId="0" applyNumberFormat="1" applyFont="1" applyFill="1" applyBorder="1" applyAlignment="1">
      <alignment horizontal="center" vertical="center"/>
    </xf>
    <xf numFmtId="4" fontId="2" fillId="33" borderId="62" xfId="54" applyNumberFormat="1" applyFont="1" applyFill="1" applyBorder="1" applyAlignment="1">
      <alignment horizontal="center" vertical="center"/>
      <protection/>
    </xf>
    <xf numFmtId="4" fontId="2" fillId="33" borderId="63" xfId="54" applyNumberFormat="1" applyFont="1" applyFill="1" applyBorder="1" applyAlignment="1">
      <alignment horizontal="center" vertical="center"/>
      <protection/>
    </xf>
    <xf numFmtId="4" fontId="2" fillId="33" borderId="49" xfId="0" applyNumberFormat="1" applyFont="1" applyFill="1" applyBorder="1" applyAlignment="1">
      <alignment horizontal="center" vertical="center"/>
    </xf>
    <xf numFmtId="4" fontId="2" fillId="33" borderId="39" xfId="54" applyNumberFormat="1" applyFont="1" applyFill="1" applyBorder="1" applyAlignment="1">
      <alignment horizontal="center" vertical="center"/>
      <protection/>
    </xf>
    <xf numFmtId="4" fontId="2" fillId="33" borderId="40" xfId="54" applyNumberFormat="1" applyFont="1" applyFill="1" applyBorder="1" applyAlignment="1">
      <alignment horizontal="center" vertical="center"/>
      <protection/>
    </xf>
    <xf numFmtId="4" fontId="2" fillId="33" borderId="47" xfId="54" applyNumberFormat="1" applyFont="1" applyFill="1" applyBorder="1" applyAlignment="1">
      <alignment horizontal="center" vertical="center"/>
      <protection/>
    </xf>
    <xf numFmtId="4" fontId="2" fillId="33" borderId="37" xfId="0" applyNumberFormat="1" applyFont="1" applyFill="1" applyBorder="1" applyAlignment="1">
      <alignment horizontal="center" vertical="center"/>
    </xf>
    <xf numFmtId="4" fontId="2" fillId="33" borderId="66" xfId="54" applyNumberFormat="1" applyFont="1" applyFill="1" applyBorder="1" applyAlignment="1">
      <alignment horizontal="center" vertical="center"/>
      <protection/>
    </xf>
    <xf numFmtId="0" fontId="2" fillId="33" borderId="11" xfId="0" applyFont="1" applyFill="1" applyBorder="1" applyAlignment="1">
      <alignment horizontal="left" vertical="center" wrapText="1"/>
    </xf>
    <xf numFmtId="4" fontId="2" fillId="33" borderId="13" xfId="54" applyNumberFormat="1" applyFont="1" applyFill="1" applyBorder="1" applyAlignment="1">
      <alignment horizontal="center" vertical="center"/>
      <protection/>
    </xf>
    <xf numFmtId="4" fontId="2" fillId="33" borderId="11" xfId="0" applyNumberFormat="1" applyFont="1" applyFill="1" applyBorder="1" applyAlignment="1">
      <alignment horizontal="center" vertical="center"/>
    </xf>
    <xf numFmtId="4" fontId="2" fillId="33" borderId="43" xfId="54" applyNumberFormat="1" applyFont="1" applyFill="1" applyBorder="1" applyAlignment="1">
      <alignment horizontal="center" vertical="center"/>
      <protection/>
    </xf>
    <xf numFmtId="4" fontId="2" fillId="33" borderId="44" xfId="54" applyNumberFormat="1" applyFont="1" applyFill="1" applyBorder="1" applyAlignment="1">
      <alignment horizontal="center" vertical="center"/>
      <protection/>
    </xf>
    <xf numFmtId="4" fontId="2" fillId="33" borderId="48" xfId="54" applyNumberFormat="1" applyFont="1" applyFill="1" applyBorder="1" applyAlignment="1">
      <alignment horizontal="center" vertical="center"/>
      <protection/>
    </xf>
    <xf numFmtId="4" fontId="2" fillId="33" borderId="46" xfId="0" applyNumberFormat="1" applyFont="1" applyFill="1" applyBorder="1" applyAlignment="1">
      <alignment horizontal="center" vertical="center"/>
    </xf>
    <xf numFmtId="4" fontId="2" fillId="33" borderId="10" xfId="54" applyNumberFormat="1" applyFont="1" applyFill="1" applyBorder="1" applyAlignment="1">
      <alignment horizontal="center" vertical="center"/>
      <protection/>
    </xf>
    <xf numFmtId="4" fontId="2" fillId="33" borderId="67" xfId="54" applyNumberFormat="1" applyFont="1" applyFill="1" applyBorder="1" applyAlignment="1">
      <alignment horizontal="center" vertical="center"/>
      <protection/>
    </xf>
    <xf numFmtId="4" fontId="2" fillId="0" borderId="47" xfId="54" applyNumberFormat="1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 vertical="center"/>
    </xf>
    <xf numFmtId="201" fontId="2" fillId="0" borderId="14" xfId="0" applyNumberFormat="1" applyFont="1" applyFill="1" applyBorder="1" applyAlignment="1">
      <alignment horizontal="center" vertical="center"/>
    </xf>
    <xf numFmtId="199" fontId="62" fillId="33" borderId="68" xfId="0" applyNumberFormat="1" applyFont="1" applyFill="1" applyBorder="1" applyAlignment="1">
      <alignment horizontal="center" vertical="center"/>
    </xf>
    <xf numFmtId="199" fontId="62" fillId="33" borderId="25" xfId="0" applyNumberFormat="1" applyFont="1" applyFill="1" applyBorder="1" applyAlignment="1">
      <alignment horizontal="center" vertical="center"/>
    </xf>
    <xf numFmtId="199" fontId="62" fillId="33" borderId="21" xfId="0" applyNumberFormat="1" applyFont="1" applyFill="1" applyBorder="1" applyAlignment="1">
      <alignment horizontal="center" vertical="center"/>
    </xf>
    <xf numFmtId="199" fontId="2" fillId="0" borderId="24" xfId="54" applyNumberFormat="1" applyFont="1" applyFill="1" applyBorder="1" applyAlignment="1">
      <alignment horizontal="center" vertical="center"/>
      <protection/>
    </xf>
    <xf numFmtId="199" fontId="2" fillId="0" borderId="25" xfId="54" applyNumberFormat="1" applyFont="1" applyFill="1" applyBorder="1" applyAlignment="1">
      <alignment horizontal="center" vertical="center"/>
      <protection/>
    </xf>
    <xf numFmtId="199" fontId="2" fillId="0" borderId="15" xfId="0" applyNumberFormat="1" applyFont="1" applyFill="1" applyBorder="1" applyAlignment="1">
      <alignment horizontal="center" vertical="center"/>
    </xf>
    <xf numFmtId="199" fontId="2" fillId="0" borderId="34" xfId="54" applyNumberFormat="1" applyFont="1" applyFill="1" applyBorder="1" applyAlignment="1">
      <alignment horizontal="center" vertical="center"/>
      <protection/>
    </xf>
    <xf numFmtId="199" fontId="2" fillId="0" borderId="68" xfId="54" applyNumberFormat="1" applyFont="1" applyFill="1" applyBorder="1" applyAlignment="1">
      <alignment horizontal="center" vertical="center"/>
      <protection/>
    </xf>
    <xf numFmtId="199" fontId="2" fillId="0" borderId="35" xfId="54" applyNumberFormat="1" applyFont="1" applyFill="1" applyBorder="1" applyAlignment="1">
      <alignment horizontal="center" vertical="center"/>
      <protection/>
    </xf>
    <xf numFmtId="199" fontId="2" fillId="33" borderId="34" xfId="54" applyNumberFormat="1" applyFont="1" applyFill="1" applyBorder="1" applyAlignment="1">
      <alignment horizontal="center" vertical="center"/>
      <protection/>
    </xf>
    <xf numFmtId="199" fontId="2" fillId="33" borderId="25" xfId="54" applyNumberFormat="1" applyFont="1" applyFill="1" applyBorder="1" applyAlignment="1">
      <alignment horizontal="center" vertical="center"/>
      <protection/>
    </xf>
    <xf numFmtId="199" fontId="2" fillId="33" borderId="35" xfId="54" applyNumberFormat="1" applyFont="1" applyFill="1" applyBorder="1" applyAlignment="1">
      <alignment horizontal="center" vertical="center"/>
      <protection/>
    </xf>
    <xf numFmtId="199" fontId="2" fillId="33" borderId="15" xfId="0" applyNumberFormat="1" applyFont="1" applyFill="1" applyBorder="1" applyAlignment="1">
      <alignment horizontal="center" vertical="center"/>
    </xf>
    <xf numFmtId="199" fontId="2" fillId="33" borderId="24" xfId="54" applyNumberFormat="1" applyFont="1" applyFill="1" applyBorder="1" applyAlignment="1">
      <alignment horizontal="center" vertical="center"/>
      <protection/>
    </xf>
    <xf numFmtId="199" fontId="2" fillId="0" borderId="31" xfId="0" applyNumberFormat="1" applyFont="1" applyFill="1" applyBorder="1" applyAlignment="1">
      <alignment horizontal="center" vertical="center"/>
    </xf>
    <xf numFmtId="199" fontId="2" fillId="0" borderId="32" xfId="0" applyNumberFormat="1" applyFont="1" applyFill="1" applyBorder="1" applyAlignment="1">
      <alignment horizontal="center" vertical="center"/>
    </xf>
    <xf numFmtId="199" fontId="2" fillId="0" borderId="56" xfId="0" applyNumberFormat="1" applyFont="1" applyFill="1" applyBorder="1" applyAlignment="1">
      <alignment horizontal="center" vertical="center"/>
    </xf>
    <xf numFmtId="199" fontId="2" fillId="0" borderId="21" xfId="0" applyNumberFormat="1" applyFont="1" applyFill="1" applyBorder="1" applyAlignment="1">
      <alignment horizontal="center" vertical="center" wrapText="1"/>
    </xf>
    <xf numFmtId="199" fontId="2" fillId="33" borderId="62" xfId="54" applyNumberFormat="1" applyFont="1" applyFill="1" applyBorder="1" applyAlignment="1">
      <alignment horizontal="center" vertical="center"/>
      <protection/>
    </xf>
    <xf numFmtId="199" fontId="2" fillId="33" borderId="63" xfId="54" applyNumberFormat="1" applyFont="1" applyFill="1" applyBorder="1" applyAlignment="1">
      <alignment horizontal="center" vertical="center"/>
      <protection/>
    </xf>
    <xf numFmtId="199" fontId="2" fillId="33" borderId="49" xfId="0" applyNumberFormat="1" applyFont="1" applyFill="1" applyBorder="1" applyAlignment="1">
      <alignment horizontal="center" vertical="center"/>
    </xf>
    <xf numFmtId="199" fontId="2" fillId="33" borderId="39" xfId="54" applyNumberFormat="1" applyFont="1" applyFill="1" applyBorder="1" applyAlignment="1">
      <alignment horizontal="center" vertical="center"/>
      <protection/>
    </xf>
    <xf numFmtId="199" fontId="2" fillId="33" borderId="40" xfId="54" applyNumberFormat="1" applyFont="1" applyFill="1" applyBorder="1" applyAlignment="1">
      <alignment horizontal="center" vertical="center"/>
      <protection/>
    </xf>
    <xf numFmtId="199" fontId="2" fillId="33" borderId="47" xfId="54" applyNumberFormat="1" applyFont="1" applyFill="1" applyBorder="1" applyAlignment="1">
      <alignment horizontal="center" vertical="center"/>
      <protection/>
    </xf>
    <xf numFmtId="199" fontId="2" fillId="33" borderId="37" xfId="0" applyNumberFormat="1" applyFont="1" applyFill="1" applyBorder="1" applyAlignment="1">
      <alignment horizontal="center" vertical="center"/>
    </xf>
    <xf numFmtId="199" fontId="2" fillId="32" borderId="39" xfId="54" applyNumberFormat="1" applyFont="1" applyFill="1" applyBorder="1" applyAlignment="1">
      <alignment horizontal="center" vertical="center"/>
      <protection/>
    </xf>
    <xf numFmtId="199" fontId="2" fillId="32" borderId="40" xfId="54" applyNumberFormat="1" applyFont="1" applyFill="1" applyBorder="1" applyAlignment="1">
      <alignment horizontal="center" vertical="center"/>
      <protection/>
    </xf>
    <xf numFmtId="199" fontId="2" fillId="32" borderId="47" xfId="54" applyNumberFormat="1" applyFont="1" applyFill="1" applyBorder="1" applyAlignment="1">
      <alignment horizontal="center" vertical="center"/>
      <protection/>
    </xf>
    <xf numFmtId="199" fontId="2" fillId="32" borderId="15" xfId="0" applyNumberFormat="1" applyFont="1" applyFill="1" applyBorder="1" applyAlignment="1">
      <alignment horizontal="center" vertical="center"/>
    </xf>
    <xf numFmtId="199" fontId="2" fillId="32" borderId="36" xfId="54" applyNumberFormat="1" applyFont="1" applyFill="1" applyBorder="1" applyAlignment="1">
      <alignment horizontal="center" vertical="center"/>
      <protection/>
    </xf>
    <xf numFmtId="199" fontId="2" fillId="32" borderId="25" xfId="54" applyNumberFormat="1" applyFont="1" applyFill="1" applyBorder="1" applyAlignment="1">
      <alignment horizontal="center" vertical="center"/>
      <protection/>
    </xf>
    <xf numFmtId="199" fontId="2" fillId="32" borderId="69" xfId="54" applyNumberFormat="1" applyFont="1" applyFill="1" applyBorder="1" applyAlignment="1">
      <alignment horizontal="center" vertical="center"/>
      <protection/>
    </xf>
    <xf numFmtId="199" fontId="2" fillId="33" borderId="66" xfId="54" applyNumberFormat="1" applyFont="1" applyFill="1" applyBorder="1" applyAlignment="1">
      <alignment horizontal="center" vertical="center"/>
      <protection/>
    </xf>
    <xf numFmtId="199" fontId="2" fillId="33" borderId="28" xfId="54" applyNumberFormat="1" applyFont="1" applyFill="1" applyBorder="1" applyAlignment="1">
      <alignment horizontal="center" vertical="center"/>
      <protection/>
    </xf>
    <xf numFmtId="199" fontId="2" fillId="33" borderId="13" xfId="54" applyNumberFormat="1" applyFont="1" applyFill="1" applyBorder="1" applyAlignment="1">
      <alignment horizontal="center" vertical="center"/>
      <protection/>
    </xf>
    <xf numFmtId="199" fontId="2" fillId="33" borderId="17" xfId="54" applyNumberFormat="1" applyFont="1" applyFill="1" applyBorder="1" applyAlignment="1">
      <alignment horizontal="center" vertical="center"/>
      <protection/>
    </xf>
    <xf numFmtId="199" fontId="2" fillId="33" borderId="11" xfId="0" applyNumberFormat="1" applyFont="1" applyFill="1" applyBorder="1" applyAlignment="1">
      <alignment horizontal="center" vertical="center"/>
    </xf>
    <xf numFmtId="199" fontId="2" fillId="0" borderId="69" xfId="54" applyNumberFormat="1" applyFont="1" applyFill="1" applyBorder="1" applyAlignment="1">
      <alignment horizontal="center" vertical="center"/>
      <protection/>
    </xf>
    <xf numFmtId="199" fontId="2" fillId="0" borderId="12" xfId="0" applyNumberFormat="1" applyFont="1" applyFill="1" applyBorder="1" applyAlignment="1">
      <alignment horizontal="center" vertical="center"/>
    </xf>
    <xf numFmtId="199" fontId="2" fillId="0" borderId="13" xfId="0" applyNumberFormat="1" applyFont="1" applyFill="1" applyBorder="1" applyAlignment="1">
      <alignment horizontal="center" vertical="center"/>
    </xf>
    <xf numFmtId="199" fontId="2" fillId="0" borderId="14" xfId="0" applyNumberFormat="1" applyFont="1" applyFill="1" applyBorder="1" applyAlignment="1">
      <alignment horizontal="center" vertical="center"/>
    </xf>
    <xf numFmtId="199" fontId="2" fillId="0" borderId="11" xfId="0" applyNumberFormat="1" applyFont="1" applyFill="1" applyBorder="1" applyAlignment="1">
      <alignment horizontal="center" vertical="center" wrapText="1"/>
    </xf>
    <xf numFmtId="199" fontId="2" fillId="0" borderId="40" xfId="54" applyNumberFormat="1" applyFont="1" applyFill="1" applyBorder="1" applyAlignment="1">
      <alignment horizontal="center" vertical="center"/>
      <protection/>
    </xf>
    <xf numFmtId="199" fontId="2" fillId="0" borderId="37" xfId="0" applyNumberFormat="1" applyFont="1" applyFill="1" applyBorder="1" applyAlignment="1">
      <alignment horizontal="center" vertical="center"/>
    </xf>
    <xf numFmtId="199" fontId="2" fillId="0" borderId="46" xfId="0" applyNumberFormat="1" applyFont="1" applyFill="1" applyBorder="1" applyAlignment="1">
      <alignment horizontal="center" vertical="center"/>
    </xf>
    <xf numFmtId="199" fontId="2" fillId="0" borderId="41" xfId="54" applyNumberFormat="1" applyFont="1" applyFill="1" applyBorder="1" applyAlignment="1">
      <alignment horizontal="center" vertical="center"/>
      <protection/>
    </xf>
    <xf numFmtId="199" fontId="2" fillId="0" borderId="70" xfId="54" applyNumberFormat="1" applyFont="1" applyFill="1" applyBorder="1" applyAlignment="1">
      <alignment horizontal="center" vertical="center"/>
      <protection/>
    </xf>
    <xf numFmtId="199" fontId="2" fillId="0" borderId="54" xfId="54" applyNumberFormat="1" applyFont="1" applyFill="1" applyBorder="1" applyAlignment="1">
      <alignment horizontal="center" vertical="center"/>
      <protection/>
    </xf>
    <xf numFmtId="199" fontId="2" fillId="0" borderId="71" xfId="54" applyNumberFormat="1" applyFont="1" applyFill="1" applyBorder="1" applyAlignment="1">
      <alignment horizontal="center" vertical="center"/>
      <protection/>
    </xf>
    <xf numFmtId="199" fontId="2" fillId="0" borderId="72" xfId="54" applyNumberFormat="1" applyFont="1" applyFill="1" applyBorder="1" applyAlignment="1">
      <alignment horizontal="center" vertical="center"/>
      <protection/>
    </xf>
    <xf numFmtId="199" fontId="2" fillId="0" borderId="58" xfId="0" applyNumberFormat="1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/>
    </xf>
    <xf numFmtId="199" fontId="2" fillId="0" borderId="28" xfId="0" applyNumberFormat="1" applyFont="1" applyFill="1" applyBorder="1" applyAlignment="1">
      <alignment horizontal="center" vertical="center"/>
    </xf>
    <xf numFmtId="199" fontId="2" fillId="0" borderId="17" xfId="0" applyNumberFormat="1" applyFont="1" applyFill="1" applyBorder="1" applyAlignment="1">
      <alignment horizontal="center" vertical="center"/>
    </xf>
    <xf numFmtId="201" fontId="2" fillId="33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КЕКВ 1160  06р." xfId="54"/>
    <cellStyle name="Обычный_Энергоносители 01011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E348"/>
  <sheetViews>
    <sheetView tabSelected="1" view="pageBreakPreview" zoomScale="80" zoomScaleNormal="70" zoomScaleSheetLayoutView="80" zoomScalePageLayoutView="0" workbookViewId="0" topLeftCell="A27">
      <selection activeCell="A30" sqref="A30:O30"/>
    </sheetView>
  </sheetViews>
  <sheetFormatPr defaultColWidth="9.375" defaultRowHeight="12.75"/>
  <cols>
    <col min="1" max="1" width="5.00390625" style="1" customWidth="1"/>
    <col min="2" max="2" width="55.50390625" style="28" customWidth="1"/>
    <col min="3" max="14" width="11.50390625" style="28" customWidth="1"/>
    <col min="15" max="15" width="12.00390625" style="30" customWidth="1"/>
    <col min="16" max="16" width="18.50390625" style="30" customWidth="1"/>
    <col min="17" max="17" width="6.50390625" style="30" customWidth="1"/>
    <col min="18" max="18" width="48.50390625" style="29" customWidth="1"/>
    <col min="19" max="19" width="12.375" style="28" customWidth="1"/>
    <col min="20" max="20" width="11.50390625" style="28" customWidth="1"/>
    <col min="21" max="21" width="12.00390625" style="28" customWidth="1"/>
    <col min="22" max="22" width="11.625" style="28" customWidth="1"/>
    <col min="23" max="23" width="9.625" style="28" customWidth="1"/>
    <col min="24" max="24" width="9.50390625" style="28" customWidth="1"/>
    <col min="25" max="25" width="10.00390625" style="28" customWidth="1"/>
    <col min="26" max="26" width="9.00390625" style="28" customWidth="1"/>
    <col min="27" max="27" width="10.50390625" style="28" customWidth="1"/>
    <col min="28" max="29" width="11.50390625" style="28" customWidth="1"/>
    <col min="30" max="30" width="12.625" style="28" customWidth="1"/>
    <col min="31" max="31" width="15.50390625" style="28" customWidth="1"/>
    <col min="32" max="16384" width="9.375" style="28" customWidth="1"/>
  </cols>
  <sheetData>
    <row r="1" spans="12:18" s="4" customFormat="1" ht="17.25">
      <c r="L1" s="253" t="s">
        <v>30</v>
      </c>
      <c r="M1" s="253"/>
      <c r="N1" s="253"/>
      <c r="O1" s="253"/>
      <c r="P1" s="5"/>
      <c r="Q1" s="5"/>
      <c r="R1" s="6"/>
    </row>
    <row r="2" spans="12:18" s="4" customFormat="1" ht="17.25">
      <c r="L2" s="254" t="s">
        <v>18</v>
      </c>
      <c r="M2" s="254"/>
      <c r="N2" s="254"/>
      <c r="O2" s="254"/>
      <c r="P2" s="5"/>
      <c r="Q2" s="5"/>
      <c r="R2" s="6"/>
    </row>
    <row r="3" spans="12:31" s="4" customFormat="1" ht="17.25">
      <c r="L3" s="254" t="s">
        <v>28</v>
      </c>
      <c r="M3" s="254"/>
      <c r="N3" s="254"/>
      <c r="O3" s="254"/>
      <c r="P3" s="5"/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2:31" s="4" customFormat="1" ht="17.25">
      <c r="L4" s="18"/>
      <c r="M4" s="18"/>
      <c r="N4" s="18"/>
      <c r="O4" s="18"/>
      <c r="P4" s="5"/>
      <c r="Q4" s="5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s="4" customFormat="1" ht="20.25">
      <c r="A5" s="251" t="s">
        <v>130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9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5:31" s="4" customFormat="1" ht="15.75" thickBot="1">
      <c r="O6" s="7" t="s">
        <v>15</v>
      </c>
      <c r="P6" s="5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7"/>
    </row>
    <row r="7" spans="1:31" s="4" customFormat="1" ht="31.5" thickBot="1">
      <c r="A7" s="21" t="s">
        <v>0</v>
      </c>
      <c r="B7" s="22" t="s">
        <v>1</v>
      </c>
      <c r="C7" s="23" t="s">
        <v>2</v>
      </c>
      <c r="D7" s="24" t="s">
        <v>3</v>
      </c>
      <c r="E7" s="24" t="s">
        <v>4</v>
      </c>
      <c r="F7" s="24" t="s">
        <v>5</v>
      </c>
      <c r="G7" s="24" t="s">
        <v>6</v>
      </c>
      <c r="H7" s="24" t="s">
        <v>7</v>
      </c>
      <c r="I7" s="24" t="s">
        <v>8</v>
      </c>
      <c r="J7" s="24" t="s">
        <v>9</v>
      </c>
      <c r="K7" s="24" t="s">
        <v>10</v>
      </c>
      <c r="L7" s="24" t="s">
        <v>11</v>
      </c>
      <c r="M7" s="24" t="s">
        <v>12</v>
      </c>
      <c r="N7" s="25" t="s">
        <v>13</v>
      </c>
      <c r="O7" s="26" t="s">
        <v>14</v>
      </c>
      <c r="P7" s="10"/>
      <c r="Q7" s="11"/>
      <c r="R7" s="11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s="36" customFormat="1" ht="34.5" customHeight="1">
      <c r="A8" s="134">
        <v>1</v>
      </c>
      <c r="B8" s="172" t="s">
        <v>49</v>
      </c>
      <c r="C8" s="173">
        <v>126.382</v>
      </c>
      <c r="D8" s="174">
        <v>107.699</v>
      </c>
      <c r="E8" s="174">
        <v>91.582</v>
      </c>
      <c r="F8" s="174">
        <v>41.046</v>
      </c>
      <c r="G8" s="174">
        <v>1</v>
      </c>
      <c r="H8" s="174">
        <v>1</v>
      </c>
      <c r="I8" s="174">
        <v>1</v>
      </c>
      <c r="J8" s="174">
        <v>1</v>
      </c>
      <c r="K8" s="174">
        <v>1</v>
      </c>
      <c r="L8" s="174">
        <v>31.2</v>
      </c>
      <c r="M8" s="174">
        <v>90.803</v>
      </c>
      <c r="N8" s="175">
        <v>106.288</v>
      </c>
      <c r="O8" s="176">
        <f>SUM(C8:N8)</f>
        <v>600</v>
      </c>
      <c r="P8" s="31"/>
      <c r="Q8" s="32"/>
      <c r="R8" s="33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5"/>
    </row>
    <row r="9" spans="1:31" s="36" customFormat="1" ht="20.25" customHeight="1">
      <c r="A9" s="135">
        <v>2</v>
      </c>
      <c r="B9" s="177" t="s">
        <v>50</v>
      </c>
      <c r="C9" s="178">
        <v>32.992</v>
      </c>
      <c r="D9" s="179">
        <v>25.565</v>
      </c>
      <c r="E9" s="179">
        <v>22.465</v>
      </c>
      <c r="F9" s="179">
        <v>7.896</v>
      </c>
      <c r="G9" s="179"/>
      <c r="H9" s="179"/>
      <c r="I9" s="179"/>
      <c r="J9" s="179"/>
      <c r="K9" s="179"/>
      <c r="L9" s="179">
        <v>8.896</v>
      </c>
      <c r="M9" s="179">
        <v>31.608</v>
      </c>
      <c r="N9" s="180">
        <v>31.978</v>
      </c>
      <c r="O9" s="181">
        <f aca="true" t="shared" si="0" ref="O9:O51">SUM(C9:N9)</f>
        <v>161.4</v>
      </c>
      <c r="P9" s="31"/>
      <c r="Q9" s="32"/>
      <c r="R9" s="33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5"/>
    </row>
    <row r="10" spans="1:31" s="4" customFormat="1" ht="40.5" customHeight="1">
      <c r="A10" s="62">
        <v>3</v>
      </c>
      <c r="B10" s="89" t="s">
        <v>44</v>
      </c>
      <c r="C10" s="69">
        <v>3.3</v>
      </c>
      <c r="D10" s="70">
        <v>5.9</v>
      </c>
      <c r="E10" s="70">
        <v>4.3</v>
      </c>
      <c r="F10" s="70">
        <v>2.2</v>
      </c>
      <c r="G10" s="70"/>
      <c r="H10" s="70"/>
      <c r="I10" s="70"/>
      <c r="J10" s="70"/>
      <c r="K10" s="70"/>
      <c r="L10" s="70">
        <v>1.1</v>
      </c>
      <c r="M10" s="70">
        <v>3</v>
      </c>
      <c r="N10" s="71">
        <v>3.1</v>
      </c>
      <c r="O10" s="90">
        <f t="shared" si="0"/>
        <v>22.9</v>
      </c>
      <c r="P10" s="8"/>
      <c r="Q10" s="13"/>
      <c r="R10" s="14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2"/>
    </row>
    <row r="11" spans="1:31" s="4" customFormat="1" ht="40.5" customHeight="1">
      <c r="A11" s="62">
        <v>4</v>
      </c>
      <c r="B11" s="84" t="s">
        <v>42</v>
      </c>
      <c r="C11" s="69">
        <v>9</v>
      </c>
      <c r="D11" s="70">
        <v>9</v>
      </c>
      <c r="E11" s="70">
        <v>6</v>
      </c>
      <c r="F11" s="70">
        <v>4.5</v>
      </c>
      <c r="G11" s="70"/>
      <c r="H11" s="70"/>
      <c r="I11" s="70"/>
      <c r="J11" s="70"/>
      <c r="K11" s="70"/>
      <c r="L11" s="70">
        <v>2.5</v>
      </c>
      <c r="M11" s="70">
        <v>4</v>
      </c>
      <c r="N11" s="71">
        <v>7</v>
      </c>
      <c r="O11" s="72">
        <f aca="true" t="shared" si="1" ref="O11:O16">SUM(C11:N11)</f>
        <v>42</v>
      </c>
      <c r="P11" s="8"/>
      <c r="Q11" s="13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2"/>
    </row>
    <row r="12" spans="1:31" s="4" customFormat="1" ht="56.25" customHeight="1">
      <c r="A12" s="62">
        <v>5</v>
      </c>
      <c r="B12" s="84" t="s">
        <v>128</v>
      </c>
      <c r="C12" s="69">
        <v>4.5</v>
      </c>
      <c r="D12" s="70">
        <v>4.15</v>
      </c>
      <c r="E12" s="70">
        <v>2.625</v>
      </c>
      <c r="F12" s="70">
        <v>1.125</v>
      </c>
      <c r="G12" s="70"/>
      <c r="H12" s="70"/>
      <c r="I12" s="70"/>
      <c r="J12" s="70"/>
      <c r="K12" s="70"/>
      <c r="L12" s="70">
        <v>1.1</v>
      </c>
      <c r="M12" s="70">
        <v>3.5</v>
      </c>
      <c r="N12" s="71">
        <v>4</v>
      </c>
      <c r="O12" s="72">
        <f t="shared" si="1"/>
        <v>21</v>
      </c>
      <c r="P12" s="8"/>
      <c r="Q12" s="13"/>
      <c r="R12" s="14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2"/>
    </row>
    <row r="13" spans="1:31" s="4" customFormat="1" ht="70.5" customHeight="1">
      <c r="A13" s="91">
        <v>6</v>
      </c>
      <c r="B13" s="84" t="s">
        <v>85</v>
      </c>
      <c r="C13" s="69">
        <v>55</v>
      </c>
      <c r="D13" s="70">
        <v>45</v>
      </c>
      <c r="E13" s="70">
        <v>20</v>
      </c>
      <c r="F13" s="70">
        <v>10</v>
      </c>
      <c r="G13" s="70"/>
      <c r="H13" s="70"/>
      <c r="I13" s="70"/>
      <c r="J13" s="70"/>
      <c r="K13" s="70"/>
      <c r="L13" s="70">
        <v>6</v>
      </c>
      <c r="M13" s="70">
        <v>20</v>
      </c>
      <c r="N13" s="71">
        <v>50</v>
      </c>
      <c r="O13" s="72">
        <f t="shared" si="1"/>
        <v>206</v>
      </c>
      <c r="P13" s="8"/>
      <c r="Q13" s="13"/>
      <c r="R13" s="14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2"/>
    </row>
    <row r="14" spans="1:31" s="4" customFormat="1" ht="39" customHeight="1">
      <c r="A14" s="62">
        <v>7</v>
      </c>
      <c r="B14" s="84" t="s">
        <v>86</v>
      </c>
      <c r="C14" s="69">
        <v>10.7</v>
      </c>
      <c r="D14" s="70">
        <v>7</v>
      </c>
      <c r="E14" s="70">
        <v>6.2</v>
      </c>
      <c r="F14" s="70">
        <v>2</v>
      </c>
      <c r="G14" s="70"/>
      <c r="H14" s="70"/>
      <c r="I14" s="70"/>
      <c r="J14" s="70"/>
      <c r="K14" s="70"/>
      <c r="L14" s="70">
        <v>2.8</v>
      </c>
      <c r="M14" s="70">
        <v>6.8</v>
      </c>
      <c r="N14" s="71">
        <v>7.2</v>
      </c>
      <c r="O14" s="72">
        <f t="shared" si="1"/>
        <v>42.7</v>
      </c>
      <c r="P14" s="8"/>
      <c r="Q14" s="13"/>
      <c r="R14" s="14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2"/>
    </row>
    <row r="15" spans="1:31" s="4" customFormat="1" ht="75" customHeight="1">
      <c r="A15" s="62">
        <v>8</v>
      </c>
      <c r="B15" s="202" t="s">
        <v>51</v>
      </c>
      <c r="C15" s="207">
        <v>0.6</v>
      </c>
      <c r="D15" s="208">
        <v>0.6</v>
      </c>
      <c r="E15" s="208">
        <v>0.55</v>
      </c>
      <c r="F15" s="208">
        <v>0.55</v>
      </c>
      <c r="G15" s="208">
        <v>0.4</v>
      </c>
      <c r="H15" s="208">
        <v>0.35</v>
      </c>
      <c r="I15" s="208">
        <v>0.2</v>
      </c>
      <c r="J15" s="208">
        <v>0.2</v>
      </c>
      <c r="K15" s="208">
        <v>0.5</v>
      </c>
      <c r="L15" s="208">
        <v>0.5</v>
      </c>
      <c r="M15" s="208">
        <v>0.6</v>
      </c>
      <c r="N15" s="209">
        <v>0.65</v>
      </c>
      <c r="O15" s="210">
        <f t="shared" si="1"/>
        <v>5.7</v>
      </c>
      <c r="P15" s="17"/>
      <c r="Q15" s="13"/>
      <c r="R15" s="14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2"/>
    </row>
    <row r="16" spans="1:31" s="4" customFormat="1" ht="73.5" customHeight="1">
      <c r="A16" s="62">
        <v>9</v>
      </c>
      <c r="B16" s="202" t="s">
        <v>52</v>
      </c>
      <c r="C16" s="207">
        <v>9</v>
      </c>
      <c r="D16" s="208">
        <v>8</v>
      </c>
      <c r="E16" s="208">
        <v>6</v>
      </c>
      <c r="F16" s="208">
        <v>4</v>
      </c>
      <c r="G16" s="208"/>
      <c r="H16" s="208"/>
      <c r="I16" s="208"/>
      <c r="J16" s="208"/>
      <c r="K16" s="208"/>
      <c r="L16" s="208">
        <v>2</v>
      </c>
      <c r="M16" s="208">
        <v>5</v>
      </c>
      <c r="N16" s="209">
        <v>9</v>
      </c>
      <c r="O16" s="210">
        <f t="shared" si="1"/>
        <v>43</v>
      </c>
      <c r="P16" s="17"/>
      <c r="Q16" s="13"/>
      <c r="R16" s="14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2"/>
    </row>
    <row r="17" spans="1:31" s="4" customFormat="1" ht="49.5" customHeight="1">
      <c r="A17" s="62">
        <v>10</v>
      </c>
      <c r="B17" s="202" t="s">
        <v>55</v>
      </c>
      <c r="C17" s="207">
        <v>5.2</v>
      </c>
      <c r="D17" s="208">
        <v>5</v>
      </c>
      <c r="E17" s="208">
        <v>3.9</v>
      </c>
      <c r="F17" s="208">
        <v>0.8</v>
      </c>
      <c r="G17" s="208"/>
      <c r="H17" s="208"/>
      <c r="I17" s="208"/>
      <c r="J17" s="208"/>
      <c r="K17" s="208"/>
      <c r="L17" s="208">
        <v>0.5</v>
      </c>
      <c r="M17" s="208">
        <v>2</v>
      </c>
      <c r="N17" s="209">
        <v>3.6</v>
      </c>
      <c r="O17" s="210">
        <f t="shared" si="0"/>
        <v>21</v>
      </c>
      <c r="P17" s="17"/>
      <c r="Q17" s="13"/>
      <c r="R17" s="14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2"/>
    </row>
    <row r="18" spans="1:31" s="4" customFormat="1" ht="55.5" customHeight="1" thickBot="1">
      <c r="A18" s="91">
        <v>11</v>
      </c>
      <c r="B18" s="202" t="s">
        <v>56</v>
      </c>
      <c r="C18" s="207">
        <v>2</v>
      </c>
      <c r="D18" s="208">
        <v>1</v>
      </c>
      <c r="E18" s="208">
        <v>0.8</v>
      </c>
      <c r="F18" s="208">
        <v>0.3</v>
      </c>
      <c r="G18" s="208"/>
      <c r="H18" s="208"/>
      <c r="I18" s="208"/>
      <c r="J18" s="208"/>
      <c r="K18" s="208"/>
      <c r="L18" s="208">
        <v>0.2</v>
      </c>
      <c r="M18" s="208">
        <v>0.7</v>
      </c>
      <c r="N18" s="209">
        <v>1.5</v>
      </c>
      <c r="O18" s="210">
        <f t="shared" si="0"/>
        <v>6.5</v>
      </c>
      <c r="P18" s="17"/>
      <c r="Q18" s="13"/>
      <c r="R18" s="14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2"/>
    </row>
    <row r="19" spans="1:31" s="4" customFormat="1" ht="44.25" customHeight="1" thickBot="1">
      <c r="A19" s="21" t="s">
        <v>0</v>
      </c>
      <c r="B19" s="22" t="s">
        <v>1</v>
      </c>
      <c r="C19" s="23" t="s">
        <v>2</v>
      </c>
      <c r="D19" s="24" t="s">
        <v>3</v>
      </c>
      <c r="E19" s="24" t="s">
        <v>4</v>
      </c>
      <c r="F19" s="24" t="s">
        <v>5</v>
      </c>
      <c r="G19" s="24" t="s">
        <v>6</v>
      </c>
      <c r="H19" s="24" t="s">
        <v>7</v>
      </c>
      <c r="I19" s="24" t="s">
        <v>8</v>
      </c>
      <c r="J19" s="24" t="s">
        <v>9</v>
      </c>
      <c r="K19" s="24" t="s">
        <v>10</v>
      </c>
      <c r="L19" s="24" t="s">
        <v>11</v>
      </c>
      <c r="M19" s="24" t="s">
        <v>12</v>
      </c>
      <c r="N19" s="25" t="s">
        <v>13</v>
      </c>
      <c r="O19" s="26" t="s">
        <v>14</v>
      </c>
      <c r="P19" s="17"/>
      <c r="Q19" s="13"/>
      <c r="R19" s="14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12"/>
    </row>
    <row r="20" spans="1:31" s="4" customFormat="1" ht="49.5" customHeight="1" thickBot="1">
      <c r="A20" s="60">
        <v>12</v>
      </c>
      <c r="B20" s="211" t="s">
        <v>57</v>
      </c>
      <c r="C20" s="212">
        <v>5.3</v>
      </c>
      <c r="D20" s="213">
        <v>4.3</v>
      </c>
      <c r="E20" s="213">
        <v>3</v>
      </c>
      <c r="F20" s="213">
        <v>0.8</v>
      </c>
      <c r="G20" s="213">
        <v>0.1</v>
      </c>
      <c r="H20" s="213">
        <v>0.1</v>
      </c>
      <c r="I20" s="213">
        <v>0.1</v>
      </c>
      <c r="J20" s="213">
        <v>0.1</v>
      </c>
      <c r="K20" s="213">
        <v>0.2</v>
      </c>
      <c r="L20" s="213">
        <v>0.8</v>
      </c>
      <c r="M20" s="213">
        <v>3.7</v>
      </c>
      <c r="N20" s="214">
        <v>4</v>
      </c>
      <c r="O20" s="215">
        <f t="shared" si="0"/>
        <v>22.5</v>
      </c>
      <c r="P20" s="17"/>
      <c r="Q20" s="13"/>
      <c r="R20" s="14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2"/>
    </row>
    <row r="21" spans="1:31" s="4" customFormat="1" ht="51" customHeight="1">
      <c r="A21" s="62">
        <v>13</v>
      </c>
      <c r="B21" s="202" t="s">
        <v>60</v>
      </c>
      <c r="C21" s="207">
        <v>50</v>
      </c>
      <c r="D21" s="208">
        <v>44</v>
      </c>
      <c r="E21" s="208">
        <v>39</v>
      </c>
      <c r="F21" s="208">
        <v>19.5</v>
      </c>
      <c r="G21" s="208"/>
      <c r="H21" s="208"/>
      <c r="I21" s="208"/>
      <c r="J21" s="208"/>
      <c r="K21" s="208"/>
      <c r="L21" s="208">
        <v>15</v>
      </c>
      <c r="M21" s="208">
        <v>28</v>
      </c>
      <c r="N21" s="209">
        <v>35</v>
      </c>
      <c r="O21" s="210">
        <f>SUM(C21:N21)</f>
        <v>230.5</v>
      </c>
      <c r="P21" s="17"/>
      <c r="Q21" s="13"/>
      <c r="R21" s="14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2"/>
    </row>
    <row r="22" spans="1:31" s="4" customFormat="1" ht="63.75" customHeight="1">
      <c r="A22" s="62">
        <v>14</v>
      </c>
      <c r="B22" s="192" t="s">
        <v>59</v>
      </c>
      <c r="C22" s="193">
        <v>5.3</v>
      </c>
      <c r="D22" s="194">
        <v>4</v>
      </c>
      <c r="E22" s="194">
        <v>3.5</v>
      </c>
      <c r="F22" s="194">
        <v>0.9</v>
      </c>
      <c r="G22" s="194"/>
      <c r="H22" s="194"/>
      <c r="I22" s="194"/>
      <c r="J22" s="194"/>
      <c r="K22" s="194"/>
      <c r="L22" s="194">
        <v>1.4</v>
      </c>
      <c r="M22" s="194">
        <v>2.7</v>
      </c>
      <c r="N22" s="195">
        <v>3.2</v>
      </c>
      <c r="O22" s="196">
        <f t="shared" si="0"/>
        <v>21</v>
      </c>
      <c r="P22" s="17"/>
      <c r="Q22" s="13"/>
      <c r="R22" s="14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2"/>
    </row>
    <row r="23" spans="1:31" s="4" customFormat="1" ht="64.5" customHeight="1">
      <c r="A23" s="108">
        <v>15</v>
      </c>
      <c r="B23" s="197" t="s">
        <v>61</v>
      </c>
      <c r="C23" s="198">
        <v>7</v>
      </c>
      <c r="D23" s="199">
        <v>6</v>
      </c>
      <c r="E23" s="199">
        <v>5</v>
      </c>
      <c r="F23" s="199">
        <v>2</v>
      </c>
      <c r="G23" s="199"/>
      <c r="H23" s="199"/>
      <c r="I23" s="199"/>
      <c r="J23" s="199"/>
      <c r="K23" s="199"/>
      <c r="L23" s="199">
        <v>2</v>
      </c>
      <c r="M23" s="199">
        <v>5</v>
      </c>
      <c r="N23" s="200">
        <v>6</v>
      </c>
      <c r="O23" s="201">
        <f>SUM(C23:N23)</f>
        <v>33</v>
      </c>
      <c r="P23" s="17"/>
      <c r="Q23" s="13"/>
      <c r="R23" s="14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2"/>
    </row>
    <row r="24" spans="1:31" s="4" customFormat="1" ht="68.25" customHeight="1">
      <c r="A24" s="62">
        <v>16</v>
      </c>
      <c r="B24" s="202" t="s">
        <v>119</v>
      </c>
      <c r="C24" s="207">
        <v>3</v>
      </c>
      <c r="D24" s="208">
        <v>3</v>
      </c>
      <c r="E24" s="208">
        <v>2</v>
      </c>
      <c r="F24" s="208">
        <v>1</v>
      </c>
      <c r="G24" s="208">
        <v>0.1</v>
      </c>
      <c r="H24" s="208">
        <v>0.1</v>
      </c>
      <c r="I24" s="208">
        <v>0.1</v>
      </c>
      <c r="J24" s="208">
        <v>0.1</v>
      </c>
      <c r="K24" s="208">
        <v>0.1</v>
      </c>
      <c r="L24" s="208">
        <v>1</v>
      </c>
      <c r="M24" s="208">
        <v>2.5</v>
      </c>
      <c r="N24" s="209">
        <v>3</v>
      </c>
      <c r="O24" s="210">
        <f t="shared" si="0"/>
        <v>16</v>
      </c>
      <c r="P24" s="17"/>
      <c r="Q24" s="13"/>
      <c r="R24" s="14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2"/>
    </row>
    <row r="25" spans="1:31" s="4" customFormat="1" ht="68.25" customHeight="1">
      <c r="A25" s="108">
        <v>17</v>
      </c>
      <c r="B25" s="202" t="s">
        <v>120</v>
      </c>
      <c r="C25" s="207">
        <v>14</v>
      </c>
      <c r="D25" s="208">
        <v>13</v>
      </c>
      <c r="E25" s="208">
        <v>10</v>
      </c>
      <c r="F25" s="208">
        <v>4</v>
      </c>
      <c r="G25" s="208"/>
      <c r="H25" s="208"/>
      <c r="I25" s="208"/>
      <c r="J25" s="208"/>
      <c r="K25" s="208"/>
      <c r="L25" s="208">
        <v>9</v>
      </c>
      <c r="M25" s="208">
        <v>11</v>
      </c>
      <c r="N25" s="209">
        <v>12</v>
      </c>
      <c r="O25" s="210">
        <f>SUM(C25:N25)</f>
        <v>73</v>
      </c>
      <c r="P25" s="17"/>
      <c r="Q25" s="13"/>
      <c r="R25" s="14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2"/>
    </row>
    <row r="26" spans="1:31" s="4" customFormat="1" ht="74.25" customHeight="1">
      <c r="A26" s="62">
        <v>18</v>
      </c>
      <c r="B26" s="202" t="s">
        <v>63</v>
      </c>
      <c r="C26" s="207">
        <v>1.8</v>
      </c>
      <c r="D26" s="208">
        <v>1.5</v>
      </c>
      <c r="E26" s="208">
        <v>1.3</v>
      </c>
      <c r="F26" s="208">
        <v>1.6</v>
      </c>
      <c r="G26" s="208">
        <v>1.6</v>
      </c>
      <c r="H26" s="208">
        <v>1.3</v>
      </c>
      <c r="I26" s="208">
        <v>0.7</v>
      </c>
      <c r="J26" s="208">
        <v>0.7</v>
      </c>
      <c r="K26" s="208">
        <v>1.9</v>
      </c>
      <c r="L26" s="208">
        <v>1.7</v>
      </c>
      <c r="M26" s="208">
        <v>2.2</v>
      </c>
      <c r="N26" s="209">
        <v>2.9</v>
      </c>
      <c r="O26" s="210">
        <f>SUM(C26:N26)</f>
        <v>19.2</v>
      </c>
      <c r="P26" s="17"/>
      <c r="Q26" s="13"/>
      <c r="R26" s="14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12"/>
    </row>
    <row r="27" spans="1:31" s="4" customFormat="1" ht="74.25" customHeight="1">
      <c r="A27" s="108">
        <v>19</v>
      </c>
      <c r="B27" s="192" t="s">
        <v>64</v>
      </c>
      <c r="C27" s="193">
        <v>0.4</v>
      </c>
      <c r="D27" s="194">
        <v>0.4</v>
      </c>
      <c r="E27" s="194">
        <v>0.3</v>
      </c>
      <c r="F27" s="194">
        <v>0.1</v>
      </c>
      <c r="G27" s="194"/>
      <c r="H27" s="194"/>
      <c r="I27" s="194"/>
      <c r="J27" s="194"/>
      <c r="K27" s="194"/>
      <c r="L27" s="194">
        <v>0.1</v>
      </c>
      <c r="M27" s="194">
        <v>0.35</v>
      </c>
      <c r="N27" s="195">
        <v>0.35</v>
      </c>
      <c r="O27" s="196">
        <f>SUM(C27:N27)</f>
        <v>2</v>
      </c>
      <c r="P27" s="17"/>
      <c r="Q27" s="13"/>
      <c r="R27" s="14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12"/>
    </row>
    <row r="28" spans="1:31" s="4" customFormat="1" ht="67.5" customHeight="1">
      <c r="A28" s="62">
        <v>20</v>
      </c>
      <c r="B28" s="192" t="s">
        <v>65</v>
      </c>
      <c r="C28" s="193">
        <v>1.5</v>
      </c>
      <c r="D28" s="194">
        <v>1.8</v>
      </c>
      <c r="E28" s="194">
        <v>1</v>
      </c>
      <c r="F28" s="194">
        <v>0.5</v>
      </c>
      <c r="G28" s="194"/>
      <c r="H28" s="194"/>
      <c r="I28" s="194"/>
      <c r="J28" s="194"/>
      <c r="K28" s="194"/>
      <c r="L28" s="194">
        <v>0.6</v>
      </c>
      <c r="M28" s="194">
        <v>1</v>
      </c>
      <c r="N28" s="195">
        <v>2</v>
      </c>
      <c r="O28" s="196">
        <f>SUM(C28:N28)</f>
        <v>8.4</v>
      </c>
      <c r="P28" s="17"/>
      <c r="Q28" s="13"/>
      <c r="R28" s="14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12"/>
    </row>
    <row r="29" spans="1:31" s="4" customFormat="1" ht="69" customHeight="1" thickBot="1">
      <c r="A29" s="108">
        <v>21</v>
      </c>
      <c r="B29" s="216" t="s">
        <v>66</v>
      </c>
      <c r="C29" s="217">
        <v>1.9</v>
      </c>
      <c r="D29" s="218">
        <v>1.5</v>
      </c>
      <c r="E29" s="218">
        <v>1.3</v>
      </c>
      <c r="F29" s="218">
        <v>0.5</v>
      </c>
      <c r="G29" s="218"/>
      <c r="H29" s="218"/>
      <c r="I29" s="218"/>
      <c r="J29" s="218"/>
      <c r="K29" s="218"/>
      <c r="L29" s="218">
        <v>0.5</v>
      </c>
      <c r="M29" s="218">
        <v>1</v>
      </c>
      <c r="N29" s="219">
        <v>1.5</v>
      </c>
      <c r="O29" s="220">
        <f t="shared" si="0"/>
        <v>8.2</v>
      </c>
      <c r="P29" s="17"/>
      <c r="Q29" s="13"/>
      <c r="R29" s="14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12"/>
    </row>
    <row r="30" spans="1:31" s="4" customFormat="1" ht="30" customHeight="1" thickBot="1">
      <c r="A30" s="127"/>
      <c r="B30" s="227" t="s">
        <v>67</v>
      </c>
      <c r="C30" s="228">
        <f>SUM(C28:C29)</f>
        <v>3.4</v>
      </c>
      <c r="D30" s="229">
        <f>SUM(D28:D29)</f>
        <v>3.3</v>
      </c>
      <c r="E30" s="229">
        <f aca="true" t="shared" si="2" ref="E30:N30">SUM(E28:E29)</f>
        <v>2.3</v>
      </c>
      <c r="F30" s="229">
        <f t="shared" si="2"/>
        <v>1</v>
      </c>
      <c r="G30" s="229"/>
      <c r="H30" s="229"/>
      <c r="I30" s="229"/>
      <c r="J30" s="229"/>
      <c r="K30" s="229"/>
      <c r="L30" s="229">
        <f t="shared" si="2"/>
        <v>1.1</v>
      </c>
      <c r="M30" s="229">
        <f t="shared" si="2"/>
        <v>2</v>
      </c>
      <c r="N30" s="230">
        <f t="shared" si="2"/>
        <v>3.5</v>
      </c>
      <c r="O30" s="312">
        <f>SUM(C30:N30)</f>
        <v>16.6</v>
      </c>
      <c r="P30" s="17"/>
      <c r="Q30" s="13"/>
      <c r="R30" s="14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12"/>
    </row>
    <row r="31" spans="1:31" s="4" customFormat="1" ht="44.25" customHeight="1" thickBot="1">
      <c r="A31" s="21" t="s">
        <v>0</v>
      </c>
      <c r="B31" s="221" t="s">
        <v>1</v>
      </c>
      <c r="C31" s="222" t="s">
        <v>2</v>
      </c>
      <c r="D31" s="223" t="s">
        <v>3</v>
      </c>
      <c r="E31" s="223" t="s">
        <v>4</v>
      </c>
      <c r="F31" s="223" t="s">
        <v>5</v>
      </c>
      <c r="G31" s="223" t="s">
        <v>6</v>
      </c>
      <c r="H31" s="223" t="s">
        <v>7</v>
      </c>
      <c r="I31" s="223" t="s">
        <v>8</v>
      </c>
      <c r="J31" s="223" t="s">
        <v>9</v>
      </c>
      <c r="K31" s="223" t="s">
        <v>10</v>
      </c>
      <c r="L31" s="223" t="s">
        <v>11</v>
      </c>
      <c r="M31" s="223" t="s">
        <v>12</v>
      </c>
      <c r="N31" s="224" t="s">
        <v>13</v>
      </c>
      <c r="O31" s="225" t="s">
        <v>14</v>
      </c>
      <c r="P31" s="17"/>
      <c r="Q31" s="13"/>
      <c r="R31" s="14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12"/>
    </row>
    <row r="32" spans="1:31" s="4" customFormat="1" ht="63" customHeight="1" thickBot="1">
      <c r="A32" s="60">
        <v>22</v>
      </c>
      <c r="B32" s="211" t="s">
        <v>68</v>
      </c>
      <c r="C32" s="212">
        <v>2</v>
      </c>
      <c r="D32" s="213">
        <v>1.5</v>
      </c>
      <c r="E32" s="213">
        <v>1</v>
      </c>
      <c r="F32" s="213">
        <v>0.7</v>
      </c>
      <c r="G32" s="213"/>
      <c r="H32" s="213"/>
      <c r="I32" s="213"/>
      <c r="J32" s="213"/>
      <c r="K32" s="213"/>
      <c r="L32" s="213">
        <v>1</v>
      </c>
      <c r="M32" s="213">
        <v>1</v>
      </c>
      <c r="N32" s="214">
        <v>1.4</v>
      </c>
      <c r="O32" s="215">
        <f t="shared" si="0"/>
        <v>8.6</v>
      </c>
      <c r="P32" s="17"/>
      <c r="Q32" s="13"/>
      <c r="R32" s="14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12"/>
    </row>
    <row r="33" spans="1:31" s="4" customFormat="1" ht="60.75" customHeight="1">
      <c r="A33" s="62">
        <v>23</v>
      </c>
      <c r="B33" s="202" t="s">
        <v>69</v>
      </c>
      <c r="C33" s="207">
        <v>0.7</v>
      </c>
      <c r="D33" s="208">
        <v>0.7</v>
      </c>
      <c r="E33" s="208">
        <v>0.5</v>
      </c>
      <c r="F33" s="208">
        <v>0.4</v>
      </c>
      <c r="G33" s="208"/>
      <c r="H33" s="208"/>
      <c r="I33" s="208"/>
      <c r="J33" s="208"/>
      <c r="K33" s="208"/>
      <c r="L33" s="208">
        <v>0.4</v>
      </c>
      <c r="M33" s="208">
        <v>0.5</v>
      </c>
      <c r="N33" s="209">
        <v>0.4</v>
      </c>
      <c r="O33" s="210">
        <f t="shared" si="0"/>
        <v>3.6</v>
      </c>
      <c r="P33" s="17"/>
      <c r="Q33" s="13"/>
      <c r="R33" s="14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12"/>
    </row>
    <row r="34" spans="1:31" s="4" customFormat="1" ht="55.5" customHeight="1">
      <c r="A34" s="91">
        <v>24</v>
      </c>
      <c r="B34" s="202" t="s">
        <v>70</v>
      </c>
      <c r="C34" s="207">
        <v>6</v>
      </c>
      <c r="D34" s="208">
        <v>7</v>
      </c>
      <c r="E34" s="208">
        <v>4</v>
      </c>
      <c r="F34" s="208">
        <v>2.2</v>
      </c>
      <c r="G34" s="208"/>
      <c r="H34" s="208"/>
      <c r="I34" s="208"/>
      <c r="J34" s="208"/>
      <c r="K34" s="208"/>
      <c r="L34" s="208">
        <v>1.2</v>
      </c>
      <c r="M34" s="208">
        <v>4</v>
      </c>
      <c r="N34" s="209">
        <v>5.6</v>
      </c>
      <c r="O34" s="210">
        <f t="shared" si="0"/>
        <v>30</v>
      </c>
      <c r="P34" s="17"/>
      <c r="Q34" s="13"/>
      <c r="R34" s="14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12"/>
    </row>
    <row r="35" spans="1:31" s="4" customFormat="1" ht="66.75" customHeight="1">
      <c r="A35" s="62">
        <v>25</v>
      </c>
      <c r="B35" s="202" t="s">
        <v>71</v>
      </c>
      <c r="C35" s="207">
        <v>3.2</v>
      </c>
      <c r="D35" s="208">
        <v>3</v>
      </c>
      <c r="E35" s="208">
        <v>1.8</v>
      </c>
      <c r="F35" s="208">
        <v>1</v>
      </c>
      <c r="G35" s="208"/>
      <c r="H35" s="208"/>
      <c r="I35" s="208"/>
      <c r="J35" s="208"/>
      <c r="K35" s="208"/>
      <c r="L35" s="208">
        <v>0.7</v>
      </c>
      <c r="M35" s="208">
        <v>1.2</v>
      </c>
      <c r="N35" s="209">
        <v>2.3</v>
      </c>
      <c r="O35" s="210">
        <f t="shared" si="0"/>
        <v>13.2</v>
      </c>
      <c r="P35" s="17"/>
      <c r="Q35" s="13"/>
      <c r="R35" s="14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12"/>
    </row>
    <row r="36" spans="1:31" s="4" customFormat="1" ht="57" customHeight="1" thickBot="1">
      <c r="A36" s="62">
        <v>26</v>
      </c>
      <c r="B36" s="202" t="s">
        <v>72</v>
      </c>
      <c r="C36" s="207">
        <v>5.9</v>
      </c>
      <c r="D36" s="208">
        <v>4.7</v>
      </c>
      <c r="E36" s="208">
        <v>3.1</v>
      </c>
      <c r="F36" s="208">
        <v>1.4</v>
      </c>
      <c r="G36" s="208"/>
      <c r="H36" s="208"/>
      <c r="I36" s="208"/>
      <c r="J36" s="208"/>
      <c r="K36" s="208"/>
      <c r="L36" s="208">
        <v>1.1</v>
      </c>
      <c r="M36" s="208">
        <v>1.8</v>
      </c>
      <c r="N36" s="209">
        <v>4.7</v>
      </c>
      <c r="O36" s="210">
        <f t="shared" si="0"/>
        <v>22.7</v>
      </c>
      <c r="P36" s="17"/>
      <c r="Q36" s="13"/>
      <c r="R36" s="14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12"/>
    </row>
    <row r="37" spans="1:31" s="4" customFormat="1" ht="53.25" customHeight="1" hidden="1" thickBot="1">
      <c r="A37" s="108"/>
      <c r="B37" s="197" t="s">
        <v>34</v>
      </c>
      <c r="C37" s="198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200"/>
      <c r="O37" s="201">
        <f>SUM(C37:N37)</f>
        <v>0</v>
      </c>
      <c r="P37" s="17"/>
      <c r="Q37" s="13"/>
      <c r="R37" s="14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12"/>
    </row>
    <row r="38" spans="1:31" s="50" customFormat="1" ht="37.5" customHeight="1" thickBot="1">
      <c r="A38" s="22"/>
      <c r="B38" s="227" t="s">
        <v>73</v>
      </c>
      <c r="C38" s="228">
        <f>SUM(C32:C37)</f>
        <v>17.8</v>
      </c>
      <c r="D38" s="229">
        <f>SUM(D32:D37)</f>
        <v>16.9</v>
      </c>
      <c r="E38" s="229">
        <f>SUM(E32:E37)</f>
        <v>10.4</v>
      </c>
      <c r="F38" s="229">
        <f>SUM(F32:F37)</f>
        <v>5.7</v>
      </c>
      <c r="G38" s="229"/>
      <c r="H38" s="229"/>
      <c r="I38" s="229"/>
      <c r="J38" s="229"/>
      <c r="K38" s="229"/>
      <c r="L38" s="229">
        <f>SUM(L32:L37)</f>
        <v>4.4</v>
      </c>
      <c r="M38" s="229">
        <f>SUM(M32:M37)</f>
        <v>8.5</v>
      </c>
      <c r="N38" s="230">
        <f>SUM(N32:N37)</f>
        <v>14.4</v>
      </c>
      <c r="O38" s="231">
        <f>SUM(C38:N38)</f>
        <v>78.1</v>
      </c>
      <c r="P38" s="17"/>
      <c r="Q38" s="11"/>
      <c r="R38" s="49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2"/>
    </row>
    <row r="39" spans="1:31" s="4" customFormat="1" ht="46.5" customHeight="1">
      <c r="A39" s="91">
        <v>27</v>
      </c>
      <c r="B39" s="92" t="s">
        <v>112</v>
      </c>
      <c r="C39" s="93">
        <v>1.4</v>
      </c>
      <c r="D39" s="94">
        <v>0.83</v>
      </c>
      <c r="E39" s="94">
        <v>0.31</v>
      </c>
      <c r="F39" s="94">
        <v>0.3</v>
      </c>
      <c r="G39" s="94"/>
      <c r="H39" s="94"/>
      <c r="I39" s="94"/>
      <c r="J39" s="94"/>
      <c r="K39" s="94"/>
      <c r="L39" s="94">
        <v>0.3</v>
      </c>
      <c r="M39" s="94">
        <v>0.76</v>
      </c>
      <c r="N39" s="95">
        <v>1</v>
      </c>
      <c r="O39" s="96">
        <f t="shared" si="0"/>
        <v>4.9</v>
      </c>
      <c r="P39" s="8"/>
      <c r="Q39" s="13"/>
      <c r="R39" s="14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2"/>
    </row>
    <row r="40" spans="1:31" s="4" customFormat="1" ht="46.5" customHeight="1">
      <c r="A40" s="62">
        <v>28</v>
      </c>
      <c r="B40" s="63" t="s">
        <v>113</v>
      </c>
      <c r="C40" s="69">
        <v>3.2</v>
      </c>
      <c r="D40" s="70">
        <v>2.4</v>
      </c>
      <c r="E40" s="70">
        <v>2</v>
      </c>
      <c r="F40" s="70">
        <v>0.2</v>
      </c>
      <c r="G40" s="70"/>
      <c r="H40" s="70"/>
      <c r="I40" s="70"/>
      <c r="J40" s="70"/>
      <c r="K40" s="70"/>
      <c r="L40" s="70">
        <v>0.7</v>
      </c>
      <c r="M40" s="70">
        <v>1.6</v>
      </c>
      <c r="N40" s="71">
        <v>2.1</v>
      </c>
      <c r="O40" s="72">
        <f t="shared" si="0"/>
        <v>12.2</v>
      </c>
      <c r="P40" s="8"/>
      <c r="Q40" s="13"/>
      <c r="R40" s="14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2"/>
    </row>
    <row r="41" spans="1:31" s="4" customFormat="1" ht="49.5" customHeight="1" thickBot="1">
      <c r="A41" s="108">
        <v>29</v>
      </c>
      <c r="B41" s="63" t="s">
        <v>114</v>
      </c>
      <c r="C41" s="97">
        <v>1.8</v>
      </c>
      <c r="D41" s="98">
        <v>1.5</v>
      </c>
      <c r="E41" s="98">
        <v>1</v>
      </c>
      <c r="F41" s="98">
        <v>0.5</v>
      </c>
      <c r="G41" s="98"/>
      <c r="H41" s="98"/>
      <c r="I41" s="98"/>
      <c r="J41" s="98"/>
      <c r="K41" s="98"/>
      <c r="L41" s="98">
        <v>0.7</v>
      </c>
      <c r="M41" s="98">
        <v>1</v>
      </c>
      <c r="N41" s="99">
        <v>1.5</v>
      </c>
      <c r="O41" s="100">
        <f t="shared" si="0"/>
        <v>8</v>
      </c>
      <c r="P41" s="8"/>
      <c r="Q41" s="13"/>
      <c r="R41" s="14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2"/>
    </row>
    <row r="42" spans="1:31" s="4" customFormat="1" ht="52.5" customHeight="1" thickBot="1">
      <c r="A42" s="127"/>
      <c r="B42" s="101" t="s">
        <v>89</v>
      </c>
      <c r="C42" s="102">
        <f>SUM(C39:C41)</f>
        <v>6.4</v>
      </c>
      <c r="D42" s="103">
        <f>SUM(D39:D41)</f>
        <v>4.73</v>
      </c>
      <c r="E42" s="103">
        <f>SUM(E39:E41)</f>
        <v>3.31</v>
      </c>
      <c r="F42" s="103">
        <f>SUM(F39:F41)</f>
        <v>1</v>
      </c>
      <c r="G42" s="103"/>
      <c r="H42" s="103"/>
      <c r="I42" s="103"/>
      <c r="J42" s="103"/>
      <c r="K42" s="103"/>
      <c r="L42" s="103">
        <f>SUM(L39:L41)</f>
        <v>1.7</v>
      </c>
      <c r="M42" s="103">
        <f>SUM(M39:M41)</f>
        <v>3.36</v>
      </c>
      <c r="N42" s="104">
        <f>SUM(N39:N41)</f>
        <v>4.6</v>
      </c>
      <c r="O42" s="77">
        <f>SUM(C42:N42)</f>
        <v>25.1</v>
      </c>
      <c r="P42" s="8"/>
      <c r="Q42" s="13"/>
      <c r="R42" s="14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2"/>
    </row>
    <row r="43" spans="1:31" s="4" customFormat="1" ht="47.25" customHeight="1">
      <c r="A43" s="91">
        <v>30</v>
      </c>
      <c r="B43" s="89" t="s">
        <v>111</v>
      </c>
      <c r="C43" s="93">
        <v>2</v>
      </c>
      <c r="D43" s="94">
        <v>1.4</v>
      </c>
      <c r="E43" s="94">
        <v>1.4</v>
      </c>
      <c r="F43" s="94">
        <v>0.2</v>
      </c>
      <c r="G43" s="94"/>
      <c r="H43" s="94"/>
      <c r="I43" s="94"/>
      <c r="J43" s="94"/>
      <c r="K43" s="94"/>
      <c r="L43" s="94">
        <v>0.3</v>
      </c>
      <c r="M43" s="94">
        <v>1.3</v>
      </c>
      <c r="N43" s="105">
        <v>1.9</v>
      </c>
      <c r="O43" s="106">
        <f t="shared" si="0"/>
        <v>8.5</v>
      </c>
      <c r="P43" s="8"/>
      <c r="Q43" s="13"/>
      <c r="R43" s="14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2"/>
    </row>
    <row r="44" spans="1:31" s="4" customFormat="1" ht="51" customHeight="1">
      <c r="A44" s="91">
        <v>31</v>
      </c>
      <c r="B44" s="89" t="s">
        <v>90</v>
      </c>
      <c r="C44" s="93">
        <v>1.55</v>
      </c>
      <c r="D44" s="94">
        <v>1.1</v>
      </c>
      <c r="E44" s="94">
        <v>1</v>
      </c>
      <c r="F44" s="94">
        <v>0.1</v>
      </c>
      <c r="G44" s="94"/>
      <c r="H44" s="94"/>
      <c r="I44" s="94"/>
      <c r="J44" s="94"/>
      <c r="K44" s="94"/>
      <c r="L44" s="94">
        <v>0.1</v>
      </c>
      <c r="M44" s="94">
        <v>0.95</v>
      </c>
      <c r="N44" s="105">
        <v>1.2</v>
      </c>
      <c r="O44" s="106">
        <f t="shared" si="0"/>
        <v>6</v>
      </c>
      <c r="P44" s="8"/>
      <c r="Q44" s="13"/>
      <c r="R44" s="14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2"/>
    </row>
    <row r="45" spans="1:31" s="4" customFormat="1" ht="50.25" customHeight="1" thickBot="1">
      <c r="A45" s="91">
        <v>32</v>
      </c>
      <c r="B45" s="84" t="s">
        <v>91</v>
      </c>
      <c r="C45" s="69">
        <v>1.5</v>
      </c>
      <c r="D45" s="70">
        <v>1.3</v>
      </c>
      <c r="E45" s="70">
        <v>1.2</v>
      </c>
      <c r="F45" s="70">
        <v>0.2</v>
      </c>
      <c r="G45" s="70"/>
      <c r="H45" s="70"/>
      <c r="I45" s="70"/>
      <c r="J45" s="70"/>
      <c r="K45" s="70"/>
      <c r="L45" s="70">
        <v>0.4</v>
      </c>
      <c r="M45" s="70">
        <v>0.7</v>
      </c>
      <c r="N45" s="107">
        <v>0.7</v>
      </c>
      <c r="O45" s="90">
        <f t="shared" si="0"/>
        <v>6</v>
      </c>
      <c r="P45" s="8"/>
      <c r="Q45" s="13"/>
      <c r="R45" s="14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2"/>
    </row>
    <row r="46" spans="1:31" s="4" customFormat="1" ht="44.25" customHeight="1" thickBot="1">
      <c r="A46" s="21" t="s">
        <v>0</v>
      </c>
      <c r="B46" s="22" t="s">
        <v>1</v>
      </c>
      <c r="C46" s="23" t="s">
        <v>2</v>
      </c>
      <c r="D46" s="24" t="s">
        <v>3</v>
      </c>
      <c r="E46" s="24" t="s">
        <v>4</v>
      </c>
      <c r="F46" s="24" t="s">
        <v>5</v>
      </c>
      <c r="G46" s="24" t="s">
        <v>6</v>
      </c>
      <c r="H46" s="24" t="s">
        <v>7</v>
      </c>
      <c r="I46" s="24" t="s">
        <v>8</v>
      </c>
      <c r="J46" s="24" t="s">
        <v>9</v>
      </c>
      <c r="K46" s="24" t="s">
        <v>10</v>
      </c>
      <c r="L46" s="24" t="s">
        <v>11</v>
      </c>
      <c r="M46" s="24" t="s">
        <v>12</v>
      </c>
      <c r="N46" s="25" t="s">
        <v>13</v>
      </c>
      <c r="O46" s="26" t="s">
        <v>14</v>
      </c>
      <c r="P46" s="17"/>
      <c r="Q46" s="13"/>
      <c r="R46" s="14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12"/>
    </row>
    <row r="47" spans="1:31" s="4" customFormat="1" ht="48" customHeight="1">
      <c r="A47" s="91">
        <v>33</v>
      </c>
      <c r="B47" s="84" t="s">
        <v>92</v>
      </c>
      <c r="C47" s="69">
        <v>1.3</v>
      </c>
      <c r="D47" s="70">
        <v>0.7</v>
      </c>
      <c r="E47" s="70">
        <v>0.5</v>
      </c>
      <c r="F47" s="70">
        <v>0.4</v>
      </c>
      <c r="G47" s="70"/>
      <c r="H47" s="70"/>
      <c r="I47" s="70"/>
      <c r="J47" s="70"/>
      <c r="K47" s="70"/>
      <c r="L47" s="70">
        <v>0.4</v>
      </c>
      <c r="M47" s="70">
        <v>0.6</v>
      </c>
      <c r="N47" s="107">
        <v>1.1</v>
      </c>
      <c r="O47" s="90">
        <f t="shared" si="0"/>
        <v>5</v>
      </c>
      <c r="P47" s="8"/>
      <c r="Q47" s="13"/>
      <c r="R47" s="14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2"/>
    </row>
    <row r="48" spans="1:31" s="4" customFormat="1" ht="32.25" customHeight="1">
      <c r="A48" s="91">
        <v>34</v>
      </c>
      <c r="B48" s="84" t="s">
        <v>47</v>
      </c>
      <c r="C48" s="69">
        <v>1.2</v>
      </c>
      <c r="D48" s="70">
        <v>0.85</v>
      </c>
      <c r="E48" s="70">
        <v>0.8</v>
      </c>
      <c r="F48" s="70">
        <v>0.2</v>
      </c>
      <c r="G48" s="70"/>
      <c r="H48" s="70"/>
      <c r="I48" s="70"/>
      <c r="J48" s="70"/>
      <c r="K48" s="70"/>
      <c r="L48" s="70">
        <v>0.15</v>
      </c>
      <c r="M48" s="70">
        <v>0.5</v>
      </c>
      <c r="N48" s="107">
        <v>1.2</v>
      </c>
      <c r="O48" s="90">
        <f t="shared" si="0"/>
        <v>4.9</v>
      </c>
      <c r="P48" s="8"/>
      <c r="Q48" s="13"/>
      <c r="R48" s="14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2"/>
    </row>
    <row r="49" spans="1:31" s="4" customFormat="1" ht="50.25" customHeight="1">
      <c r="A49" s="91">
        <v>35</v>
      </c>
      <c r="B49" s="84" t="s">
        <v>93</v>
      </c>
      <c r="C49" s="69">
        <v>3.5</v>
      </c>
      <c r="D49" s="70">
        <v>2.8</v>
      </c>
      <c r="E49" s="70">
        <v>2.8</v>
      </c>
      <c r="F49" s="70">
        <v>0.5</v>
      </c>
      <c r="G49" s="70"/>
      <c r="H49" s="70"/>
      <c r="I49" s="70"/>
      <c r="J49" s="70"/>
      <c r="K49" s="70"/>
      <c r="L49" s="70">
        <v>0.5</v>
      </c>
      <c r="M49" s="70">
        <v>1</v>
      </c>
      <c r="N49" s="107">
        <v>1.9</v>
      </c>
      <c r="O49" s="90">
        <f t="shared" si="0"/>
        <v>13</v>
      </c>
      <c r="P49" s="8"/>
      <c r="Q49" s="13"/>
      <c r="R49" s="14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2"/>
    </row>
    <row r="50" spans="1:31" s="4" customFormat="1" ht="54" customHeight="1">
      <c r="A50" s="91">
        <v>36</v>
      </c>
      <c r="B50" s="84" t="s">
        <v>94</v>
      </c>
      <c r="C50" s="69">
        <v>1.2</v>
      </c>
      <c r="D50" s="70">
        <v>1</v>
      </c>
      <c r="E50" s="70">
        <v>0.75</v>
      </c>
      <c r="F50" s="70">
        <v>0.15</v>
      </c>
      <c r="G50" s="70"/>
      <c r="H50" s="70"/>
      <c r="I50" s="70"/>
      <c r="J50" s="70"/>
      <c r="K50" s="70"/>
      <c r="L50" s="70">
        <v>0.2</v>
      </c>
      <c r="M50" s="70">
        <v>0.5</v>
      </c>
      <c r="N50" s="107">
        <v>1.4</v>
      </c>
      <c r="O50" s="90">
        <f t="shared" si="0"/>
        <v>5.2</v>
      </c>
      <c r="P50" s="8"/>
      <c r="Q50" s="13"/>
      <c r="R50" s="14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2"/>
    </row>
    <row r="51" spans="1:31" s="4" customFormat="1" ht="49.5" customHeight="1">
      <c r="A51" s="91">
        <v>37</v>
      </c>
      <c r="B51" s="84" t="s">
        <v>95</v>
      </c>
      <c r="C51" s="69">
        <v>2</v>
      </c>
      <c r="D51" s="70">
        <v>1.8</v>
      </c>
      <c r="E51" s="70">
        <v>1.7</v>
      </c>
      <c r="F51" s="70">
        <v>0.3</v>
      </c>
      <c r="G51" s="70"/>
      <c r="H51" s="70"/>
      <c r="I51" s="70"/>
      <c r="J51" s="70"/>
      <c r="K51" s="70"/>
      <c r="L51" s="70">
        <v>0.5</v>
      </c>
      <c r="M51" s="70">
        <v>1.8</v>
      </c>
      <c r="N51" s="107">
        <v>2.7</v>
      </c>
      <c r="O51" s="90">
        <f t="shared" si="0"/>
        <v>10.8</v>
      </c>
      <c r="P51" s="8"/>
      <c r="Q51" s="13"/>
      <c r="R51" s="14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2"/>
    </row>
    <row r="52" spans="1:31" s="4" customFormat="1" ht="51" customHeight="1">
      <c r="A52" s="91">
        <v>38</v>
      </c>
      <c r="B52" s="84" t="s">
        <v>96</v>
      </c>
      <c r="C52" s="69">
        <v>3.2</v>
      </c>
      <c r="D52" s="70">
        <v>2.7</v>
      </c>
      <c r="E52" s="70">
        <v>1.8</v>
      </c>
      <c r="F52" s="70">
        <v>0.5</v>
      </c>
      <c r="G52" s="70"/>
      <c r="H52" s="70"/>
      <c r="I52" s="70"/>
      <c r="J52" s="70"/>
      <c r="K52" s="70"/>
      <c r="L52" s="70">
        <v>0.8</v>
      </c>
      <c r="M52" s="70">
        <v>1.1</v>
      </c>
      <c r="N52" s="107">
        <v>1.5</v>
      </c>
      <c r="O52" s="90">
        <f>SUM(C52:N52)</f>
        <v>11.6</v>
      </c>
      <c r="P52" s="8"/>
      <c r="Q52" s="13"/>
      <c r="R52" s="14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2"/>
    </row>
    <row r="53" spans="1:31" s="4" customFormat="1" ht="52.5" customHeight="1" thickBot="1">
      <c r="A53" s="91">
        <v>39</v>
      </c>
      <c r="B53" s="63" t="s">
        <v>97</v>
      </c>
      <c r="C53" s="97">
        <v>0.5</v>
      </c>
      <c r="D53" s="98">
        <v>0.5</v>
      </c>
      <c r="E53" s="98">
        <v>0.4</v>
      </c>
      <c r="F53" s="98">
        <v>0.1</v>
      </c>
      <c r="G53" s="98"/>
      <c r="H53" s="98"/>
      <c r="I53" s="98"/>
      <c r="J53" s="98"/>
      <c r="K53" s="98"/>
      <c r="L53" s="98">
        <v>0.1</v>
      </c>
      <c r="M53" s="98">
        <v>0.4</v>
      </c>
      <c r="N53" s="109">
        <v>0.5</v>
      </c>
      <c r="O53" s="100">
        <f>SUM(C53:N53)</f>
        <v>2.5</v>
      </c>
      <c r="P53" s="8"/>
      <c r="Q53" s="13"/>
      <c r="R53" s="14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2"/>
    </row>
    <row r="54" spans="1:31" s="4" customFormat="1" ht="48.75" customHeight="1" thickBot="1">
      <c r="A54" s="21"/>
      <c r="B54" s="101" t="s">
        <v>98</v>
      </c>
      <c r="C54" s="102">
        <f>SUM(C43:C53)</f>
        <v>17.95</v>
      </c>
      <c r="D54" s="103">
        <f>SUM(D43:D53)</f>
        <v>14.15</v>
      </c>
      <c r="E54" s="103">
        <f>SUM(E43:E53)</f>
        <v>12.35</v>
      </c>
      <c r="F54" s="103">
        <f>SUM(F43:F53)</f>
        <v>2.65</v>
      </c>
      <c r="G54" s="103"/>
      <c r="H54" s="103"/>
      <c r="I54" s="103"/>
      <c r="J54" s="103"/>
      <c r="K54" s="103"/>
      <c r="L54" s="103">
        <f>SUM(L43:L53)</f>
        <v>3.45</v>
      </c>
      <c r="M54" s="103">
        <f>SUM(M43:M53)</f>
        <v>8.85</v>
      </c>
      <c r="N54" s="104">
        <f>SUM(N43:N53)</f>
        <v>14.1</v>
      </c>
      <c r="O54" s="77">
        <f>SUM(C54:N54)</f>
        <v>73.5</v>
      </c>
      <c r="P54" s="8"/>
      <c r="Q54" s="13"/>
      <c r="R54" s="14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2"/>
    </row>
    <row r="55" spans="1:31" s="4" customFormat="1" ht="15.75" thickBot="1">
      <c r="A55" s="136"/>
      <c r="B55" s="189" t="s">
        <v>17</v>
      </c>
      <c r="C55" s="190">
        <f aca="true" t="shared" si="3" ref="C55:O55">SUM(C8:C21)+SUM(C22:C27)+SUM(C30)+SUM(C38)+SUM(C42)+SUM(C54)</f>
        <v>391.024</v>
      </c>
      <c r="D55" s="76">
        <f t="shared" si="3"/>
        <v>334.194</v>
      </c>
      <c r="E55" s="76">
        <f t="shared" si="3"/>
        <v>256.882</v>
      </c>
      <c r="F55" s="76">
        <f t="shared" si="3"/>
        <v>114.667</v>
      </c>
      <c r="G55" s="76">
        <f t="shared" si="3"/>
        <v>3.2</v>
      </c>
      <c r="H55" s="76">
        <f t="shared" si="3"/>
        <v>2.85</v>
      </c>
      <c r="I55" s="76">
        <f t="shared" si="3"/>
        <v>2.1</v>
      </c>
      <c r="J55" s="76">
        <f t="shared" si="3"/>
        <v>2.1</v>
      </c>
      <c r="K55" s="76">
        <f t="shared" si="3"/>
        <v>3.7</v>
      </c>
      <c r="L55" s="76">
        <f t="shared" si="3"/>
        <v>98.446</v>
      </c>
      <c r="M55" s="76">
        <f t="shared" si="3"/>
        <v>246.171</v>
      </c>
      <c r="N55" s="257">
        <f t="shared" si="3"/>
        <v>327.366</v>
      </c>
      <c r="O55" s="77">
        <f t="shared" si="3"/>
        <v>1782.7</v>
      </c>
      <c r="P55" s="8"/>
      <c r="Q55" s="13"/>
      <c r="R55" s="137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1:31" s="4" customFormat="1" ht="15">
      <c r="A56" s="13"/>
      <c r="B56" s="137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8"/>
      <c r="Q56" s="13"/>
      <c r="R56" s="137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1:31" s="4" customFormat="1" ht="15" hidden="1">
      <c r="A57" s="13"/>
      <c r="B57" s="137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8"/>
      <c r="Q57" s="13"/>
      <c r="R57" s="137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4" customFormat="1" ht="15" hidden="1">
      <c r="A58" s="13"/>
      <c r="B58" s="137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8"/>
      <c r="Q58" s="13"/>
      <c r="R58" s="137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4" customFormat="1" ht="15" hidden="1">
      <c r="A59" s="13"/>
      <c r="B59" s="137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8"/>
      <c r="Q59" s="13"/>
      <c r="R59" s="137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4" customFormat="1" ht="15" hidden="1">
      <c r="A60" s="13"/>
      <c r="B60" s="137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8"/>
      <c r="Q60" s="13"/>
      <c r="R60" s="137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4" customFormat="1" ht="15" hidden="1">
      <c r="A61" s="13"/>
      <c r="B61" s="137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8"/>
      <c r="Q61" s="13"/>
      <c r="R61" s="13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5:18" s="4" customFormat="1" ht="15" hidden="1">
      <c r="O62" s="5"/>
      <c r="P62" s="5"/>
      <c r="Q62" s="5"/>
      <c r="R62" s="6"/>
    </row>
    <row r="63" spans="2:18" s="150" customFormat="1" ht="42" customHeight="1">
      <c r="B63" s="255" t="s">
        <v>121</v>
      </c>
      <c r="C63" s="255"/>
      <c r="D63" s="255"/>
      <c r="E63" s="255"/>
      <c r="F63" s="151"/>
      <c r="G63" s="151"/>
      <c r="H63" s="151"/>
      <c r="I63" s="151"/>
      <c r="L63" s="151"/>
      <c r="M63" s="151"/>
      <c r="N63" s="250" t="s">
        <v>137</v>
      </c>
      <c r="O63" s="250"/>
      <c r="P63" s="152"/>
      <c r="Q63" s="152"/>
      <c r="R63" s="153"/>
    </row>
    <row r="64" spans="15:18" s="52" customFormat="1" ht="15">
      <c r="O64" s="53"/>
      <c r="P64" s="53"/>
      <c r="Q64" s="53"/>
      <c r="R64" s="58"/>
    </row>
    <row r="65" spans="15:18" s="52" customFormat="1" ht="15">
      <c r="O65" s="53"/>
      <c r="P65" s="53"/>
      <c r="Q65" s="53"/>
      <c r="R65" s="58"/>
    </row>
    <row r="66" spans="2:18" s="52" customFormat="1" ht="1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3"/>
      <c r="P66" s="53"/>
      <c r="Q66" s="53"/>
      <c r="R66" s="58"/>
    </row>
    <row r="67" spans="2:18" s="52" customFormat="1" ht="1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3"/>
      <c r="P67" s="53"/>
      <c r="Q67" s="53"/>
      <c r="R67" s="58"/>
    </row>
    <row r="68" spans="2:18" s="52" customFormat="1" ht="15">
      <c r="B68" s="58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53"/>
      <c r="P68" s="53"/>
      <c r="Q68" s="53"/>
      <c r="R68" s="58"/>
    </row>
    <row r="69" spans="2:18" s="52" customFormat="1" ht="15">
      <c r="B69" s="58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53"/>
      <c r="P69" s="53"/>
      <c r="Q69" s="53"/>
      <c r="R69" s="58"/>
    </row>
    <row r="70" spans="2:18" s="52" customFormat="1" ht="15">
      <c r="B70" s="58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53"/>
      <c r="P70" s="53"/>
      <c r="Q70" s="53"/>
      <c r="R70" s="58"/>
    </row>
    <row r="71" spans="2:18" s="52" customFormat="1" ht="15">
      <c r="B71" s="58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53"/>
      <c r="P71" s="53"/>
      <c r="Q71" s="53"/>
      <c r="R71" s="58"/>
    </row>
    <row r="72" spans="2:18" s="52" customFormat="1" ht="15">
      <c r="B72" s="58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53"/>
      <c r="P72" s="53"/>
      <c r="Q72" s="53"/>
      <c r="R72" s="58"/>
    </row>
    <row r="73" spans="2:18" s="52" customFormat="1" ht="15">
      <c r="B73" s="58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53"/>
      <c r="P73" s="53"/>
      <c r="Q73" s="53"/>
      <c r="R73" s="58"/>
    </row>
    <row r="74" spans="2:18" s="52" customFormat="1" ht="15">
      <c r="B74" s="58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3"/>
      <c r="P74" s="53"/>
      <c r="Q74" s="53"/>
      <c r="R74" s="58"/>
    </row>
    <row r="75" spans="2:18" s="52" customFormat="1" ht="1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3"/>
      <c r="P75" s="53"/>
      <c r="Q75" s="53"/>
      <c r="R75" s="58"/>
    </row>
    <row r="76" spans="2:18" s="52" customFormat="1" ht="1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3"/>
      <c r="P76" s="53"/>
      <c r="Q76" s="53"/>
      <c r="R76" s="58"/>
    </row>
    <row r="77" spans="2:18" s="52" customFormat="1" ht="15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3"/>
      <c r="P77" s="53"/>
      <c r="Q77" s="53"/>
      <c r="R77" s="58"/>
    </row>
    <row r="78" spans="2:18" s="52" customFormat="1" ht="15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3"/>
      <c r="P78" s="53"/>
      <c r="Q78" s="53"/>
      <c r="R78" s="58"/>
    </row>
    <row r="79" spans="2:18" s="52" customFormat="1" ht="15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3"/>
      <c r="P79" s="53"/>
      <c r="Q79" s="53"/>
      <c r="R79" s="58"/>
    </row>
    <row r="80" spans="2:18" s="52" customFormat="1" ht="15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3"/>
      <c r="P80" s="53"/>
      <c r="Q80" s="53"/>
      <c r="R80" s="58"/>
    </row>
    <row r="81" spans="15:18" s="52" customFormat="1" ht="15">
      <c r="O81" s="53"/>
      <c r="P81" s="53"/>
      <c r="Q81" s="53"/>
      <c r="R81" s="58"/>
    </row>
    <row r="82" spans="15:18" s="52" customFormat="1" ht="15">
      <c r="O82" s="53"/>
      <c r="P82" s="53"/>
      <c r="Q82" s="53"/>
      <c r="R82" s="58"/>
    </row>
    <row r="83" spans="15:18" s="52" customFormat="1" ht="15">
      <c r="O83" s="53"/>
      <c r="P83" s="53"/>
      <c r="Q83" s="53"/>
      <c r="R83" s="58"/>
    </row>
    <row r="84" spans="15:18" s="52" customFormat="1" ht="15">
      <c r="O84" s="53"/>
      <c r="P84" s="53"/>
      <c r="Q84" s="53"/>
      <c r="R84" s="58"/>
    </row>
    <row r="85" spans="15:18" s="52" customFormat="1" ht="15">
      <c r="O85" s="53"/>
      <c r="P85" s="53"/>
      <c r="Q85" s="53"/>
      <c r="R85" s="58"/>
    </row>
    <row r="86" spans="15:18" s="52" customFormat="1" ht="15">
      <c r="O86" s="53"/>
      <c r="P86" s="53"/>
      <c r="Q86" s="53"/>
      <c r="R86" s="58"/>
    </row>
    <row r="87" spans="15:18" s="52" customFormat="1" ht="15">
      <c r="O87" s="53"/>
      <c r="P87" s="53"/>
      <c r="Q87" s="53"/>
      <c r="R87" s="58"/>
    </row>
    <row r="88" spans="15:18" s="52" customFormat="1" ht="15">
      <c r="O88" s="53"/>
      <c r="P88" s="53"/>
      <c r="Q88" s="53"/>
      <c r="R88" s="58"/>
    </row>
    <row r="89" spans="15:18" s="52" customFormat="1" ht="15">
      <c r="O89" s="53"/>
      <c r="P89" s="53"/>
      <c r="Q89" s="53"/>
      <c r="R89" s="58"/>
    </row>
    <row r="90" spans="15:18" s="52" customFormat="1" ht="15">
      <c r="O90" s="53"/>
      <c r="P90" s="53"/>
      <c r="Q90" s="53"/>
      <c r="R90" s="58"/>
    </row>
    <row r="91" spans="15:18" s="52" customFormat="1" ht="15">
      <c r="O91" s="53"/>
      <c r="P91" s="53"/>
      <c r="Q91" s="53"/>
      <c r="R91" s="58"/>
    </row>
    <row r="92" spans="15:18" s="52" customFormat="1" ht="15">
      <c r="O92" s="53"/>
      <c r="P92" s="53"/>
      <c r="Q92" s="53"/>
      <c r="R92" s="58"/>
    </row>
    <row r="93" spans="15:18" s="52" customFormat="1" ht="15">
      <c r="O93" s="53"/>
      <c r="P93" s="53"/>
      <c r="Q93" s="53"/>
      <c r="R93" s="58"/>
    </row>
    <row r="94" spans="15:18" s="52" customFormat="1" ht="15">
      <c r="O94" s="53"/>
      <c r="P94" s="53"/>
      <c r="Q94" s="53"/>
      <c r="R94" s="58"/>
    </row>
    <row r="95" spans="15:18" s="52" customFormat="1" ht="15">
      <c r="O95" s="53"/>
      <c r="P95" s="53"/>
      <c r="Q95" s="53"/>
      <c r="R95" s="58"/>
    </row>
    <row r="96" spans="15:18" s="52" customFormat="1" ht="15">
      <c r="O96" s="53"/>
      <c r="P96" s="53"/>
      <c r="Q96" s="53"/>
      <c r="R96" s="58"/>
    </row>
    <row r="97" spans="15:18" s="52" customFormat="1" ht="15">
      <c r="O97" s="53"/>
      <c r="P97" s="53"/>
      <c r="Q97" s="53"/>
      <c r="R97" s="58"/>
    </row>
    <row r="98" spans="15:18" s="52" customFormat="1" ht="15">
      <c r="O98" s="53"/>
      <c r="P98" s="53"/>
      <c r="Q98" s="53"/>
      <c r="R98" s="58"/>
    </row>
    <row r="99" spans="15:18" s="52" customFormat="1" ht="15">
      <c r="O99" s="53"/>
      <c r="P99" s="53"/>
      <c r="Q99" s="53"/>
      <c r="R99" s="58"/>
    </row>
    <row r="100" spans="15:18" s="52" customFormat="1" ht="15">
      <c r="O100" s="53"/>
      <c r="P100" s="53"/>
      <c r="Q100" s="53"/>
      <c r="R100" s="58"/>
    </row>
    <row r="101" spans="15:18" s="52" customFormat="1" ht="15">
      <c r="O101" s="53"/>
      <c r="P101" s="53"/>
      <c r="Q101" s="53"/>
      <c r="R101" s="58"/>
    </row>
    <row r="102" spans="15:18" s="52" customFormat="1" ht="15">
      <c r="O102" s="53"/>
      <c r="P102" s="53"/>
      <c r="Q102" s="53"/>
      <c r="R102" s="58"/>
    </row>
    <row r="103" spans="15:18" s="52" customFormat="1" ht="15">
      <c r="O103" s="53"/>
      <c r="P103" s="53"/>
      <c r="Q103" s="53"/>
      <c r="R103" s="58"/>
    </row>
    <row r="104" spans="15:18" s="52" customFormat="1" ht="15">
      <c r="O104" s="53"/>
      <c r="P104" s="53"/>
      <c r="Q104" s="53"/>
      <c r="R104" s="58"/>
    </row>
    <row r="105" spans="15:18" s="52" customFormat="1" ht="15">
      <c r="O105" s="53"/>
      <c r="P105" s="53"/>
      <c r="Q105" s="53"/>
      <c r="R105" s="58"/>
    </row>
    <row r="106" spans="15:18" s="52" customFormat="1" ht="15">
      <c r="O106" s="53"/>
      <c r="P106" s="53"/>
      <c r="Q106" s="53"/>
      <c r="R106" s="58"/>
    </row>
    <row r="107" spans="15:18" s="52" customFormat="1" ht="15">
      <c r="O107" s="53"/>
      <c r="P107" s="53"/>
      <c r="Q107" s="53"/>
      <c r="R107" s="58"/>
    </row>
    <row r="108" spans="15:18" s="52" customFormat="1" ht="15">
      <c r="O108" s="53"/>
      <c r="P108" s="53"/>
      <c r="Q108" s="53"/>
      <c r="R108" s="58"/>
    </row>
    <row r="109" spans="15:18" s="52" customFormat="1" ht="15">
      <c r="O109" s="53"/>
      <c r="P109" s="53"/>
      <c r="Q109" s="53"/>
      <c r="R109" s="58"/>
    </row>
    <row r="110" spans="15:18" s="52" customFormat="1" ht="15">
      <c r="O110" s="53"/>
      <c r="P110" s="53"/>
      <c r="Q110" s="53"/>
      <c r="R110" s="58"/>
    </row>
    <row r="111" spans="15:18" s="52" customFormat="1" ht="15">
      <c r="O111" s="53"/>
      <c r="P111" s="53"/>
      <c r="Q111" s="53"/>
      <c r="R111" s="58"/>
    </row>
    <row r="112" spans="15:18" s="52" customFormat="1" ht="15">
      <c r="O112" s="53"/>
      <c r="P112" s="53"/>
      <c r="Q112" s="53"/>
      <c r="R112" s="58"/>
    </row>
    <row r="113" spans="15:18" s="52" customFormat="1" ht="15">
      <c r="O113" s="53"/>
      <c r="P113" s="53"/>
      <c r="Q113" s="53"/>
      <c r="R113" s="58"/>
    </row>
    <row r="114" spans="15:18" s="52" customFormat="1" ht="15">
      <c r="O114" s="53"/>
      <c r="P114" s="53"/>
      <c r="Q114" s="53"/>
      <c r="R114" s="58"/>
    </row>
    <row r="115" spans="15:18" s="52" customFormat="1" ht="15">
      <c r="O115" s="53"/>
      <c r="P115" s="53"/>
      <c r="Q115" s="53"/>
      <c r="R115" s="58"/>
    </row>
    <row r="116" spans="15:18" s="52" customFormat="1" ht="15">
      <c r="O116" s="53"/>
      <c r="P116" s="53"/>
      <c r="Q116" s="53"/>
      <c r="R116" s="58"/>
    </row>
    <row r="117" spans="15:18" s="52" customFormat="1" ht="15">
      <c r="O117" s="53"/>
      <c r="P117" s="53"/>
      <c r="Q117" s="53"/>
      <c r="R117" s="58"/>
    </row>
    <row r="118" spans="15:18" s="52" customFormat="1" ht="15">
      <c r="O118" s="53"/>
      <c r="P118" s="53"/>
      <c r="Q118" s="53"/>
      <c r="R118" s="58"/>
    </row>
    <row r="119" spans="15:18" s="52" customFormat="1" ht="15">
      <c r="O119" s="53"/>
      <c r="P119" s="53"/>
      <c r="Q119" s="53"/>
      <c r="R119" s="58"/>
    </row>
    <row r="120" spans="15:18" s="52" customFormat="1" ht="15">
      <c r="O120" s="53"/>
      <c r="P120" s="53"/>
      <c r="Q120" s="53"/>
      <c r="R120" s="58"/>
    </row>
    <row r="121" spans="15:18" s="52" customFormat="1" ht="15">
      <c r="O121" s="53"/>
      <c r="P121" s="53"/>
      <c r="Q121" s="53"/>
      <c r="R121" s="58"/>
    </row>
    <row r="122" spans="15:18" s="52" customFormat="1" ht="15">
      <c r="O122" s="53"/>
      <c r="P122" s="53"/>
      <c r="Q122" s="53"/>
      <c r="R122" s="58"/>
    </row>
    <row r="123" spans="15:18" s="52" customFormat="1" ht="15">
      <c r="O123" s="53"/>
      <c r="P123" s="53"/>
      <c r="Q123" s="53"/>
      <c r="R123" s="58"/>
    </row>
    <row r="124" spans="15:18" s="52" customFormat="1" ht="15">
      <c r="O124" s="53"/>
      <c r="P124" s="53"/>
      <c r="Q124" s="53"/>
      <c r="R124" s="58"/>
    </row>
    <row r="125" spans="15:18" s="52" customFormat="1" ht="15">
      <c r="O125" s="53"/>
      <c r="P125" s="53"/>
      <c r="Q125" s="53"/>
      <c r="R125" s="58"/>
    </row>
    <row r="126" spans="15:18" s="52" customFormat="1" ht="15">
      <c r="O126" s="53"/>
      <c r="P126" s="53"/>
      <c r="Q126" s="53"/>
      <c r="R126" s="58"/>
    </row>
    <row r="127" spans="15:18" s="52" customFormat="1" ht="15">
      <c r="O127" s="53"/>
      <c r="P127" s="53"/>
      <c r="Q127" s="53"/>
      <c r="R127" s="58"/>
    </row>
    <row r="128" spans="15:18" s="52" customFormat="1" ht="15">
      <c r="O128" s="53"/>
      <c r="P128" s="53"/>
      <c r="Q128" s="53"/>
      <c r="R128" s="58"/>
    </row>
    <row r="129" spans="15:18" s="52" customFormat="1" ht="15">
      <c r="O129" s="53"/>
      <c r="P129" s="53"/>
      <c r="Q129" s="53"/>
      <c r="R129" s="58"/>
    </row>
    <row r="130" spans="15:18" s="52" customFormat="1" ht="15">
      <c r="O130" s="53"/>
      <c r="P130" s="53"/>
      <c r="Q130" s="53"/>
      <c r="R130" s="58"/>
    </row>
    <row r="131" spans="15:18" s="52" customFormat="1" ht="15">
      <c r="O131" s="53"/>
      <c r="P131" s="53"/>
      <c r="Q131" s="53"/>
      <c r="R131" s="58"/>
    </row>
    <row r="132" spans="15:18" s="52" customFormat="1" ht="15">
      <c r="O132" s="53"/>
      <c r="P132" s="53"/>
      <c r="Q132" s="53"/>
      <c r="R132" s="58"/>
    </row>
    <row r="133" spans="15:18" s="52" customFormat="1" ht="15">
      <c r="O133" s="53"/>
      <c r="P133" s="53"/>
      <c r="Q133" s="53"/>
      <c r="R133" s="58"/>
    </row>
    <row r="134" spans="15:18" s="52" customFormat="1" ht="15">
      <c r="O134" s="53"/>
      <c r="P134" s="53"/>
      <c r="Q134" s="53"/>
      <c r="R134" s="58"/>
    </row>
    <row r="135" spans="15:18" s="52" customFormat="1" ht="15">
      <c r="O135" s="53"/>
      <c r="P135" s="53"/>
      <c r="Q135" s="53"/>
      <c r="R135" s="58"/>
    </row>
    <row r="136" spans="15:18" s="52" customFormat="1" ht="15">
      <c r="O136" s="53"/>
      <c r="P136" s="53"/>
      <c r="Q136" s="53"/>
      <c r="R136" s="58"/>
    </row>
    <row r="137" spans="15:18" s="52" customFormat="1" ht="15">
      <c r="O137" s="53"/>
      <c r="P137" s="53"/>
      <c r="Q137" s="53"/>
      <c r="R137" s="58"/>
    </row>
    <row r="138" spans="15:18" s="52" customFormat="1" ht="15">
      <c r="O138" s="53"/>
      <c r="P138" s="53"/>
      <c r="Q138" s="53"/>
      <c r="R138" s="58"/>
    </row>
    <row r="139" spans="15:18" s="52" customFormat="1" ht="15">
      <c r="O139" s="53"/>
      <c r="P139" s="53"/>
      <c r="Q139" s="53"/>
      <c r="R139" s="58"/>
    </row>
    <row r="140" spans="15:18" s="52" customFormat="1" ht="15">
      <c r="O140" s="53"/>
      <c r="P140" s="53"/>
      <c r="Q140" s="53"/>
      <c r="R140" s="58"/>
    </row>
    <row r="141" spans="15:18" s="52" customFormat="1" ht="15">
      <c r="O141" s="53"/>
      <c r="P141" s="53"/>
      <c r="Q141" s="53"/>
      <c r="R141" s="58"/>
    </row>
    <row r="142" spans="15:18" s="52" customFormat="1" ht="15">
      <c r="O142" s="53"/>
      <c r="P142" s="53"/>
      <c r="Q142" s="53"/>
      <c r="R142" s="58"/>
    </row>
    <row r="143" spans="15:18" s="52" customFormat="1" ht="15">
      <c r="O143" s="53"/>
      <c r="P143" s="53"/>
      <c r="Q143" s="53"/>
      <c r="R143" s="58"/>
    </row>
    <row r="144" spans="15:18" s="52" customFormat="1" ht="15">
      <c r="O144" s="53"/>
      <c r="P144" s="53"/>
      <c r="Q144" s="53"/>
      <c r="R144" s="58"/>
    </row>
    <row r="145" spans="15:18" s="52" customFormat="1" ht="15">
      <c r="O145" s="53"/>
      <c r="P145" s="53"/>
      <c r="Q145" s="53"/>
      <c r="R145" s="58"/>
    </row>
    <row r="146" spans="15:18" s="52" customFormat="1" ht="15">
      <c r="O146" s="53"/>
      <c r="P146" s="53"/>
      <c r="Q146" s="53"/>
      <c r="R146" s="58"/>
    </row>
    <row r="147" spans="15:18" s="52" customFormat="1" ht="15">
      <c r="O147" s="53"/>
      <c r="P147" s="53"/>
      <c r="Q147" s="53"/>
      <c r="R147" s="58"/>
    </row>
    <row r="148" spans="15:18" s="52" customFormat="1" ht="15">
      <c r="O148" s="53"/>
      <c r="P148" s="53"/>
      <c r="Q148" s="53"/>
      <c r="R148" s="58"/>
    </row>
    <row r="149" spans="15:18" s="52" customFormat="1" ht="15">
      <c r="O149" s="53"/>
      <c r="P149" s="53"/>
      <c r="Q149" s="53"/>
      <c r="R149" s="58"/>
    </row>
    <row r="150" spans="15:18" s="52" customFormat="1" ht="15">
      <c r="O150" s="53"/>
      <c r="P150" s="53"/>
      <c r="Q150" s="53"/>
      <c r="R150" s="58"/>
    </row>
    <row r="151" spans="15:18" s="52" customFormat="1" ht="15">
      <c r="O151" s="53"/>
      <c r="P151" s="53"/>
      <c r="Q151" s="53"/>
      <c r="R151" s="58"/>
    </row>
    <row r="152" spans="15:18" s="52" customFormat="1" ht="15">
      <c r="O152" s="53"/>
      <c r="P152" s="53"/>
      <c r="Q152" s="53"/>
      <c r="R152" s="58"/>
    </row>
    <row r="153" spans="15:18" s="52" customFormat="1" ht="15">
      <c r="O153" s="53"/>
      <c r="P153" s="53"/>
      <c r="Q153" s="53"/>
      <c r="R153" s="58"/>
    </row>
    <row r="154" spans="15:18" s="52" customFormat="1" ht="15">
      <c r="O154" s="53"/>
      <c r="P154" s="53"/>
      <c r="Q154" s="53"/>
      <c r="R154" s="58"/>
    </row>
    <row r="155" spans="15:18" s="52" customFormat="1" ht="15">
      <c r="O155" s="53"/>
      <c r="P155" s="53"/>
      <c r="Q155" s="53"/>
      <c r="R155" s="58"/>
    </row>
    <row r="156" spans="15:18" s="52" customFormat="1" ht="15">
      <c r="O156" s="53"/>
      <c r="P156" s="53"/>
      <c r="Q156" s="53"/>
      <c r="R156" s="58"/>
    </row>
    <row r="157" spans="15:18" s="52" customFormat="1" ht="15">
      <c r="O157" s="53"/>
      <c r="P157" s="53"/>
      <c r="Q157" s="53"/>
      <c r="R157" s="58"/>
    </row>
    <row r="158" spans="15:18" s="52" customFormat="1" ht="15">
      <c r="O158" s="53"/>
      <c r="P158" s="53"/>
      <c r="Q158" s="53"/>
      <c r="R158" s="58"/>
    </row>
    <row r="159" spans="15:18" s="52" customFormat="1" ht="15">
      <c r="O159" s="53"/>
      <c r="P159" s="53"/>
      <c r="Q159" s="53"/>
      <c r="R159" s="58"/>
    </row>
    <row r="160" spans="15:18" s="52" customFormat="1" ht="15">
      <c r="O160" s="53"/>
      <c r="P160" s="53"/>
      <c r="Q160" s="53"/>
      <c r="R160" s="58"/>
    </row>
    <row r="161" spans="15:18" s="52" customFormat="1" ht="15">
      <c r="O161" s="53"/>
      <c r="P161" s="53"/>
      <c r="Q161" s="53"/>
      <c r="R161" s="58"/>
    </row>
    <row r="162" spans="15:18" s="52" customFormat="1" ht="15">
      <c r="O162" s="53"/>
      <c r="P162" s="53"/>
      <c r="Q162" s="53"/>
      <c r="R162" s="58"/>
    </row>
    <row r="163" spans="15:18" s="52" customFormat="1" ht="15">
      <c r="O163" s="53"/>
      <c r="P163" s="53"/>
      <c r="Q163" s="53"/>
      <c r="R163" s="58"/>
    </row>
    <row r="164" spans="15:18" s="52" customFormat="1" ht="15">
      <c r="O164" s="53"/>
      <c r="P164" s="53"/>
      <c r="Q164" s="53"/>
      <c r="R164" s="58"/>
    </row>
    <row r="165" spans="15:18" s="52" customFormat="1" ht="15">
      <c r="O165" s="53"/>
      <c r="P165" s="53"/>
      <c r="Q165" s="53"/>
      <c r="R165" s="58"/>
    </row>
    <row r="166" spans="15:18" s="52" customFormat="1" ht="15">
      <c r="O166" s="53"/>
      <c r="P166" s="53"/>
      <c r="Q166" s="53"/>
      <c r="R166" s="58"/>
    </row>
    <row r="167" spans="15:18" s="52" customFormat="1" ht="15">
      <c r="O167" s="53"/>
      <c r="P167" s="53"/>
      <c r="Q167" s="53"/>
      <c r="R167" s="58"/>
    </row>
    <row r="168" spans="15:18" s="52" customFormat="1" ht="15">
      <c r="O168" s="53"/>
      <c r="P168" s="53"/>
      <c r="Q168" s="53"/>
      <c r="R168" s="58"/>
    </row>
    <row r="169" spans="15:18" s="52" customFormat="1" ht="15">
      <c r="O169" s="53"/>
      <c r="P169" s="53"/>
      <c r="Q169" s="53"/>
      <c r="R169" s="58"/>
    </row>
    <row r="170" spans="15:18" s="52" customFormat="1" ht="15">
      <c r="O170" s="53"/>
      <c r="P170" s="53"/>
      <c r="Q170" s="53"/>
      <c r="R170" s="58"/>
    </row>
    <row r="171" spans="15:18" s="52" customFormat="1" ht="15">
      <c r="O171" s="53"/>
      <c r="P171" s="53"/>
      <c r="Q171" s="53"/>
      <c r="R171" s="58"/>
    </row>
    <row r="172" spans="15:18" s="52" customFormat="1" ht="15">
      <c r="O172" s="53"/>
      <c r="P172" s="53"/>
      <c r="Q172" s="53"/>
      <c r="R172" s="58"/>
    </row>
    <row r="173" spans="15:18" s="52" customFormat="1" ht="15">
      <c r="O173" s="53"/>
      <c r="P173" s="53"/>
      <c r="Q173" s="53"/>
      <c r="R173" s="58"/>
    </row>
    <row r="174" spans="15:18" s="52" customFormat="1" ht="15">
      <c r="O174" s="53"/>
      <c r="P174" s="53"/>
      <c r="Q174" s="53"/>
      <c r="R174" s="58"/>
    </row>
    <row r="175" spans="15:18" s="52" customFormat="1" ht="15">
      <c r="O175" s="53"/>
      <c r="P175" s="53"/>
      <c r="Q175" s="53"/>
      <c r="R175" s="58"/>
    </row>
    <row r="176" spans="15:18" s="52" customFormat="1" ht="15">
      <c r="O176" s="53"/>
      <c r="P176" s="53"/>
      <c r="Q176" s="53"/>
      <c r="R176" s="58"/>
    </row>
    <row r="177" spans="15:18" s="52" customFormat="1" ht="15">
      <c r="O177" s="53"/>
      <c r="P177" s="53"/>
      <c r="Q177" s="53"/>
      <c r="R177" s="58"/>
    </row>
    <row r="178" spans="15:18" s="52" customFormat="1" ht="15">
      <c r="O178" s="53"/>
      <c r="P178" s="53"/>
      <c r="Q178" s="53"/>
      <c r="R178" s="58"/>
    </row>
    <row r="179" spans="15:18" s="52" customFormat="1" ht="15">
      <c r="O179" s="53"/>
      <c r="P179" s="53"/>
      <c r="Q179" s="53"/>
      <c r="R179" s="58"/>
    </row>
    <row r="180" spans="15:18" s="52" customFormat="1" ht="15">
      <c r="O180" s="53"/>
      <c r="P180" s="53"/>
      <c r="Q180" s="53"/>
      <c r="R180" s="58"/>
    </row>
    <row r="181" spans="15:18" s="52" customFormat="1" ht="15">
      <c r="O181" s="53"/>
      <c r="P181" s="53"/>
      <c r="Q181" s="53"/>
      <c r="R181" s="58"/>
    </row>
    <row r="182" spans="15:18" s="52" customFormat="1" ht="15">
      <c r="O182" s="53"/>
      <c r="P182" s="53"/>
      <c r="Q182" s="53"/>
      <c r="R182" s="58"/>
    </row>
    <row r="183" spans="15:18" s="52" customFormat="1" ht="15">
      <c r="O183" s="53"/>
      <c r="P183" s="53"/>
      <c r="Q183" s="53"/>
      <c r="R183" s="58"/>
    </row>
    <row r="184" spans="15:18" s="52" customFormat="1" ht="15">
      <c r="O184" s="53"/>
      <c r="P184" s="53"/>
      <c r="Q184" s="53"/>
      <c r="R184" s="58"/>
    </row>
    <row r="185" spans="15:18" s="52" customFormat="1" ht="15">
      <c r="O185" s="53"/>
      <c r="P185" s="53"/>
      <c r="Q185" s="53"/>
      <c r="R185" s="58"/>
    </row>
    <row r="186" spans="15:18" s="52" customFormat="1" ht="15">
      <c r="O186" s="53"/>
      <c r="P186" s="53"/>
      <c r="Q186" s="53"/>
      <c r="R186" s="58"/>
    </row>
    <row r="187" spans="15:18" s="52" customFormat="1" ht="15">
      <c r="O187" s="53"/>
      <c r="P187" s="53"/>
      <c r="Q187" s="53"/>
      <c r="R187" s="58"/>
    </row>
    <row r="188" spans="15:18" s="52" customFormat="1" ht="15">
      <c r="O188" s="53"/>
      <c r="P188" s="53"/>
      <c r="Q188" s="53"/>
      <c r="R188" s="58"/>
    </row>
    <row r="189" spans="15:18" s="52" customFormat="1" ht="15">
      <c r="O189" s="53"/>
      <c r="P189" s="53"/>
      <c r="Q189" s="53"/>
      <c r="R189" s="58"/>
    </row>
    <row r="190" spans="15:18" s="52" customFormat="1" ht="15">
      <c r="O190" s="53"/>
      <c r="P190" s="53"/>
      <c r="Q190" s="53"/>
      <c r="R190" s="58"/>
    </row>
    <row r="191" spans="15:18" s="52" customFormat="1" ht="15">
      <c r="O191" s="53"/>
      <c r="P191" s="53"/>
      <c r="Q191" s="53"/>
      <c r="R191" s="58"/>
    </row>
    <row r="192" spans="15:18" s="52" customFormat="1" ht="15">
      <c r="O192" s="53"/>
      <c r="P192" s="53"/>
      <c r="Q192" s="53"/>
      <c r="R192" s="58"/>
    </row>
    <row r="193" spans="15:18" s="52" customFormat="1" ht="15">
      <c r="O193" s="53"/>
      <c r="P193" s="53"/>
      <c r="Q193" s="53"/>
      <c r="R193" s="58"/>
    </row>
    <row r="194" spans="15:18" s="52" customFormat="1" ht="15">
      <c r="O194" s="53"/>
      <c r="P194" s="53"/>
      <c r="Q194" s="53"/>
      <c r="R194" s="58"/>
    </row>
    <row r="195" spans="15:18" s="52" customFormat="1" ht="15">
      <c r="O195" s="53"/>
      <c r="P195" s="53"/>
      <c r="Q195" s="53"/>
      <c r="R195" s="58"/>
    </row>
    <row r="196" spans="15:18" s="52" customFormat="1" ht="15">
      <c r="O196" s="53"/>
      <c r="P196" s="53"/>
      <c r="Q196" s="53"/>
      <c r="R196" s="58"/>
    </row>
    <row r="197" spans="15:18" s="52" customFormat="1" ht="15">
      <c r="O197" s="53"/>
      <c r="P197" s="53"/>
      <c r="Q197" s="53"/>
      <c r="R197" s="58"/>
    </row>
    <row r="198" spans="15:18" s="52" customFormat="1" ht="15">
      <c r="O198" s="53"/>
      <c r="P198" s="53"/>
      <c r="Q198" s="53"/>
      <c r="R198" s="58"/>
    </row>
    <row r="199" spans="15:18" s="52" customFormat="1" ht="15">
      <c r="O199" s="53"/>
      <c r="P199" s="53"/>
      <c r="Q199" s="53"/>
      <c r="R199" s="58"/>
    </row>
    <row r="200" spans="15:18" s="52" customFormat="1" ht="15">
      <c r="O200" s="53"/>
      <c r="P200" s="53"/>
      <c r="Q200" s="53"/>
      <c r="R200" s="58"/>
    </row>
    <row r="201" spans="15:18" s="52" customFormat="1" ht="15">
      <c r="O201" s="53"/>
      <c r="P201" s="53"/>
      <c r="Q201" s="53"/>
      <c r="R201" s="58"/>
    </row>
    <row r="202" spans="15:18" s="52" customFormat="1" ht="15">
      <c r="O202" s="53"/>
      <c r="P202" s="53"/>
      <c r="Q202" s="53"/>
      <c r="R202" s="58"/>
    </row>
    <row r="203" spans="15:18" s="52" customFormat="1" ht="15">
      <c r="O203" s="53"/>
      <c r="P203" s="53"/>
      <c r="Q203" s="53"/>
      <c r="R203" s="58"/>
    </row>
    <row r="204" spans="15:18" s="52" customFormat="1" ht="15">
      <c r="O204" s="53"/>
      <c r="P204" s="53"/>
      <c r="Q204" s="53"/>
      <c r="R204" s="58"/>
    </row>
    <row r="205" spans="15:18" s="52" customFormat="1" ht="15">
      <c r="O205" s="53"/>
      <c r="P205" s="53"/>
      <c r="Q205" s="53"/>
      <c r="R205" s="58"/>
    </row>
    <row r="206" spans="15:18" s="52" customFormat="1" ht="15">
      <c r="O206" s="53"/>
      <c r="P206" s="53"/>
      <c r="Q206" s="53"/>
      <c r="R206" s="58"/>
    </row>
    <row r="207" spans="15:18" s="52" customFormat="1" ht="15">
      <c r="O207" s="53"/>
      <c r="P207" s="53"/>
      <c r="Q207" s="53"/>
      <c r="R207" s="58"/>
    </row>
    <row r="208" spans="15:18" s="52" customFormat="1" ht="15">
      <c r="O208" s="53"/>
      <c r="P208" s="53"/>
      <c r="Q208" s="53"/>
      <c r="R208" s="58"/>
    </row>
    <row r="209" spans="15:18" s="52" customFormat="1" ht="15">
      <c r="O209" s="53"/>
      <c r="P209" s="53"/>
      <c r="Q209" s="53"/>
      <c r="R209" s="58"/>
    </row>
    <row r="210" spans="15:18" s="52" customFormat="1" ht="15">
      <c r="O210" s="53"/>
      <c r="P210" s="53"/>
      <c r="Q210" s="53"/>
      <c r="R210" s="58"/>
    </row>
    <row r="211" spans="15:18" s="52" customFormat="1" ht="15">
      <c r="O211" s="53"/>
      <c r="P211" s="53"/>
      <c r="Q211" s="53"/>
      <c r="R211" s="58"/>
    </row>
    <row r="212" spans="15:18" s="52" customFormat="1" ht="15">
      <c r="O212" s="53"/>
      <c r="P212" s="53"/>
      <c r="Q212" s="53"/>
      <c r="R212" s="58"/>
    </row>
    <row r="213" spans="15:18" s="52" customFormat="1" ht="15">
      <c r="O213" s="53"/>
      <c r="P213" s="53"/>
      <c r="Q213" s="53"/>
      <c r="R213" s="58"/>
    </row>
    <row r="214" spans="15:18" s="52" customFormat="1" ht="15">
      <c r="O214" s="53"/>
      <c r="P214" s="53"/>
      <c r="Q214" s="53"/>
      <c r="R214" s="58"/>
    </row>
    <row r="215" spans="15:18" s="52" customFormat="1" ht="15">
      <c r="O215" s="53"/>
      <c r="P215" s="53"/>
      <c r="Q215" s="53"/>
      <c r="R215" s="58"/>
    </row>
    <row r="216" spans="15:18" s="52" customFormat="1" ht="15">
      <c r="O216" s="53"/>
      <c r="P216" s="53"/>
      <c r="Q216" s="53"/>
      <c r="R216" s="58"/>
    </row>
    <row r="217" spans="15:18" s="52" customFormat="1" ht="15">
      <c r="O217" s="53"/>
      <c r="P217" s="53"/>
      <c r="Q217" s="53"/>
      <c r="R217" s="58"/>
    </row>
    <row r="218" spans="15:18" s="52" customFormat="1" ht="15">
      <c r="O218" s="53"/>
      <c r="P218" s="53"/>
      <c r="Q218" s="53"/>
      <c r="R218" s="58"/>
    </row>
    <row r="219" spans="15:18" s="52" customFormat="1" ht="15">
      <c r="O219" s="53"/>
      <c r="P219" s="53"/>
      <c r="Q219" s="53"/>
      <c r="R219" s="58"/>
    </row>
    <row r="220" spans="15:18" s="52" customFormat="1" ht="15">
      <c r="O220" s="53"/>
      <c r="P220" s="53"/>
      <c r="Q220" s="53"/>
      <c r="R220" s="58"/>
    </row>
    <row r="221" spans="15:18" s="52" customFormat="1" ht="15">
      <c r="O221" s="53"/>
      <c r="P221" s="53"/>
      <c r="Q221" s="53"/>
      <c r="R221" s="58"/>
    </row>
    <row r="222" spans="15:18" s="52" customFormat="1" ht="15">
      <c r="O222" s="53"/>
      <c r="P222" s="53"/>
      <c r="Q222" s="53"/>
      <c r="R222" s="58"/>
    </row>
    <row r="223" spans="15:18" s="52" customFormat="1" ht="15">
      <c r="O223" s="53"/>
      <c r="P223" s="53"/>
      <c r="Q223" s="53"/>
      <c r="R223" s="58"/>
    </row>
    <row r="224" spans="15:18" s="52" customFormat="1" ht="15">
      <c r="O224" s="53"/>
      <c r="P224" s="53"/>
      <c r="Q224" s="53"/>
      <c r="R224" s="58"/>
    </row>
    <row r="225" spans="15:18" s="52" customFormat="1" ht="15">
      <c r="O225" s="53"/>
      <c r="P225" s="53"/>
      <c r="Q225" s="53"/>
      <c r="R225" s="58"/>
    </row>
    <row r="226" spans="15:18" s="52" customFormat="1" ht="15">
      <c r="O226" s="53"/>
      <c r="P226" s="53"/>
      <c r="Q226" s="53"/>
      <c r="R226" s="58"/>
    </row>
    <row r="227" spans="15:18" s="52" customFormat="1" ht="15">
      <c r="O227" s="53"/>
      <c r="P227" s="53"/>
      <c r="Q227" s="53"/>
      <c r="R227" s="58"/>
    </row>
    <row r="228" spans="15:18" s="52" customFormat="1" ht="15">
      <c r="O228" s="53"/>
      <c r="P228" s="53"/>
      <c r="Q228" s="53"/>
      <c r="R228" s="58"/>
    </row>
    <row r="229" spans="15:18" s="52" customFormat="1" ht="15">
      <c r="O229" s="53"/>
      <c r="P229" s="53"/>
      <c r="Q229" s="53"/>
      <c r="R229" s="58"/>
    </row>
    <row r="230" spans="15:18" s="52" customFormat="1" ht="15">
      <c r="O230" s="53"/>
      <c r="P230" s="53"/>
      <c r="Q230" s="53"/>
      <c r="R230" s="58"/>
    </row>
    <row r="231" spans="15:18" s="52" customFormat="1" ht="15">
      <c r="O231" s="53"/>
      <c r="P231" s="53"/>
      <c r="Q231" s="53"/>
      <c r="R231" s="58"/>
    </row>
    <row r="232" spans="15:18" s="52" customFormat="1" ht="15">
      <c r="O232" s="53"/>
      <c r="P232" s="53"/>
      <c r="Q232" s="53"/>
      <c r="R232" s="58"/>
    </row>
    <row r="233" spans="15:18" s="52" customFormat="1" ht="15">
      <c r="O233" s="53"/>
      <c r="P233" s="53"/>
      <c r="Q233" s="53"/>
      <c r="R233" s="58"/>
    </row>
    <row r="234" spans="15:18" s="52" customFormat="1" ht="15">
      <c r="O234" s="53"/>
      <c r="P234" s="53"/>
      <c r="Q234" s="53"/>
      <c r="R234" s="58"/>
    </row>
    <row r="235" spans="15:18" s="52" customFormat="1" ht="15">
      <c r="O235" s="53"/>
      <c r="P235" s="53"/>
      <c r="Q235" s="53"/>
      <c r="R235" s="58"/>
    </row>
    <row r="236" spans="15:18" s="52" customFormat="1" ht="15">
      <c r="O236" s="53"/>
      <c r="P236" s="53"/>
      <c r="Q236" s="53"/>
      <c r="R236" s="58"/>
    </row>
    <row r="237" spans="15:18" s="52" customFormat="1" ht="15">
      <c r="O237" s="53"/>
      <c r="P237" s="53"/>
      <c r="Q237" s="53"/>
      <c r="R237" s="58"/>
    </row>
    <row r="238" spans="15:18" s="52" customFormat="1" ht="15">
      <c r="O238" s="53"/>
      <c r="P238" s="53"/>
      <c r="Q238" s="53"/>
      <c r="R238" s="58"/>
    </row>
    <row r="239" spans="15:18" s="52" customFormat="1" ht="15">
      <c r="O239" s="53"/>
      <c r="P239" s="53"/>
      <c r="Q239" s="53"/>
      <c r="R239" s="58"/>
    </row>
    <row r="240" spans="15:18" s="52" customFormat="1" ht="15">
      <c r="O240" s="53"/>
      <c r="P240" s="53"/>
      <c r="Q240" s="53"/>
      <c r="R240" s="58"/>
    </row>
    <row r="241" spans="15:18" s="52" customFormat="1" ht="15">
      <c r="O241" s="53"/>
      <c r="P241" s="53"/>
      <c r="Q241" s="53"/>
      <c r="R241" s="58"/>
    </row>
    <row r="242" spans="15:18" s="52" customFormat="1" ht="15">
      <c r="O242" s="53"/>
      <c r="P242" s="53"/>
      <c r="Q242" s="53"/>
      <c r="R242" s="58"/>
    </row>
    <row r="243" spans="15:18" s="52" customFormat="1" ht="15">
      <c r="O243" s="53"/>
      <c r="P243" s="53"/>
      <c r="Q243" s="53"/>
      <c r="R243" s="58"/>
    </row>
    <row r="244" spans="15:18" s="52" customFormat="1" ht="15">
      <c r="O244" s="53"/>
      <c r="P244" s="53"/>
      <c r="Q244" s="53"/>
      <c r="R244" s="58"/>
    </row>
    <row r="245" spans="15:18" s="52" customFormat="1" ht="15">
      <c r="O245" s="53"/>
      <c r="P245" s="53"/>
      <c r="Q245" s="53"/>
      <c r="R245" s="58"/>
    </row>
    <row r="246" spans="15:18" s="52" customFormat="1" ht="15">
      <c r="O246" s="53"/>
      <c r="P246" s="53"/>
      <c r="Q246" s="53"/>
      <c r="R246" s="58"/>
    </row>
    <row r="247" spans="15:18" s="52" customFormat="1" ht="15">
      <c r="O247" s="53"/>
      <c r="P247" s="53"/>
      <c r="Q247" s="53"/>
      <c r="R247" s="58"/>
    </row>
    <row r="248" spans="15:18" s="52" customFormat="1" ht="15">
      <c r="O248" s="53"/>
      <c r="P248" s="53"/>
      <c r="Q248" s="53"/>
      <c r="R248" s="58"/>
    </row>
    <row r="249" spans="15:18" s="52" customFormat="1" ht="15">
      <c r="O249" s="53"/>
      <c r="P249" s="53"/>
      <c r="Q249" s="53"/>
      <c r="R249" s="58"/>
    </row>
    <row r="250" spans="15:18" s="52" customFormat="1" ht="15">
      <c r="O250" s="53"/>
      <c r="P250" s="53"/>
      <c r="Q250" s="53"/>
      <c r="R250" s="58"/>
    </row>
    <row r="251" spans="15:18" s="52" customFormat="1" ht="15">
      <c r="O251" s="53"/>
      <c r="P251" s="53"/>
      <c r="Q251" s="53"/>
      <c r="R251" s="58"/>
    </row>
    <row r="252" spans="15:18" s="52" customFormat="1" ht="15">
      <c r="O252" s="53"/>
      <c r="P252" s="53"/>
      <c r="Q252" s="53"/>
      <c r="R252" s="58"/>
    </row>
    <row r="253" spans="15:18" s="52" customFormat="1" ht="15">
      <c r="O253" s="53"/>
      <c r="P253" s="53"/>
      <c r="Q253" s="53"/>
      <c r="R253" s="58"/>
    </row>
    <row r="254" spans="15:18" s="52" customFormat="1" ht="15">
      <c r="O254" s="53"/>
      <c r="P254" s="53"/>
      <c r="Q254" s="53"/>
      <c r="R254" s="58"/>
    </row>
    <row r="255" spans="15:18" s="52" customFormat="1" ht="15">
      <c r="O255" s="53"/>
      <c r="P255" s="53"/>
      <c r="Q255" s="53"/>
      <c r="R255" s="58"/>
    </row>
    <row r="256" spans="15:18" s="52" customFormat="1" ht="15">
      <c r="O256" s="53"/>
      <c r="P256" s="53"/>
      <c r="Q256" s="53"/>
      <c r="R256" s="58"/>
    </row>
    <row r="257" spans="15:18" s="52" customFormat="1" ht="15">
      <c r="O257" s="53"/>
      <c r="P257" s="53"/>
      <c r="Q257" s="53"/>
      <c r="R257" s="58"/>
    </row>
    <row r="258" spans="15:18" s="52" customFormat="1" ht="15">
      <c r="O258" s="53"/>
      <c r="P258" s="53"/>
      <c r="Q258" s="53"/>
      <c r="R258" s="58"/>
    </row>
    <row r="259" spans="15:18" s="52" customFormat="1" ht="15">
      <c r="O259" s="53"/>
      <c r="P259" s="53"/>
      <c r="Q259" s="53"/>
      <c r="R259" s="58"/>
    </row>
    <row r="260" spans="15:18" s="52" customFormat="1" ht="15">
      <c r="O260" s="53"/>
      <c r="P260" s="53"/>
      <c r="Q260" s="53"/>
      <c r="R260" s="58"/>
    </row>
    <row r="261" spans="15:18" s="52" customFormat="1" ht="15">
      <c r="O261" s="53"/>
      <c r="P261" s="53"/>
      <c r="Q261" s="53"/>
      <c r="R261" s="58"/>
    </row>
    <row r="262" spans="15:18" s="52" customFormat="1" ht="15">
      <c r="O262" s="53"/>
      <c r="P262" s="53"/>
      <c r="Q262" s="53"/>
      <c r="R262" s="58"/>
    </row>
    <row r="263" spans="15:18" s="52" customFormat="1" ht="15">
      <c r="O263" s="53"/>
      <c r="P263" s="53"/>
      <c r="Q263" s="53"/>
      <c r="R263" s="58"/>
    </row>
    <row r="264" spans="15:18" s="52" customFormat="1" ht="15">
      <c r="O264" s="53"/>
      <c r="P264" s="53"/>
      <c r="Q264" s="53"/>
      <c r="R264" s="58"/>
    </row>
    <row r="265" spans="15:18" s="52" customFormat="1" ht="15">
      <c r="O265" s="53"/>
      <c r="P265" s="53"/>
      <c r="Q265" s="53"/>
      <c r="R265" s="58"/>
    </row>
    <row r="266" spans="15:18" s="52" customFormat="1" ht="15">
      <c r="O266" s="53"/>
      <c r="P266" s="53"/>
      <c r="Q266" s="53"/>
      <c r="R266" s="58"/>
    </row>
    <row r="267" spans="15:18" s="52" customFormat="1" ht="15">
      <c r="O267" s="53"/>
      <c r="P267" s="53"/>
      <c r="Q267" s="53"/>
      <c r="R267" s="58"/>
    </row>
    <row r="268" spans="15:18" s="52" customFormat="1" ht="15">
      <c r="O268" s="53"/>
      <c r="P268" s="53"/>
      <c r="Q268" s="53"/>
      <c r="R268" s="58"/>
    </row>
    <row r="269" spans="15:18" s="52" customFormat="1" ht="15">
      <c r="O269" s="53"/>
      <c r="P269" s="53"/>
      <c r="Q269" s="53"/>
      <c r="R269" s="58"/>
    </row>
    <row r="270" spans="15:18" s="52" customFormat="1" ht="15">
      <c r="O270" s="53"/>
      <c r="P270" s="53"/>
      <c r="Q270" s="53"/>
      <c r="R270" s="58"/>
    </row>
    <row r="271" spans="15:18" s="52" customFormat="1" ht="15">
      <c r="O271" s="53"/>
      <c r="P271" s="53"/>
      <c r="Q271" s="53"/>
      <c r="R271" s="58"/>
    </row>
    <row r="272" spans="15:18" s="52" customFormat="1" ht="15">
      <c r="O272" s="53"/>
      <c r="P272" s="53"/>
      <c r="Q272" s="53"/>
      <c r="R272" s="58"/>
    </row>
    <row r="273" spans="15:18" s="52" customFormat="1" ht="15">
      <c r="O273" s="53"/>
      <c r="P273" s="53"/>
      <c r="Q273" s="53"/>
      <c r="R273" s="58"/>
    </row>
    <row r="274" spans="15:18" s="52" customFormat="1" ht="15">
      <c r="O274" s="53"/>
      <c r="P274" s="53"/>
      <c r="Q274" s="53"/>
      <c r="R274" s="58"/>
    </row>
    <row r="275" spans="15:18" s="52" customFormat="1" ht="15">
      <c r="O275" s="53"/>
      <c r="P275" s="53"/>
      <c r="Q275" s="53"/>
      <c r="R275" s="58"/>
    </row>
    <row r="276" spans="15:18" s="52" customFormat="1" ht="15">
      <c r="O276" s="53"/>
      <c r="P276" s="53"/>
      <c r="Q276" s="53"/>
      <c r="R276" s="58"/>
    </row>
    <row r="277" spans="15:18" s="52" customFormat="1" ht="15">
      <c r="O277" s="53"/>
      <c r="P277" s="53"/>
      <c r="Q277" s="53"/>
      <c r="R277" s="58"/>
    </row>
    <row r="278" spans="15:18" s="52" customFormat="1" ht="15">
      <c r="O278" s="53"/>
      <c r="P278" s="53"/>
      <c r="Q278" s="53"/>
      <c r="R278" s="58"/>
    </row>
    <row r="279" spans="15:18" s="52" customFormat="1" ht="15">
      <c r="O279" s="53"/>
      <c r="P279" s="53"/>
      <c r="Q279" s="53"/>
      <c r="R279" s="58"/>
    </row>
    <row r="280" spans="15:18" s="52" customFormat="1" ht="15">
      <c r="O280" s="53"/>
      <c r="P280" s="53"/>
      <c r="Q280" s="53"/>
      <c r="R280" s="58"/>
    </row>
    <row r="281" spans="15:18" s="52" customFormat="1" ht="15">
      <c r="O281" s="53"/>
      <c r="P281" s="53"/>
      <c r="Q281" s="53"/>
      <c r="R281" s="58"/>
    </row>
    <row r="282" spans="15:18" s="52" customFormat="1" ht="15">
      <c r="O282" s="53"/>
      <c r="P282" s="53"/>
      <c r="Q282" s="53"/>
      <c r="R282" s="58"/>
    </row>
    <row r="283" spans="15:18" s="52" customFormat="1" ht="15">
      <c r="O283" s="53"/>
      <c r="P283" s="53"/>
      <c r="Q283" s="53"/>
      <c r="R283" s="58"/>
    </row>
    <row r="284" spans="15:18" s="52" customFormat="1" ht="15">
      <c r="O284" s="53"/>
      <c r="P284" s="53"/>
      <c r="Q284" s="53"/>
      <c r="R284" s="58"/>
    </row>
    <row r="285" spans="15:18" s="52" customFormat="1" ht="15">
      <c r="O285" s="53"/>
      <c r="P285" s="53"/>
      <c r="Q285" s="53"/>
      <c r="R285" s="58"/>
    </row>
    <row r="286" spans="15:18" s="52" customFormat="1" ht="15">
      <c r="O286" s="53"/>
      <c r="P286" s="53"/>
      <c r="Q286" s="53"/>
      <c r="R286" s="58"/>
    </row>
    <row r="287" spans="15:18" s="52" customFormat="1" ht="15">
      <c r="O287" s="53"/>
      <c r="P287" s="53"/>
      <c r="Q287" s="53"/>
      <c r="R287" s="58"/>
    </row>
    <row r="288" spans="15:18" s="52" customFormat="1" ht="15">
      <c r="O288" s="53"/>
      <c r="P288" s="53"/>
      <c r="Q288" s="53"/>
      <c r="R288" s="58"/>
    </row>
    <row r="289" spans="15:18" s="52" customFormat="1" ht="15">
      <c r="O289" s="53"/>
      <c r="P289" s="53"/>
      <c r="Q289" s="53"/>
      <c r="R289" s="58"/>
    </row>
    <row r="290" spans="15:18" s="52" customFormat="1" ht="15">
      <c r="O290" s="53"/>
      <c r="P290" s="53"/>
      <c r="Q290" s="53"/>
      <c r="R290" s="58"/>
    </row>
    <row r="291" spans="15:18" s="52" customFormat="1" ht="15">
      <c r="O291" s="53"/>
      <c r="P291" s="53"/>
      <c r="Q291" s="53"/>
      <c r="R291" s="58"/>
    </row>
    <row r="292" spans="15:18" s="52" customFormat="1" ht="15">
      <c r="O292" s="53"/>
      <c r="P292" s="53"/>
      <c r="Q292" s="53"/>
      <c r="R292" s="58"/>
    </row>
    <row r="293" spans="15:18" s="52" customFormat="1" ht="15">
      <c r="O293" s="53"/>
      <c r="P293" s="53"/>
      <c r="Q293" s="53"/>
      <c r="R293" s="58"/>
    </row>
    <row r="294" spans="15:18" s="52" customFormat="1" ht="15">
      <c r="O294" s="53"/>
      <c r="P294" s="53"/>
      <c r="Q294" s="53"/>
      <c r="R294" s="58"/>
    </row>
    <row r="295" spans="15:18" s="52" customFormat="1" ht="15">
      <c r="O295" s="53"/>
      <c r="P295" s="53"/>
      <c r="Q295" s="53"/>
      <c r="R295" s="58"/>
    </row>
    <row r="296" spans="15:18" s="52" customFormat="1" ht="15">
      <c r="O296" s="53"/>
      <c r="P296" s="53"/>
      <c r="Q296" s="53"/>
      <c r="R296" s="58"/>
    </row>
    <row r="297" spans="15:18" s="52" customFormat="1" ht="15">
      <c r="O297" s="53"/>
      <c r="P297" s="53"/>
      <c r="Q297" s="53"/>
      <c r="R297" s="58"/>
    </row>
    <row r="298" spans="15:18" s="52" customFormat="1" ht="15">
      <c r="O298" s="53"/>
      <c r="P298" s="53"/>
      <c r="Q298" s="53"/>
      <c r="R298" s="58"/>
    </row>
    <row r="299" spans="15:18" s="52" customFormat="1" ht="15">
      <c r="O299" s="53"/>
      <c r="P299" s="53"/>
      <c r="Q299" s="53"/>
      <c r="R299" s="58"/>
    </row>
    <row r="300" spans="15:18" s="52" customFormat="1" ht="15">
      <c r="O300" s="53"/>
      <c r="P300" s="53"/>
      <c r="Q300" s="53"/>
      <c r="R300" s="58"/>
    </row>
    <row r="301" spans="15:18" s="52" customFormat="1" ht="15">
      <c r="O301" s="53"/>
      <c r="P301" s="53"/>
      <c r="Q301" s="53"/>
      <c r="R301" s="58"/>
    </row>
    <row r="302" spans="15:18" s="52" customFormat="1" ht="15">
      <c r="O302" s="53"/>
      <c r="P302" s="53"/>
      <c r="Q302" s="53"/>
      <c r="R302" s="58"/>
    </row>
    <row r="303" spans="15:18" s="52" customFormat="1" ht="15">
      <c r="O303" s="53"/>
      <c r="P303" s="53"/>
      <c r="Q303" s="53"/>
      <c r="R303" s="58"/>
    </row>
    <row r="304" spans="15:18" s="52" customFormat="1" ht="15">
      <c r="O304" s="53"/>
      <c r="P304" s="53"/>
      <c r="Q304" s="53"/>
      <c r="R304" s="58"/>
    </row>
    <row r="305" spans="15:18" s="52" customFormat="1" ht="15">
      <c r="O305" s="53"/>
      <c r="P305" s="53"/>
      <c r="Q305" s="53"/>
      <c r="R305" s="58"/>
    </row>
    <row r="306" spans="15:18" s="52" customFormat="1" ht="15">
      <c r="O306" s="53"/>
      <c r="P306" s="53"/>
      <c r="Q306" s="53"/>
      <c r="R306" s="58"/>
    </row>
    <row r="307" spans="15:18" s="52" customFormat="1" ht="15">
      <c r="O307" s="53"/>
      <c r="P307" s="53"/>
      <c r="Q307" s="53"/>
      <c r="R307" s="58"/>
    </row>
    <row r="308" spans="15:18" s="52" customFormat="1" ht="15">
      <c r="O308" s="53"/>
      <c r="P308" s="53"/>
      <c r="Q308" s="53"/>
      <c r="R308" s="58"/>
    </row>
    <row r="309" spans="15:18" s="52" customFormat="1" ht="15">
      <c r="O309" s="53"/>
      <c r="P309" s="53"/>
      <c r="Q309" s="53"/>
      <c r="R309" s="58"/>
    </row>
    <row r="310" spans="15:18" s="52" customFormat="1" ht="15">
      <c r="O310" s="53"/>
      <c r="P310" s="53"/>
      <c r="Q310" s="53"/>
      <c r="R310" s="58"/>
    </row>
    <row r="311" spans="15:18" s="52" customFormat="1" ht="15">
      <c r="O311" s="53"/>
      <c r="P311" s="53"/>
      <c r="Q311" s="53"/>
      <c r="R311" s="58"/>
    </row>
    <row r="312" spans="15:18" s="52" customFormat="1" ht="15">
      <c r="O312" s="53"/>
      <c r="P312" s="53"/>
      <c r="Q312" s="53"/>
      <c r="R312" s="58"/>
    </row>
    <row r="313" spans="15:18" s="52" customFormat="1" ht="15">
      <c r="O313" s="53"/>
      <c r="P313" s="53"/>
      <c r="Q313" s="53"/>
      <c r="R313" s="58"/>
    </row>
    <row r="314" spans="15:18" s="52" customFormat="1" ht="15">
      <c r="O314" s="53"/>
      <c r="P314" s="53"/>
      <c r="Q314" s="53"/>
      <c r="R314" s="58"/>
    </row>
    <row r="315" spans="15:18" s="52" customFormat="1" ht="15">
      <c r="O315" s="53"/>
      <c r="P315" s="53"/>
      <c r="Q315" s="53"/>
      <c r="R315" s="58"/>
    </row>
    <row r="316" spans="15:18" s="52" customFormat="1" ht="15">
      <c r="O316" s="53"/>
      <c r="P316" s="53"/>
      <c r="Q316" s="53"/>
      <c r="R316" s="58"/>
    </row>
    <row r="317" spans="15:18" s="52" customFormat="1" ht="15">
      <c r="O317" s="53"/>
      <c r="P317" s="53"/>
      <c r="Q317" s="53"/>
      <c r="R317" s="58"/>
    </row>
    <row r="318" spans="15:18" s="52" customFormat="1" ht="15">
      <c r="O318" s="53"/>
      <c r="P318" s="53"/>
      <c r="Q318" s="53"/>
      <c r="R318" s="58"/>
    </row>
    <row r="319" spans="15:18" s="52" customFormat="1" ht="15">
      <c r="O319" s="53"/>
      <c r="P319" s="53"/>
      <c r="Q319" s="53"/>
      <c r="R319" s="58"/>
    </row>
    <row r="320" spans="15:18" s="52" customFormat="1" ht="15">
      <c r="O320" s="53"/>
      <c r="P320" s="53"/>
      <c r="Q320" s="53"/>
      <c r="R320" s="58"/>
    </row>
    <row r="321" spans="15:18" s="52" customFormat="1" ht="15">
      <c r="O321" s="53"/>
      <c r="P321" s="53"/>
      <c r="Q321" s="53"/>
      <c r="R321" s="58"/>
    </row>
    <row r="322" spans="15:18" s="52" customFormat="1" ht="15">
      <c r="O322" s="53"/>
      <c r="P322" s="53"/>
      <c r="Q322" s="53"/>
      <c r="R322" s="58"/>
    </row>
    <row r="323" spans="15:18" s="52" customFormat="1" ht="15">
      <c r="O323" s="53"/>
      <c r="P323" s="53"/>
      <c r="Q323" s="53"/>
      <c r="R323" s="58"/>
    </row>
    <row r="324" spans="15:18" s="52" customFormat="1" ht="15">
      <c r="O324" s="53"/>
      <c r="P324" s="53"/>
      <c r="Q324" s="53"/>
      <c r="R324" s="58"/>
    </row>
    <row r="325" spans="15:18" s="52" customFormat="1" ht="15">
      <c r="O325" s="53"/>
      <c r="P325" s="53"/>
      <c r="Q325" s="53"/>
      <c r="R325" s="58"/>
    </row>
    <row r="326" spans="15:18" s="52" customFormat="1" ht="15">
      <c r="O326" s="53"/>
      <c r="P326" s="53"/>
      <c r="Q326" s="53"/>
      <c r="R326" s="58"/>
    </row>
    <row r="327" spans="15:18" s="52" customFormat="1" ht="15">
      <c r="O327" s="53"/>
      <c r="P327" s="53"/>
      <c r="Q327" s="53"/>
      <c r="R327" s="58"/>
    </row>
    <row r="328" spans="15:18" s="52" customFormat="1" ht="15">
      <c r="O328" s="53"/>
      <c r="P328" s="53"/>
      <c r="Q328" s="53"/>
      <c r="R328" s="58"/>
    </row>
    <row r="329" spans="15:18" s="52" customFormat="1" ht="15">
      <c r="O329" s="53"/>
      <c r="P329" s="53"/>
      <c r="Q329" s="53"/>
      <c r="R329" s="58"/>
    </row>
    <row r="330" spans="15:18" s="52" customFormat="1" ht="15">
      <c r="O330" s="53"/>
      <c r="P330" s="53"/>
      <c r="Q330" s="53"/>
      <c r="R330" s="58"/>
    </row>
    <row r="331" spans="15:18" s="52" customFormat="1" ht="15">
      <c r="O331" s="53"/>
      <c r="P331" s="53"/>
      <c r="Q331" s="53"/>
      <c r="R331" s="58"/>
    </row>
    <row r="332" spans="15:18" s="52" customFormat="1" ht="15">
      <c r="O332" s="53"/>
      <c r="P332" s="53"/>
      <c r="Q332" s="53"/>
      <c r="R332" s="58"/>
    </row>
    <row r="333" spans="15:18" s="52" customFormat="1" ht="15">
      <c r="O333" s="53"/>
      <c r="P333" s="53"/>
      <c r="Q333" s="53"/>
      <c r="R333" s="58"/>
    </row>
    <row r="334" spans="15:18" s="52" customFormat="1" ht="15">
      <c r="O334" s="53"/>
      <c r="P334" s="53"/>
      <c r="Q334" s="53"/>
      <c r="R334" s="58"/>
    </row>
    <row r="335" spans="15:18" s="52" customFormat="1" ht="15">
      <c r="O335" s="53"/>
      <c r="P335" s="53"/>
      <c r="Q335" s="53"/>
      <c r="R335" s="58"/>
    </row>
    <row r="336" spans="15:18" s="52" customFormat="1" ht="15">
      <c r="O336" s="53"/>
      <c r="P336" s="53"/>
      <c r="Q336" s="53"/>
      <c r="R336" s="58"/>
    </row>
    <row r="337" spans="15:18" s="52" customFormat="1" ht="15">
      <c r="O337" s="53"/>
      <c r="P337" s="53"/>
      <c r="Q337" s="53"/>
      <c r="R337" s="58"/>
    </row>
    <row r="338" spans="15:18" s="52" customFormat="1" ht="15">
      <c r="O338" s="53"/>
      <c r="P338" s="53"/>
      <c r="Q338" s="53"/>
      <c r="R338" s="58"/>
    </row>
    <row r="339" spans="15:18" s="52" customFormat="1" ht="15">
      <c r="O339" s="53"/>
      <c r="P339" s="53"/>
      <c r="Q339" s="53"/>
      <c r="R339" s="58"/>
    </row>
    <row r="340" spans="15:18" s="52" customFormat="1" ht="15">
      <c r="O340" s="53"/>
      <c r="P340" s="53"/>
      <c r="Q340" s="53"/>
      <c r="R340" s="58"/>
    </row>
    <row r="341" spans="15:18" s="52" customFormat="1" ht="15">
      <c r="O341" s="53"/>
      <c r="P341" s="53"/>
      <c r="Q341" s="53"/>
      <c r="R341" s="58"/>
    </row>
    <row r="342" spans="15:18" s="52" customFormat="1" ht="15">
      <c r="O342" s="53"/>
      <c r="P342" s="53"/>
      <c r="Q342" s="53"/>
      <c r="R342" s="58"/>
    </row>
    <row r="343" spans="15:18" s="52" customFormat="1" ht="15">
      <c r="O343" s="53"/>
      <c r="P343" s="53"/>
      <c r="Q343" s="53"/>
      <c r="R343" s="58"/>
    </row>
    <row r="344" spans="15:18" s="52" customFormat="1" ht="15">
      <c r="O344" s="53"/>
      <c r="P344" s="53"/>
      <c r="Q344" s="53"/>
      <c r="R344" s="58"/>
    </row>
    <row r="345" spans="15:18" s="52" customFormat="1" ht="15">
      <c r="O345" s="53"/>
      <c r="P345" s="53"/>
      <c r="Q345" s="53"/>
      <c r="R345" s="58"/>
    </row>
    <row r="346" spans="15:18" s="52" customFormat="1" ht="15">
      <c r="O346" s="53"/>
      <c r="P346" s="53"/>
      <c r="Q346" s="53"/>
      <c r="R346" s="58"/>
    </row>
    <row r="347" spans="15:18" s="52" customFormat="1" ht="15">
      <c r="O347" s="53"/>
      <c r="P347" s="53"/>
      <c r="Q347" s="53"/>
      <c r="R347" s="58"/>
    </row>
    <row r="348" spans="15:18" s="52" customFormat="1" ht="15">
      <c r="O348" s="53"/>
      <c r="P348" s="53"/>
      <c r="Q348" s="53"/>
      <c r="R348" s="58"/>
    </row>
  </sheetData>
  <sheetProtection/>
  <mergeCells count="6">
    <mergeCell ref="N63:O63"/>
    <mergeCell ref="A5:O5"/>
    <mergeCell ref="L1:O1"/>
    <mergeCell ref="L2:O2"/>
    <mergeCell ref="L3:O3"/>
    <mergeCell ref="B63:E63"/>
  </mergeCells>
  <printOptions horizontalCentered="1"/>
  <pageMargins left="0.28" right="0.22" top="1.04" bottom="0.31496062992125984" header="0.1968503937007874" footer="0.2362204724409449"/>
  <pageSetup fitToHeight="0" fitToWidth="1" horizontalDpi="600" verticalDpi="600" orientation="landscape" paperSize="9" scale="69" r:id="rId1"/>
  <rowBreaks count="3" manualBreakCount="3">
    <brk id="18" max="14" man="1"/>
    <brk id="30" max="14" man="1"/>
    <brk id="4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E348"/>
  <sheetViews>
    <sheetView view="pageBreakPreview" zoomScale="75" zoomScaleNormal="80" zoomScaleSheetLayoutView="75" zoomScalePageLayoutView="70" workbookViewId="0" topLeftCell="A38">
      <selection activeCell="A47" sqref="A47:IV47"/>
    </sheetView>
  </sheetViews>
  <sheetFormatPr defaultColWidth="9.375" defaultRowHeight="12.75"/>
  <cols>
    <col min="1" max="1" width="5.00390625" style="36" customWidth="1"/>
    <col min="2" max="2" width="41.50390625" style="52" customWidth="1"/>
    <col min="3" max="14" width="11.50390625" style="52" customWidth="1"/>
    <col min="15" max="15" width="12.00390625" style="53" customWidth="1"/>
    <col min="16" max="16" width="18.50390625" style="30" customWidth="1"/>
    <col min="17" max="17" width="6.50390625" style="30" customWidth="1"/>
    <col min="18" max="18" width="48.50390625" style="29" customWidth="1"/>
    <col min="19" max="19" width="12.375" style="28" customWidth="1"/>
    <col min="20" max="20" width="11.50390625" style="28" customWidth="1"/>
    <col min="21" max="21" width="12.00390625" style="28" customWidth="1"/>
    <col min="22" max="22" width="11.625" style="28" customWidth="1"/>
    <col min="23" max="23" width="9.625" style="28" customWidth="1"/>
    <col min="24" max="24" width="9.50390625" style="28" customWidth="1"/>
    <col min="25" max="25" width="10.00390625" style="28" customWidth="1"/>
    <col min="26" max="26" width="9.00390625" style="28" customWidth="1"/>
    <col min="27" max="27" width="10.50390625" style="28" customWidth="1"/>
    <col min="28" max="29" width="11.50390625" style="28" customWidth="1"/>
    <col min="30" max="30" width="12.625" style="28" customWidth="1"/>
    <col min="31" max="31" width="15.50390625" style="28" customWidth="1"/>
    <col min="32" max="16384" width="9.375" style="28" customWidth="1"/>
  </cols>
  <sheetData>
    <row r="1" spans="1:18" s="1" customFormat="1" ht="17.25">
      <c r="A1" s="4"/>
      <c r="L1" s="253" t="s">
        <v>31</v>
      </c>
      <c r="M1" s="253"/>
      <c r="N1" s="253"/>
      <c r="O1" s="253"/>
      <c r="P1" s="3"/>
      <c r="Q1" s="3"/>
      <c r="R1" s="2"/>
    </row>
    <row r="2" spans="1:18" s="1" customFormat="1" ht="17.25">
      <c r="A2" s="4"/>
      <c r="L2" s="254" t="s">
        <v>18</v>
      </c>
      <c r="M2" s="254"/>
      <c r="N2" s="254"/>
      <c r="O2" s="254"/>
      <c r="P2" s="3"/>
      <c r="Q2" s="3"/>
      <c r="R2" s="2"/>
    </row>
    <row r="3" spans="1:18" s="1" customFormat="1" ht="17.25">
      <c r="A3" s="4"/>
      <c r="L3" s="254" t="s">
        <v>29</v>
      </c>
      <c r="M3" s="254"/>
      <c r="N3" s="254"/>
      <c r="O3" s="254"/>
      <c r="P3" s="3"/>
      <c r="Q3" s="3"/>
      <c r="R3" s="2"/>
    </row>
    <row r="4" spans="1:18" s="1" customFormat="1" ht="15">
      <c r="A4" s="4"/>
      <c r="O4" s="3"/>
      <c r="P4" s="3"/>
      <c r="Q4" s="3"/>
      <c r="R4" s="2"/>
    </row>
    <row r="5" spans="1:31" s="4" customFormat="1" ht="44.25" customHeight="1">
      <c r="A5" s="251" t="s">
        <v>131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9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 s="4" customFormat="1" ht="7.5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9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5:31" s="4" customFormat="1" ht="15.75" thickBot="1">
      <c r="O7" s="7" t="s">
        <v>16</v>
      </c>
      <c r="P7" s="5"/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7"/>
    </row>
    <row r="8" spans="1:31" s="4" customFormat="1" ht="31.5" thickBot="1">
      <c r="A8" s="21" t="s">
        <v>0</v>
      </c>
      <c r="B8" s="22" t="s">
        <v>1</v>
      </c>
      <c r="C8" s="23" t="s">
        <v>2</v>
      </c>
      <c r="D8" s="24" t="s">
        <v>3</v>
      </c>
      <c r="E8" s="24" t="s">
        <v>4</v>
      </c>
      <c r="F8" s="24" t="s">
        <v>5</v>
      </c>
      <c r="G8" s="24" t="s">
        <v>6</v>
      </c>
      <c r="H8" s="24" t="s">
        <v>7</v>
      </c>
      <c r="I8" s="24" t="s">
        <v>8</v>
      </c>
      <c r="J8" s="24" t="s">
        <v>9</v>
      </c>
      <c r="K8" s="24" t="s">
        <v>10</v>
      </c>
      <c r="L8" s="24" t="s">
        <v>11</v>
      </c>
      <c r="M8" s="24" t="s">
        <v>12</v>
      </c>
      <c r="N8" s="25" t="s">
        <v>13</v>
      </c>
      <c r="O8" s="26" t="s">
        <v>14</v>
      </c>
      <c r="P8" s="10"/>
      <c r="Q8" s="11"/>
      <c r="R8" s="11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s="36" customFormat="1" ht="26.25" customHeight="1">
      <c r="A9" s="134">
        <v>1</v>
      </c>
      <c r="B9" s="182" t="s">
        <v>48</v>
      </c>
      <c r="C9" s="258">
        <v>268.387</v>
      </c>
      <c r="D9" s="259">
        <v>268.327</v>
      </c>
      <c r="E9" s="259">
        <v>267.727</v>
      </c>
      <c r="F9" s="259">
        <v>262.727</v>
      </c>
      <c r="G9" s="259">
        <v>254.717</v>
      </c>
      <c r="H9" s="259">
        <v>254.717</v>
      </c>
      <c r="I9" s="259">
        <v>262.717</v>
      </c>
      <c r="J9" s="259">
        <v>262.717</v>
      </c>
      <c r="K9" s="259">
        <v>277.717</v>
      </c>
      <c r="L9" s="259">
        <v>267.717</v>
      </c>
      <c r="M9" s="259">
        <v>268.327</v>
      </c>
      <c r="N9" s="259">
        <v>267.807</v>
      </c>
      <c r="O9" s="260">
        <f>SUM(C9:N9)</f>
        <v>3183.604</v>
      </c>
      <c r="P9" s="31"/>
      <c r="Q9" s="32"/>
      <c r="R9" s="33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5"/>
    </row>
    <row r="10" spans="1:31" s="4" customFormat="1" ht="46.5" customHeight="1">
      <c r="A10" s="91">
        <v>2</v>
      </c>
      <c r="B10" s="89" t="s">
        <v>45</v>
      </c>
      <c r="C10" s="261">
        <v>5.5</v>
      </c>
      <c r="D10" s="262">
        <v>5.5</v>
      </c>
      <c r="E10" s="262">
        <v>5.5</v>
      </c>
      <c r="F10" s="262">
        <v>4.5</v>
      </c>
      <c r="G10" s="262">
        <v>4.5</v>
      </c>
      <c r="H10" s="262">
        <v>4.5</v>
      </c>
      <c r="I10" s="262">
        <v>4.5</v>
      </c>
      <c r="J10" s="262">
        <v>4.5</v>
      </c>
      <c r="K10" s="262">
        <v>4.5</v>
      </c>
      <c r="L10" s="262">
        <v>5.5</v>
      </c>
      <c r="M10" s="262">
        <v>5.5</v>
      </c>
      <c r="N10" s="262">
        <v>5.5</v>
      </c>
      <c r="O10" s="263">
        <f aca="true" t="shared" si="0" ref="O10:O21">SUM(C10:N10)</f>
        <v>60</v>
      </c>
      <c r="P10" s="8"/>
      <c r="Q10" s="13"/>
      <c r="R10" s="14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2"/>
    </row>
    <row r="11" spans="1:31" s="4" customFormat="1" ht="30.75">
      <c r="A11" s="62">
        <v>3</v>
      </c>
      <c r="B11" s="84" t="s">
        <v>43</v>
      </c>
      <c r="C11" s="264">
        <v>24</v>
      </c>
      <c r="D11" s="262">
        <v>24</v>
      </c>
      <c r="E11" s="265">
        <v>24</v>
      </c>
      <c r="F11" s="262">
        <v>23</v>
      </c>
      <c r="G11" s="262">
        <v>23</v>
      </c>
      <c r="H11" s="262">
        <v>23</v>
      </c>
      <c r="I11" s="262">
        <v>23</v>
      </c>
      <c r="J11" s="262">
        <v>23</v>
      </c>
      <c r="K11" s="262">
        <v>23</v>
      </c>
      <c r="L11" s="262">
        <v>24</v>
      </c>
      <c r="M11" s="262">
        <v>23</v>
      </c>
      <c r="N11" s="266">
        <v>23</v>
      </c>
      <c r="O11" s="263">
        <f t="shared" si="0"/>
        <v>280</v>
      </c>
      <c r="P11" s="8"/>
      <c r="Q11" s="13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2"/>
    </row>
    <row r="12" spans="1:31" s="4" customFormat="1" ht="53.25" customHeight="1">
      <c r="A12" s="62">
        <v>4</v>
      </c>
      <c r="B12" s="84" t="s">
        <v>127</v>
      </c>
      <c r="C12" s="261">
        <v>5</v>
      </c>
      <c r="D12" s="262">
        <v>4.5</v>
      </c>
      <c r="E12" s="262">
        <v>3.5</v>
      </c>
      <c r="F12" s="262">
        <v>3.5</v>
      </c>
      <c r="G12" s="262">
        <v>3.5</v>
      </c>
      <c r="H12" s="262">
        <v>3.5</v>
      </c>
      <c r="I12" s="262">
        <v>3.5</v>
      </c>
      <c r="J12" s="262">
        <v>3.5</v>
      </c>
      <c r="K12" s="262">
        <v>3.5</v>
      </c>
      <c r="L12" s="262">
        <v>3.5</v>
      </c>
      <c r="M12" s="262">
        <v>3.5</v>
      </c>
      <c r="N12" s="266">
        <v>2</v>
      </c>
      <c r="O12" s="263">
        <f t="shared" si="0"/>
        <v>43</v>
      </c>
      <c r="P12" s="8"/>
      <c r="Q12" s="13"/>
      <c r="R12" s="14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2"/>
    </row>
    <row r="13" spans="1:31" s="4" customFormat="1" ht="66" customHeight="1">
      <c r="A13" s="62">
        <v>5</v>
      </c>
      <c r="B13" s="84" t="s">
        <v>125</v>
      </c>
      <c r="C13" s="261">
        <v>760</v>
      </c>
      <c r="D13" s="262">
        <v>760</v>
      </c>
      <c r="E13" s="262">
        <v>760</v>
      </c>
      <c r="F13" s="262">
        <v>680</v>
      </c>
      <c r="G13" s="262">
        <v>680</v>
      </c>
      <c r="H13" s="262">
        <v>680</v>
      </c>
      <c r="I13" s="262">
        <v>650</v>
      </c>
      <c r="J13" s="262">
        <v>670</v>
      </c>
      <c r="K13" s="262">
        <v>740</v>
      </c>
      <c r="L13" s="262">
        <v>740</v>
      </c>
      <c r="M13" s="262">
        <v>760</v>
      </c>
      <c r="N13" s="266">
        <v>760</v>
      </c>
      <c r="O13" s="263">
        <f>SUM(C13:N13)</f>
        <v>8640</v>
      </c>
      <c r="P13" s="8"/>
      <c r="Q13" s="13"/>
      <c r="R13" s="14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2"/>
    </row>
    <row r="14" spans="1:31" s="4" customFormat="1" ht="30" customHeight="1">
      <c r="A14" s="108">
        <v>6</v>
      </c>
      <c r="B14" s="84" t="s">
        <v>87</v>
      </c>
      <c r="C14" s="261">
        <v>3</v>
      </c>
      <c r="D14" s="262">
        <v>4</v>
      </c>
      <c r="E14" s="262">
        <v>4</v>
      </c>
      <c r="F14" s="262">
        <v>4</v>
      </c>
      <c r="G14" s="262">
        <v>4</v>
      </c>
      <c r="H14" s="262">
        <v>4</v>
      </c>
      <c r="I14" s="262">
        <v>4</v>
      </c>
      <c r="J14" s="262">
        <v>4</v>
      </c>
      <c r="K14" s="262">
        <v>4</v>
      </c>
      <c r="L14" s="262">
        <v>5</v>
      </c>
      <c r="M14" s="262">
        <v>5</v>
      </c>
      <c r="N14" s="266">
        <v>5</v>
      </c>
      <c r="O14" s="263">
        <f t="shared" si="0"/>
        <v>50</v>
      </c>
      <c r="P14" s="8"/>
      <c r="Q14" s="13"/>
      <c r="R14" s="14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2"/>
    </row>
    <row r="15" spans="1:31" s="4" customFormat="1" ht="81" customHeight="1">
      <c r="A15" s="62">
        <v>7</v>
      </c>
      <c r="B15" s="202" t="s">
        <v>53</v>
      </c>
      <c r="C15" s="267">
        <v>25</v>
      </c>
      <c r="D15" s="268">
        <v>25</v>
      </c>
      <c r="E15" s="268">
        <v>25</v>
      </c>
      <c r="F15" s="268">
        <v>20</v>
      </c>
      <c r="G15" s="268">
        <v>20</v>
      </c>
      <c r="H15" s="268">
        <v>20</v>
      </c>
      <c r="I15" s="268">
        <v>10</v>
      </c>
      <c r="J15" s="268">
        <v>10</v>
      </c>
      <c r="K15" s="268">
        <v>20</v>
      </c>
      <c r="L15" s="268">
        <v>25</v>
      </c>
      <c r="M15" s="268">
        <v>25</v>
      </c>
      <c r="N15" s="269">
        <v>25</v>
      </c>
      <c r="O15" s="270">
        <f t="shared" si="0"/>
        <v>250</v>
      </c>
      <c r="P15" s="17"/>
      <c r="Q15" s="13"/>
      <c r="R15" s="14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2"/>
    </row>
    <row r="16" spans="1:31" s="4" customFormat="1" ht="49.5" customHeight="1">
      <c r="A16" s="91">
        <v>8</v>
      </c>
      <c r="B16" s="202" t="s">
        <v>54</v>
      </c>
      <c r="C16" s="271">
        <v>18</v>
      </c>
      <c r="D16" s="268">
        <v>17</v>
      </c>
      <c r="E16" s="268">
        <v>16</v>
      </c>
      <c r="F16" s="268">
        <v>16</v>
      </c>
      <c r="G16" s="268">
        <v>15</v>
      </c>
      <c r="H16" s="268">
        <v>7</v>
      </c>
      <c r="I16" s="268">
        <v>7</v>
      </c>
      <c r="J16" s="268">
        <v>7</v>
      </c>
      <c r="K16" s="268">
        <v>10</v>
      </c>
      <c r="L16" s="268">
        <v>10</v>
      </c>
      <c r="M16" s="268">
        <v>10</v>
      </c>
      <c r="N16" s="269">
        <v>12</v>
      </c>
      <c r="O16" s="270">
        <f t="shared" si="0"/>
        <v>145</v>
      </c>
      <c r="P16" s="17"/>
      <c r="Q16" s="13"/>
      <c r="R16" s="14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2"/>
    </row>
    <row r="17" spans="1:31" s="4" customFormat="1" ht="51" customHeight="1">
      <c r="A17" s="62">
        <v>9</v>
      </c>
      <c r="B17" s="202" t="s">
        <v>58</v>
      </c>
      <c r="C17" s="271">
        <v>60</v>
      </c>
      <c r="D17" s="268">
        <v>55</v>
      </c>
      <c r="E17" s="268">
        <v>55</v>
      </c>
      <c r="F17" s="268">
        <v>55</v>
      </c>
      <c r="G17" s="268">
        <v>50</v>
      </c>
      <c r="H17" s="268">
        <v>30</v>
      </c>
      <c r="I17" s="268">
        <v>30</v>
      </c>
      <c r="J17" s="268">
        <v>30</v>
      </c>
      <c r="K17" s="268">
        <v>40</v>
      </c>
      <c r="L17" s="268">
        <v>50</v>
      </c>
      <c r="M17" s="268">
        <v>50</v>
      </c>
      <c r="N17" s="269">
        <v>55</v>
      </c>
      <c r="O17" s="270">
        <f t="shared" si="0"/>
        <v>560</v>
      </c>
      <c r="P17" s="17"/>
      <c r="Q17" s="13"/>
      <c r="R17" s="14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2"/>
    </row>
    <row r="18" spans="1:31" s="4" customFormat="1" ht="52.5" customHeight="1">
      <c r="A18" s="62">
        <v>10</v>
      </c>
      <c r="B18" s="202" t="s">
        <v>62</v>
      </c>
      <c r="C18" s="271">
        <v>16</v>
      </c>
      <c r="D18" s="268">
        <v>15</v>
      </c>
      <c r="E18" s="268">
        <v>14</v>
      </c>
      <c r="F18" s="268">
        <v>14</v>
      </c>
      <c r="G18" s="268">
        <v>13</v>
      </c>
      <c r="H18" s="268">
        <v>13</v>
      </c>
      <c r="I18" s="268">
        <v>13</v>
      </c>
      <c r="J18" s="268">
        <v>13</v>
      </c>
      <c r="K18" s="268">
        <v>13.5</v>
      </c>
      <c r="L18" s="268">
        <v>13.5</v>
      </c>
      <c r="M18" s="268">
        <v>14</v>
      </c>
      <c r="N18" s="269">
        <v>15</v>
      </c>
      <c r="O18" s="270">
        <f>SUM(C18:N18)</f>
        <v>167</v>
      </c>
      <c r="P18" s="17"/>
      <c r="Q18" s="13"/>
      <c r="R18" s="14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2"/>
    </row>
    <row r="19" spans="1:31" s="4" customFormat="1" ht="66" customHeight="1" thickBot="1">
      <c r="A19" s="62">
        <v>11</v>
      </c>
      <c r="B19" s="202" t="s">
        <v>74</v>
      </c>
      <c r="C19" s="271">
        <v>40</v>
      </c>
      <c r="D19" s="268">
        <v>30</v>
      </c>
      <c r="E19" s="268">
        <v>25</v>
      </c>
      <c r="F19" s="268">
        <v>25</v>
      </c>
      <c r="G19" s="268">
        <v>15</v>
      </c>
      <c r="H19" s="268">
        <v>10</v>
      </c>
      <c r="I19" s="268">
        <v>10</v>
      </c>
      <c r="J19" s="268">
        <v>10</v>
      </c>
      <c r="K19" s="268">
        <v>10</v>
      </c>
      <c r="L19" s="268">
        <v>25</v>
      </c>
      <c r="M19" s="268">
        <v>25</v>
      </c>
      <c r="N19" s="269">
        <v>30</v>
      </c>
      <c r="O19" s="270">
        <f>SUM(C19:N19)</f>
        <v>255</v>
      </c>
      <c r="P19" s="17"/>
      <c r="Q19" s="13"/>
      <c r="R19" s="14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2"/>
    </row>
    <row r="20" spans="1:31" s="4" customFormat="1" ht="44.25" customHeight="1">
      <c r="A20" s="162" t="s">
        <v>0</v>
      </c>
      <c r="B20" s="163" t="s">
        <v>1</v>
      </c>
      <c r="C20" s="272" t="s">
        <v>2</v>
      </c>
      <c r="D20" s="273" t="s">
        <v>3</v>
      </c>
      <c r="E20" s="273" t="s">
        <v>4</v>
      </c>
      <c r="F20" s="273" t="s">
        <v>5</v>
      </c>
      <c r="G20" s="273" t="s">
        <v>6</v>
      </c>
      <c r="H20" s="273" t="s">
        <v>7</v>
      </c>
      <c r="I20" s="273" t="s">
        <v>8</v>
      </c>
      <c r="J20" s="273" t="s">
        <v>9</v>
      </c>
      <c r="K20" s="273" t="s">
        <v>10</v>
      </c>
      <c r="L20" s="273" t="s">
        <v>11</v>
      </c>
      <c r="M20" s="273" t="s">
        <v>12</v>
      </c>
      <c r="N20" s="274" t="s">
        <v>13</v>
      </c>
      <c r="O20" s="275" t="s">
        <v>14</v>
      </c>
      <c r="P20" s="17"/>
      <c r="Q20" s="13"/>
      <c r="R20" s="14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12"/>
    </row>
    <row r="21" spans="1:31" s="4" customFormat="1" ht="63.75" customHeight="1">
      <c r="A21" s="62">
        <v>12</v>
      </c>
      <c r="B21" s="202" t="s">
        <v>83</v>
      </c>
      <c r="C21" s="271">
        <v>60</v>
      </c>
      <c r="D21" s="268">
        <v>60</v>
      </c>
      <c r="E21" s="268">
        <v>50</v>
      </c>
      <c r="F21" s="268">
        <v>30</v>
      </c>
      <c r="G21" s="268"/>
      <c r="H21" s="268"/>
      <c r="I21" s="268"/>
      <c r="J21" s="268"/>
      <c r="K21" s="268"/>
      <c r="L21" s="268">
        <v>15</v>
      </c>
      <c r="M21" s="268">
        <v>40</v>
      </c>
      <c r="N21" s="269">
        <v>45</v>
      </c>
      <c r="O21" s="270">
        <f t="shared" si="0"/>
        <v>300</v>
      </c>
      <c r="P21" s="17"/>
      <c r="Q21" s="13"/>
      <c r="R21" s="14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12"/>
    </row>
    <row r="22" spans="1:31" s="4" customFormat="1" ht="63" customHeight="1">
      <c r="A22" s="119">
        <v>13</v>
      </c>
      <c r="B22" s="216" t="s">
        <v>75</v>
      </c>
      <c r="C22" s="276">
        <v>2.5</v>
      </c>
      <c r="D22" s="277">
        <v>1.8</v>
      </c>
      <c r="E22" s="277">
        <v>1.8</v>
      </c>
      <c r="F22" s="277">
        <v>1.8</v>
      </c>
      <c r="G22" s="277">
        <v>1.8</v>
      </c>
      <c r="H22" s="277">
        <v>1.8</v>
      </c>
      <c r="I22" s="277">
        <v>1.8</v>
      </c>
      <c r="J22" s="277">
        <v>1.8</v>
      </c>
      <c r="K22" s="277">
        <v>1.9</v>
      </c>
      <c r="L22" s="277">
        <v>2</v>
      </c>
      <c r="M22" s="277">
        <v>2</v>
      </c>
      <c r="N22" s="277">
        <v>2</v>
      </c>
      <c r="O22" s="278">
        <f aca="true" t="shared" si="1" ref="O22:O30">SUM(C22:N22)</f>
        <v>23</v>
      </c>
      <c r="P22" s="17"/>
      <c r="Q22" s="13"/>
      <c r="R22" s="14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12"/>
    </row>
    <row r="23" spans="1:31" s="4" customFormat="1" ht="64.5" customHeight="1">
      <c r="A23" s="62">
        <v>14</v>
      </c>
      <c r="B23" s="202" t="s">
        <v>76</v>
      </c>
      <c r="C23" s="271">
        <v>1</v>
      </c>
      <c r="D23" s="268">
        <v>1</v>
      </c>
      <c r="E23" s="268">
        <v>0.8</v>
      </c>
      <c r="F23" s="268">
        <v>0.8</v>
      </c>
      <c r="G23" s="268">
        <v>0.8</v>
      </c>
      <c r="H23" s="268">
        <v>0.8</v>
      </c>
      <c r="I23" s="268">
        <v>0.8</v>
      </c>
      <c r="J23" s="268">
        <v>0.8</v>
      </c>
      <c r="K23" s="268">
        <v>0.8</v>
      </c>
      <c r="L23" s="268">
        <v>0.8</v>
      </c>
      <c r="M23" s="268">
        <v>0.8</v>
      </c>
      <c r="N23" s="268">
        <v>0.8</v>
      </c>
      <c r="O23" s="270">
        <f t="shared" si="1"/>
        <v>10</v>
      </c>
      <c r="P23" s="17"/>
      <c r="Q23" s="13"/>
      <c r="R23" s="14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12"/>
    </row>
    <row r="24" spans="1:31" s="4" customFormat="1" ht="66" customHeight="1">
      <c r="A24" s="62">
        <v>15</v>
      </c>
      <c r="B24" s="202" t="s">
        <v>77</v>
      </c>
      <c r="C24" s="279">
        <v>3.5</v>
      </c>
      <c r="D24" s="280">
        <v>1.8</v>
      </c>
      <c r="E24" s="280">
        <v>1.8</v>
      </c>
      <c r="F24" s="280">
        <v>1.8</v>
      </c>
      <c r="G24" s="280">
        <v>1.8</v>
      </c>
      <c r="H24" s="280">
        <v>1.8</v>
      </c>
      <c r="I24" s="280">
        <v>1.8</v>
      </c>
      <c r="J24" s="280">
        <v>1.8</v>
      </c>
      <c r="K24" s="280">
        <v>1.8</v>
      </c>
      <c r="L24" s="280">
        <v>1.8</v>
      </c>
      <c r="M24" s="280">
        <v>1.8</v>
      </c>
      <c r="N24" s="281">
        <v>2.5</v>
      </c>
      <c r="O24" s="282">
        <f t="shared" si="1"/>
        <v>24</v>
      </c>
      <c r="P24" s="17"/>
      <c r="Q24" s="13"/>
      <c r="R24" s="14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12"/>
    </row>
    <row r="25" spans="1:31" s="4" customFormat="1" ht="63" customHeight="1">
      <c r="A25" s="91">
        <v>16</v>
      </c>
      <c r="B25" s="202" t="s">
        <v>78</v>
      </c>
      <c r="C25" s="279">
        <v>1.9</v>
      </c>
      <c r="D25" s="280">
        <v>1.8</v>
      </c>
      <c r="E25" s="280">
        <v>1.8</v>
      </c>
      <c r="F25" s="280">
        <v>1.8</v>
      </c>
      <c r="G25" s="280">
        <v>1</v>
      </c>
      <c r="H25" s="280">
        <v>1.8</v>
      </c>
      <c r="I25" s="280">
        <v>1</v>
      </c>
      <c r="J25" s="280">
        <v>1.8</v>
      </c>
      <c r="K25" s="280">
        <v>1.8</v>
      </c>
      <c r="L25" s="280">
        <v>1.8</v>
      </c>
      <c r="M25" s="280">
        <v>1</v>
      </c>
      <c r="N25" s="281">
        <v>1</v>
      </c>
      <c r="O25" s="270">
        <f t="shared" si="1"/>
        <v>18.5</v>
      </c>
      <c r="P25" s="17"/>
      <c r="Q25" s="13"/>
      <c r="R25" s="14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12"/>
    </row>
    <row r="26" spans="1:31" s="4" customFormat="1" ht="81" customHeight="1" hidden="1">
      <c r="A26" s="91"/>
      <c r="B26" s="165" t="s">
        <v>23</v>
      </c>
      <c r="C26" s="283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5"/>
      <c r="O26" s="286">
        <f t="shared" si="1"/>
        <v>0</v>
      </c>
      <c r="P26" s="17"/>
      <c r="Q26" s="13"/>
      <c r="R26" s="14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12"/>
    </row>
    <row r="27" spans="1:31" s="4" customFormat="1" ht="82.5" customHeight="1" hidden="1">
      <c r="A27" s="91"/>
      <c r="B27" s="165" t="s">
        <v>21</v>
      </c>
      <c r="C27" s="287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9"/>
      <c r="O27" s="286">
        <f t="shared" si="1"/>
        <v>0</v>
      </c>
      <c r="P27" s="17"/>
      <c r="Q27" s="13"/>
      <c r="R27" s="14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12"/>
    </row>
    <row r="28" spans="1:31" s="4" customFormat="1" ht="63" customHeight="1">
      <c r="A28" s="62">
        <v>17</v>
      </c>
      <c r="B28" s="202" t="s">
        <v>79</v>
      </c>
      <c r="C28" s="271">
        <v>2</v>
      </c>
      <c r="D28" s="268">
        <v>1.7</v>
      </c>
      <c r="E28" s="268">
        <v>1.7</v>
      </c>
      <c r="F28" s="268">
        <v>1.7</v>
      </c>
      <c r="G28" s="268">
        <v>1.7</v>
      </c>
      <c r="H28" s="268">
        <v>1.7</v>
      </c>
      <c r="I28" s="268">
        <v>1</v>
      </c>
      <c r="J28" s="268">
        <v>1.7</v>
      </c>
      <c r="K28" s="268">
        <v>1.7</v>
      </c>
      <c r="L28" s="268">
        <v>1.7</v>
      </c>
      <c r="M28" s="268">
        <v>1.7</v>
      </c>
      <c r="N28" s="269">
        <v>1.7</v>
      </c>
      <c r="O28" s="270">
        <f t="shared" si="1"/>
        <v>20</v>
      </c>
      <c r="P28" s="17"/>
      <c r="Q28" s="13"/>
      <c r="R28" s="14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12"/>
    </row>
    <row r="29" spans="1:31" s="4" customFormat="1" ht="66" customHeight="1">
      <c r="A29" s="91">
        <v>18</v>
      </c>
      <c r="B29" s="202" t="s">
        <v>80</v>
      </c>
      <c r="C29" s="279">
        <v>1</v>
      </c>
      <c r="D29" s="280">
        <v>1</v>
      </c>
      <c r="E29" s="280">
        <v>1</v>
      </c>
      <c r="F29" s="280">
        <v>1</v>
      </c>
      <c r="G29" s="280">
        <v>1</v>
      </c>
      <c r="H29" s="280">
        <v>1</v>
      </c>
      <c r="I29" s="280">
        <v>1</v>
      </c>
      <c r="J29" s="280">
        <v>1</v>
      </c>
      <c r="K29" s="280">
        <v>1</v>
      </c>
      <c r="L29" s="280">
        <v>1</v>
      </c>
      <c r="M29" s="280">
        <v>1</v>
      </c>
      <c r="N29" s="281">
        <v>2</v>
      </c>
      <c r="O29" s="270">
        <f t="shared" si="1"/>
        <v>13</v>
      </c>
      <c r="P29" s="17"/>
      <c r="Q29" s="13"/>
      <c r="R29" s="14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12"/>
    </row>
    <row r="30" spans="1:31" s="4" customFormat="1" ht="71.25" customHeight="1" thickBot="1">
      <c r="A30" s="62">
        <v>19</v>
      </c>
      <c r="B30" s="202" t="s">
        <v>81</v>
      </c>
      <c r="C30" s="271">
        <v>4</v>
      </c>
      <c r="D30" s="268">
        <v>3</v>
      </c>
      <c r="E30" s="268">
        <v>3</v>
      </c>
      <c r="F30" s="268">
        <v>3</v>
      </c>
      <c r="G30" s="268">
        <v>3</v>
      </c>
      <c r="H30" s="268">
        <v>3</v>
      </c>
      <c r="I30" s="268">
        <v>2.5</v>
      </c>
      <c r="J30" s="268">
        <v>2.5</v>
      </c>
      <c r="K30" s="268">
        <v>3</v>
      </c>
      <c r="L30" s="268">
        <v>3</v>
      </c>
      <c r="M30" s="268">
        <v>3</v>
      </c>
      <c r="N30" s="269">
        <v>3</v>
      </c>
      <c r="O30" s="270">
        <f t="shared" si="1"/>
        <v>36</v>
      </c>
      <c r="P30" s="17"/>
      <c r="Q30" s="13"/>
      <c r="R30" s="14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12"/>
    </row>
    <row r="31" spans="1:31" s="4" customFormat="1" ht="74.25" customHeight="1" hidden="1" thickBot="1">
      <c r="A31" s="119">
        <v>19</v>
      </c>
      <c r="B31" s="216" t="s">
        <v>35</v>
      </c>
      <c r="C31" s="276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90"/>
      <c r="O31" s="278">
        <f>SUM(C31:N31)</f>
        <v>0</v>
      </c>
      <c r="P31" s="17"/>
      <c r="Q31" s="13"/>
      <c r="R31" s="14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12"/>
    </row>
    <row r="32" spans="1:31" s="50" customFormat="1" ht="25.5" customHeight="1" thickBot="1">
      <c r="A32" s="21"/>
      <c r="B32" s="240" t="s">
        <v>82</v>
      </c>
      <c r="C32" s="291">
        <f>SUM(C22:C31)</f>
        <v>15.9</v>
      </c>
      <c r="D32" s="292">
        <f>SUM(D22:D31)</f>
        <v>12.1</v>
      </c>
      <c r="E32" s="292">
        <f aca="true" t="shared" si="2" ref="E32:M32">SUM(E22:E31)</f>
        <v>11.9</v>
      </c>
      <c r="F32" s="292">
        <f t="shared" si="2"/>
        <v>11.9</v>
      </c>
      <c r="G32" s="292">
        <f t="shared" si="2"/>
        <v>11.1</v>
      </c>
      <c r="H32" s="292">
        <f t="shared" si="2"/>
        <v>11.9</v>
      </c>
      <c r="I32" s="292">
        <f t="shared" si="2"/>
        <v>9.9</v>
      </c>
      <c r="J32" s="292">
        <f t="shared" si="2"/>
        <v>11.4</v>
      </c>
      <c r="K32" s="292">
        <f t="shared" si="2"/>
        <v>12</v>
      </c>
      <c r="L32" s="292">
        <f t="shared" si="2"/>
        <v>12.1</v>
      </c>
      <c r="M32" s="292">
        <f t="shared" si="2"/>
        <v>11.3</v>
      </c>
      <c r="N32" s="293">
        <f>SUM(N22:N31)</f>
        <v>13</v>
      </c>
      <c r="O32" s="294">
        <f>SUM(O22:O31)</f>
        <v>144.5</v>
      </c>
      <c r="P32" s="17"/>
      <c r="Q32" s="11"/>
      <c r="R32" s="49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2"/>
    </row>
    <row r="33" spans="1:31" s="4" customFormat="1" ht="48" customHeight="1">
      <c r="A33" s="62">
        <v>20</v>
      </c>
      <c r="B33" s="110" t="s">
        <v>100</v>
      </c>
      <c r="C33" s="295">
        <v>2</v>
      </c>
      <c r="D33" s="295">
        <v>2</v>
      </c>
      <c r="E33" s="295">
        <v>2</v>
      </c>
      <c r="F33" s="295">
        <v>2</v>
      </c>
      <c r="G33" s="295">
        <v>1.5</v>
      </c>
      <c r="H33" s="295">
        <v>1.5</v>
      </c>
      <c r="I33" s="295">
        <v>1.5</v>
      </c>
      <c r="J33" s="295">
        <v>2</v>
      </c>
      <c r="K33" s="295">
        <v>2</v>
      </c>
      <c r="L33" s="295">
        <v>2</v>
      </c>
      <c r="M33" s="295">
        <v>2</v>
      </c>
      <c r="N33" s="295">
        <v>2</v>
      </c>
      <c r="O33" s="263">
        <f aca="true" t="shared" si="3" ref="O33:O45">SUM(C33:N33)</f>
        <v>22.5</v>
      </c>
      <c r="P33" s="8"/>
      <c r="Q33" s="13"/>
      <c r="R33" s="14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2"/>
    </row>
    <row r="34" spans="1:31" s="4" customFormat="1" ht="51" customHeight="1" thickBot="1">
      <c r="A34" s="62">
        <v>21</v>
      </c>
      <c r="B34" s="110" t="s">
        <v>101</v>
      </c>
      <c r="C34" s="295">
        <v>5</v>
      </c>
      <c r="D34" s="295">
        <v>2</v>
      </c>
      <c r="E34" s="295">
        <v>2</v>
      </c>
      <c r="F34" s="295">
        <v>2</v>
      </c>
      <c r="G34" s="295">
        <v>2</v>
      </c>
      <c r="H34" s="295">
        <v>2</v>
      </c>
      <c r="I34" s="295">
        <v>2</v>
      </c>
      <c r="J34" s="295">
        <v>2</v>
      </c>
      <c r="K34" s="295">
        <v>2</v>
      </c>
      <c r="L34" s="295">
        <v>2</v>
      </c>
      <c r="M34" s="295">
        <v>2</v>
      </c>
      <c r="N34" s="295">
        <v>2</v>
      </c>
      <c r="O34" s="263">
        <f t="shared" si="3"/>
        <v>27</v>
      </c>
      <c r="P34" s="8"/>
      <c r="Q34" s="13"/>
      <c r="R34" s="14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2"/>
    </row>
    <row r="35" spans="1:31" s="4" customFormat="1" ht="44.25" customHeight="1" thickBot="1">
      <c r="A35" s="21" t="s">
        <v>0</v>
      </c>
      <c r="B35" s="22" t="s">
        <v>1</v>
      </c>
      <c r="C35" s="296" t="s">
        <v>2</v>
      </c>
      <c r="D35" s="297" t="s">
        <v>3</v>
      </c>
      <c r="E35" s="297" t="s">
        <v>4</v>
      </c>
      <c r="F35" s="297" t="s">
        <v>5</v>
      </c>
      <c r="G35" s="297" t="s">
        <v>6</v>
      </c>
      <c r="H35" s="297" t="s">
        <v>7</v>
      </c>
      <c r="I35" s="297" t="s">
        <v>8</v>
      </c>
      <c r="J35" s="297" t="s">
        <v>9</v>
      </c>
      <c r="K35" s="297" t="s">
        <v>10</v>
      </c>
      <c r="L35" s="297" t="s">
        <v>11</v>
      </c>
      <c r="M35" s="297" t="s">
        <v>12</v>
      </c>
      <c r="N35" s="298" t="s">
        <v>13</v>
      </c>
      <c r="O35" s="299" t="s">
        <v>14</v>
      </c>
      <c r="P35" s="17"/>
      <c r="Q35" s="13"/>
      <c r="R35" s="14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12"/>
    </row>
    <row r="36" spans="1:31" s="4" customFormat="1" ht="49.5" customHeight="1">
      <c r="A36" s="62">
        <v>22</v>
      </c>
      <c r="B36" s="110" t="s">
        <v>115</v>
      </c>
      <c r="C36" s="265">
        <v>3</v>
      </c>
      <c r="D36" s="265">
        <v>3</v>
      </c>
      <c r="E36" s="265">
        <v>3</v>
      </c>
      <c r="F36" s="265">
        <v>2.5</v>
      </c>
      <c r="G36" s="265">
        <v>2.5</v>
      </c>
      <c r="H36" s="265">
        <v>2</v>
      </c>
      <c r="I36" s="265">
        <v>2</v>
      </c>
      <c r="J36" s="265">
        <v>3</v>
      </c>
      <c r="K36" s="265">
        <v>3</v>
      </c>
      <c r="L36" s="265">
        <v>3</v>
      </c>
      <c r="M36" s="265">
        <v>3</v>
      </c>
      <c r="N36" s="265">
        <v>3</v>
      </c>
      <c r="O36" s="263">
        <f t="shared" si="3"/>
        <v>33</v>
      </c>
      <c r="P36" s="8"/>
      <c r="Q36" s="13"/>
      <c r="R36" s="14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2"/>
    </row>
    <row r="37" spans="1:31" s="4" customFormat="1" ht="48.75" customHeight="1">
      <c r="A37" s="91">
        <v>23</v>
      </c>
      <c r="B37" s="111" t="s">
        <v>116</v>
      </c>
      <c r="C37" s="295">
        <v>2.5</v>
      </c>
      <c r="D37" s="300">
        <v>2</v>
      </c>
      <c r="E37" s="300">
        <v>2.5</v>
      </c>
      <c r="F37" s="300">
        <v>2</v>
      </c>
      <c r="G37" s="300">
        <v>2</v>
      </c>
      <c r="H37" s="300">
        <v>2</v>
      </c>
      <c r="I37" s="300">
        <v>2</v>
      </c>
      <c r="J37" s="300">
        <v>2</v>
      </c>
      <c r="K37" s="300">
        <v>2</v>
      </c>
      <c r="L37" s="300">
        <v>2</v>
      </c>
      <c r="M37" s="300">
        <v>2</v>
      </c>
      <c r="N37" s="300">
        <v>2</v>
      </c>
      <c r="O37" s="301">
        <f t="shared" si="3"/>
        <v>25</v>
      </c>
      <c r="P37" s="8"/>
      <c r="Q37" s="13"/>
      <c r="R37" s="14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2"/>
    </row>
    <row r="38" spans="1:31" s="4" customFormat="1" ht="51.75" customHeight="1">
      <c r="A38" s="108">
        <v>24</v>
      </c>
      <c r="B38" s="114" t="s">
        <v>122</v>
      </c>
      <c r="C38" s="295">
        <v>3</v>
      </c>
      <c r="D38" s="295">
        <v>3</v>
      </c>
      <c r="E38" s="295">
        <v>3</v>
      </c>
      <c r="F38" s="295">
        <v>2</v>
      </c>
      <c r="G38" s="295">
        <v>3</v>
      </c>
      <c r="H38" s="295">
        <v>3</v>
      </c>
      <c r="I38" s="295">
        <v>3</v>
      </c>
      <c r="J38" s="295">
        <v>3</v>
      </c>
      <c r="K38" s="295">
        <v>3</v>
      </c>
      <c r="L38" s="295">
        <v>3</v>
      </c>
      <c r="M38" s="295">
        <v>3</v>
      </c>
      <c r="N38" s="295">
        <v>3</v>
      </c>
      <c r="O38" s="302">
        <f t="shared" si="3"/>
        <v>35</v>
      </c>
      <c r="P38" s="8"/>
      <c r="Q38" s="13"/>
      <c r="R38" s="14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2"/>
    </row>
    <row r="39" spans="1:31" s="4" customFormat="1" ht="48" customHeight="1">
      <c r="A39" s="62">
        <v>25</v>
      </c>
      <c r="B39" s="110" t="s">
        <v>103</v>
      </c>
      <c r="C39" s="295">
        <v>2.5</v>
      </c>
      <c r="D39" s="295">
        <v>2.5</v>
      </c>
      <c r="E39" s="295">
        <v>2.5</v>
      </c>
      <c r="F39" s="295">
        <v>2.5</v>
      </c>
      <c r="G39" s="295">
        <v>2.5</v>
      </c>
      <c r="H39" s="295">
        <v>2</v>
      </c>
      <c r="I39" s="295">
        <v>2</v>
      </c>
      <c r="J39" s="295">
        <v>2</v>
      </c>
      <c r="K39" s="295">
        <v>2</v>
      </c>
      <c r="L39" s="295">
        <v>2.5</v>
      </c>
      <c r="M39" s="295">
        <v>2.5</v>
      </c>
      <c r="N39" s="295">
        <v>2.5</v>
      </c>
      <c r="O39" s="263">
        <f t="shared" si="3"/>
        <v>28</v>
      </c>
      <c r="P39" s="8"/>
      <c r="Q39" s="13"/>
      <c r="R39" s="14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2"/>
    </row>
    <row r="40" spans="1:31" s="4" customFormat="1" ht="48.75" customHeight="1">
      <c r="A40" s="62">
        <v>26</v>
      </c>
      <c r="B40" s="110" t="s">
        <v>104</v>
      </c>
      <c r="C40" s="295">
        <v>2</v>
      </c>
      <c r="D40" s="295">
        <v>2</v>
      </c>
      <c r="E40" s="295">
        <v>2</v>
      </c>
      <c r="F40" s="295">
        <v>2</v>
      </c>
      <c r="G40" s="295">
        <v>1.5</v>
      </c>
      <c r="H40" s="295">
        <v>1.5</v>
      </c>
      <c r="I40" s="295">
        <v>1.5</v>
      </c>
      <c r="J40" s="295">
        <v>1.5</v>
      </c>
      <c r="K40" s="295">
        <v>1.5</v>
      </c>
      <c r="L40" s="295">
        <v>1.5</v>
      </c>
      <c r="M40" s="295">
        <v>1.5</v>
      </c>
      <c r="N40" s="295">
        <v>1.5</v>
      </c>
      <c r="O40" s="263">
        <f t="shared" si="3"/>
        <v>20</v>
      </c>
      <c r="P40" s="8"/>
      <c r="Q40" s="13"/>
      <c r="R40" s="14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2"/>
    </row>
    <row r="41" spans="1:31" s="4" customFormat="1" ht="45.75" customHeight="1">
      <c r="A41" s="62">
        <v>27</v>
      </c>
      <c r="B41" s="110" t="s">
        <v>105</v>
      </c>
      <c r="C41" s="295">
        <v>2.5</v>
      </c>
      <c r="D41" s="295">
        <v>2.5</v>
      </c>
      <c r="E41" s="295">
        <v>2.5</v>
      </c>
      <c r="F41" s="295">
        <v>2</v>
      </c>
      <c r="G41" s="295">
        <v>2</v>
      </c>
      <c r="H41" s="295">
        <v>2</v>
      </c>
      <c r="I41" s="295">
        <v>2</v>
      </c>
      <c r="J41" s="295">
        <v>2</v>
      </c>
      <c r="K41" s="295">
        <v>2</v>
      </c>
      <c r="L41" s="295">
        <v>2</v>
      </c>
      <c r="M41" s="295">
        <v>2</v>
      </c>
      <c r="N41" s="295">
        <v>2.5</v>
      </c>
      <c r="O41" s="263">
        <f t="shared" si="3"/>
        <v>26</v>
      </c>
      <c r="P41" s="8"/>
      <c r="Q41" s="13"/>
      <c r="R41" s="14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2"/>
    </row>
    <row r="42" spans="1:31" s="4" customFormat="1" ht="51" customHeight="1">
      <c r="A42" s="62">
        <v>28</v>
      </c>
      <c r="B42" s="110" t="s">
        <v>117</v>
      </c>
      <c r="C42" s="295">
        <v>2</v>
      </c>
      <c r="D42" s="295">
        <v>2</v>
      </c>
      <c r="E42" s="295">
        <v>2</v>
      </c>
      <c r="F42" s="295">
        <v>1.5</v>
      </c>
      <c r="G42" s="295">
        <v>1.5</v>
      </c>
      <c r="H42" s="295">
        <v>1.5</v>
      </c>
      <c r="I42" s="295">
        <v>1.5</v>
      </c>
      <c r="J42" s="295">
        <v>1.5</v>
      </c>
      <c r="K42" s="295">
        <v>1.5</v>
      </c>
      <c r="L42" s="295">
        <v>1.5</v>
      </c>
      <c r="M42" s="295">
        <v>1.5</v>
      </c>
      <c r="N42" s="303">
        <v>2</v>
      </c>
      <c r="O42" s="263">
        <f t="shared" si="3"/>
        <v>20</v>
      </c>
      <c r="P42" s="8"/>
      <c r="Q42" s="13"/>
      <c r="R42" s="14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2"/>
    </row>
    <row r="43" spans="1:31" s="4" customFormat="1" ht="51" customHeight="1">
      <c r="A43" s="62">
        <v>29</v>
      </c>
      <c r="B43" s="110" t="s">
        <v>124</v>
      </c>
      <c r="C43" s="295">
        <v>3.5</v>
      </c>
      <c r="D43" s="295">
        <v>3</v>
      </c>
      <c r="E43" s="295">
        <v>3.5</v>
      </c>
      <c r="F43" s="295">
        <v>3</v>
      </c>
      <c r="G43" s="295">
        <v>3</v>
      </c>
      <c r="H43" s="295">
        <v>3</v>
      </c>
      <c r="I43" s="295">
        <v>3</v>
      </c>
      <c r="J43" s="295">
        <v>3</v>
      </c>
      <c r="K43" s="295">
        <v>3</v>
      </c>
      <c r="L43" s="295">
        <v>3</v>
      </c>
      <c r="M43" s="295">
        <v>3</v>
      </c>
      <c r="N43" s="295">
        <v>3</v>
      </c>
      <c r="O43" s="263">
        <f t="shared" si="3"/>
        <v>37</v>
      </c>
      <c r="P43" s="8"/>
      <c r="Q43" s="13"/>
      <c r="R43" s="14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2"/>
    </row>
    <row r="44" spans="1:31" s="4" customFormat="1" ht="51" customHeight="1">
      <c r="A44" s="108">
        <v>30</v>
      </c>
      <c r="B44" s="110" t="s">
        <v>118</v>
      </c>
      <c r="C44" s="304">
        <v>1</v>
      </c>
      <c r="D44" s="304">
        <v>1</v>
      </c>
      <c r="E44" s="304">
        <v>1</v>
      </c>
      <c r="F44" s="304">
        <v>1</v>
      </c>
      <c r="G44" s="304">
        <v>1</v>
      </c>
      <c r="H44" s="304">
        <v>1</v>
      </c>
      <c r="I44" s="304">
        <v>1</v>
      </c>
      <c r="J44" s="304">
        <v>1</v>
      </c>
      <c r="K44" s="304">
        <v>1</v>
      </c>
      <c r="L44" s="304">
        <v>1</v>
      </c>
      <c r="M44" s="304">
        <v>1</v>
      </c>
      <c r="N44" s="304">
        <v>1</v>
      </c>
      <c r="O44" s="263">
        <f t="shared" si="3"/>
        <v>12</v>
      </c>
      <c r="P44" s="8"/>
      <c r="Q44" s="13"/>
      <c r="R44" s="14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2"/>
    </row>
    <row r="45" spans="1:31" s="4" customFormat="1" ht="54" customHeight="1">
      <c r="A45" s="62">
        <v>31</v>
      </c>
      <c r="B45" s="110" t="s">
        <v>123</v>
      </c>
      <c r="C45" s="265">
        <v>2</v>
      </c>
      <c r="D45" s="265">
        <v>2</v>
      </c>
      <c r="E45" s="265">
        <v>2</v>
      </c>
      <c r="F45" s="265">
        <v>1.5</v>
      </c>
      <c r="G45" s="265">
        <v>1.5</v>
      </c>
      <c r="H45" s="265">
        <v>1.5</v>
      </c>
      <c r="I45" s="265">
        <v>1.5</v>
      </c>
      <c r="J45" s="265">
        <v>1.5</v>
      </c>
      <c r="K45" s="265">
        <v>1.5</v>
      </c>
      <c r="L45" s="265">
        <v>1.5</v>
      </c>
      <c r="M45" s="265">
        <v>1.5</v>
      </c>
      <c r="N45" s="265">
        <v>2</v>
      </c>
      <c r="O45" s="263">
        <f t="shared" si="3"/>
        <v>20</v>
      </c>
      <c r="P45" s="8"/>
      <c r="Q45" s="13"/>
      <c r="R45" s="14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2"/>
    </row>
    <row r="46" spans="1:31" s="50" customFormat="1" ht="50.25" customHeight="1" thickBot="1">
      <c r="A46" s="160"/>
      <c r="B46" s="161" t="s">
        <v>99</v>
      </c>
      <c r="C46" s="305">
        <f aca="true" t="shared" si="4" ref="C46:O46">SUM(C33:C45)</f>
        <v>31</v>
      </c>
      <c r="D46" s="306">
        <f t="shared" si="4"/>
        <v>27</v>
      </c>
      <c r="E46" s="306">
        <f t="shared" si="4"/>
        <v>28</v>
      </c>
      <c r="F46" s="306">
        <f t="shared" si="4"/>
        <v>24</v>
      </c>
      <c r="G46" s="306">
        <f t="shared" si="4"/>
        <v>24</v>
      </c>
      <c r="H46" s="306">
        <f t="shared" si="4"/>
        <v>23</v>
      </c>
      <c r="I46" s="306">
        <f t="shared" si="4"/>
        <v>23</v>
      </c>
      <c r="J46" s="306">
        <f t="shared" si="4"/>
        <v>24.5</v>
      </c>
      <c r="K46" s="306">
        <f t="shared" si="4"/>
        <v>24.5</v>
      </c>
      <c r="L46" s="306">
        <f t="shared" si="4"/>
        <v>25</v>
      </c>
      <c r="M46" s="306">
        <f t="shared" si="4"/>
        <v>25</v>
      </c>
      <c r="N46" s="307">
        <f t="shared" si="4"/>
        <v>26.5</v>
      </c>
      <c r="O46" s="308">
        <f t="shared" si="4"/>
        <v>305.5</v>
      </c>
      <c r="P46" s="10"/>
      <c r="Q46" s="11"/>
      <c r="R46" s="49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s="4" customFormat="1" ht="22.5" customHeight="1" thickBot="1">
      <c r="A47" s="136"/>
      <c r="B47" s="309" t="s">
        <v>17</v>
      </c>
      <c r="C47" s="310">
        <f>SUM(C32)+SUM(C9:C21)+SUM(C46)-C27</f>
        <v>1331.787</v>
      </c>
      <c r="D47" s="297">
        <f aca="true" t="shared" si="5" ref="D47:O47">SUM(D22:D31)+SUM(D9:D21)+SUM(D33:D45)-D27</f>
        <v>1307.427</v>
      </c>
      <c r="E47" s="297">
        <f t="shared" si="5"/>
        <v>1289.627</v>
      </c>
      <c r="F47" s="297">
        <f t="shared" si="5"/>
        <v>1173.627</v>
      </c>
      <c r="G47" s="297">
        <f t="shared" si="5"/>
        <v>1117.817</v>
      </c>
      <c r="H47" s="297">
        <f t="shared" si="5"/>
        <v>1084.617</v>
      </c>
      <c r="I47" s="297">
        <f t="shared" si="5"/>
        <v>1050.617</v>
      </c>
      <c r="J47" s="297">
        <f t="shared" si="5"/>
        <v>1073.617</v>
      </c>
      <c r="K47" s="297">
        <f t="shared" si="5"/>
        <v>1182.717</v>
      </c>
      <c r="L47" s="297">
        <f t="shared" si="5"/>
        <v>1221.317</v>
      </c>
      <c r="M47" s="297">
        <f t="shared" si="5"/>
        <v>1265.627</v>
      </c>
      <c r="N47" s="311">
        <f t="shared" si="5"/>
        <v>1284.807</v>
      </c>
      <c r="O47" s="308">
        <f t="shared" si="5"/>
        <v>14383.604</v>
      </c>
      <c r="P47" s="8"/>
      <c r="Q47" s="13"/>
      <c r="R47" s="137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s="4" customFormat="1" ht="30.75" hidden="1">
      <c r="A48" s="138"/>
      <c r="B48" s="139" t="s">
        <v>24</v>
      </c>
      <c r="C48" s="140">
        <f aca="true" t="shared" si="6" ref="C48:N48">C47-C26</f>
        <v>1331.79</v>
      </c>
      <c r="D48" s="140">
        <f t="shared" si="6"/>
        <v>1307.43</v>
      </c>
      <c r="E48" s="140">
        <f t="shared" si="6"/>
        <v>1289.63</v>
      </c>
      <c r="F48" s="140">
        <f t="shared" si="6"/>
        <v>1173.63</v>
      </c>
      <c r="G48" s="140">
        <f t="shared" si="6"/>
        <v>1117.82</v>
      </c>
      <c r="H48" s="140">
        <f t="shared" si="6"/>
        <v>1084.62</v>
      </c>
      <c r="I48" s="140">
        <f t="shared" si="6"/>
        <v>1050.62</v>
      </c>
      <c r="J48" s="140">
        <f t="shared" si="6"/>
        <v>1073.62</v>
      </c>
      <c r="K48" s="140">
        <f t="shared" si="6"/>
        <v>1182.72</v>
      </c>
      <c r="L48" s="140">
        <f t="shared" si="6"/>
        <v>1221.32</v>
      </c>
      <c r="M48" s="140">
        <f t="shared" si="6"/>
        <v>1265.63</v>
      </c>
      <c r="N48" s="140">
        <f t="shared" si="6"/>
        <v>1284.81</v>
      </c>
      <c r="O48" s="141">
        <v>7132.76</v>
      </c>
      <c r="P48" s="8"/>
      <c r="Q48" s="13"/>
      <c r="R48" s="137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s="4" customFormat="1" ht="30.75" hidden="1">
      <c r="A49" s="142"/>
      <c r="B49" s="143" t="s">
        <v>25</v>
      </c>
      <c r="C49" s="144">
        <f aca="true" t="shared" si="7" ref="C49:N49">C26</f>
        <v>0</v>
      </c>
      <c r="D49" s="144">
        <f t="shared" si="7"/>
        <v>0</v>
      </c>
      <c r="E49" s="144">
        <f t="shared" si="7"/>
        <v>0</v>
      </c>
      <c r="F49" s="144">
        <f t="shared" si="7"/>
        <v>0</v>
      </c>
      <c r="G49" s="144">
        <f t="shared" si="7"/>
        <v>0</v>
      </c>
      <c r="H49" s="144">
        <f t="shared" si="7"/>
        <v>0</v>
      </c>
      <c r="I49" s="144">
        <f t="shared" si="7"/>
        <v>0</v>
      </c>
      <c r="J49" s="144">
        <f t="shared" si="7"/>
        <v>0</v>
      </c>
      <c r="K49" s="144">
        <f t="shared" si="7"/>
        <v>0</v>
      </c>
      <c r="L49" s="144">
        <f t="shared" si="7"/>
        <v>0</v>
      </c>
      <c r="M49" s="144">
        <f t="shared" si="7"/>
        <v>0</v>
      </c>
      <c r="N49" s="144">
        <f t="shared" si="7"/>
        <v>0</v>
      </c>
      <c r="O49" s="145"/>
      <c r="P49" s="8"/>
      <c r="Q49" s="13"/>
      <c r="R49" s="137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1:31" s="4" customFormat="1" ht="31.5" hidden="1" thickBot="1">
      <c r="A50" s="146"/>
      <c r="B50" s="147" t="s">
        <v>26</v>
      </c>
      <c r="C50" s="66">
        <f>C48+C49</f>
        <v>1331.79</v>
      </c>
      <c r="D50" s="66">
        <f aca="true" t="shared" si="8" ref="D50:N50">D48+D49</f>
        <v>1307.43</v>
      </c>
      <c r="E50" s="66">
        <f t="shared" si="8"/>
        <v>1289.63</v>
      </c>
      <c r="F50" s="66">
        <f t="shared" si="8"/>
        <v>1173.63</v>
      </c>
      <c r="G50" s="66">
        <f t="shared" si="8"/>
        <v>1117.82</v>
      </c>
      <c r="H50" s="66">
        <f t="shared" si="8"/>
        <v>1084.62</v>
      </c>
      <c r="I50" s="66">
        <f t="shared" si="8"/>
        <v>1050.62</v>
      </c>
      <c r="J50" s="66">
        <f t="shared" si="8"/>
        <v>1073.62</v>
      </c>
      <c r="K50" s="66">
        <f t="shared" si="8"/>
        <v>1182.72</v>
      </c>
      <c r="L50" s="66">
        <f t="shared" si="8"/>
        <v>1221.32</v>
      </c>
      <c r="M50" s="66">
        <f t="shared" si="8"/>
        <v>1265.63</v>
      </c>
      <c r="N50" s="66">
        <f t="shared" si="8"/>
        <v>1284.81</v>
      </c>
      <c r="O50" s="148">
        <f>O48+O49</f>
        <v>7132.76</v>
      </c>
      <c r="P50" s="8"/>
      <c r="Q50" s="13"/>
      <c r="R50" s="137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1:31" s="4" customFormat="1" ht="15">
      <c r="A51" s="13"/>
      <c r="B51" s="137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8"/>
      <c r="Q51" s="13"/>
      <c r="R51" s="137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1:31" s="4" customFormat="1" ht="15" hidden="1">
      <c r="A52" s="13"/>
      <c r="B52" s="137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8"/>
      <c r="Q52" s="13"/>
      <c r="R52" s="137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1:31" s="4" customFormat="1" ht="15" hidden="1">
      <c r="A53" s="13"/>
      <c r="B53" s="137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8"/>
      <c r="Q53" s="13"/>
      <c r="R53" s="137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15:18" s="4" customFormat="1" ht="15" hidden="1">
      <c r="O54" s="5"/>
      <c r="P54" s="5"/>
      <c r="Q54" s="5"/>
      <c r="R54" s="6"/>
    </row>
    <row r="55" spans="2:18" s="50" customFormat="1" ht="42" customHeight="1">
      <c r="B55" s="255" t="s">
        <v>121</v>
      </c>
      <c r="C55" s="255"/>
      <c r="D55" s="255"/>
      <c r="E55" s="255"/>
      <c r="F55" s="255"/>
      <c r="G55" s="255"/>
      <c r="H55" s="151"/>
      <c r="I55" s="151"/>
      <c r="N55" s="250" t="s">
        <v>137</v>
      </c>
      <c r="O55" s="250"/>
      <c r="P55" s="154"/>
      <c r="Q55" s="154"/>
      <c r="R55" s="155"/>
    </row>
    <row r="56" spans="1:31" s="36" customFormat="1" ht="21" customHeight="1">
      <c r="A56" s="164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  <c r="P56" s="57"/>
      <c r="Q56" s="57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</row>
    <row r="57" spans="1:18" s="52" customFormat="1" ht="15">
      <c r="A57" s="36"/>
      <c r="O57" s="53"/>
      <c r="P57" s="53"/>
      <c r="Q57" s="53"/>
      <c r="R57" s="58"/>
    </row>
    <row r="58" spans="1:18" s="52" customFormat="1" ht="15">
      <c r="A58" s="36"/>
      <c r="O58" s="53"/>
      <c r="P58" s="53"/>
      <c r="Q58" s="53"/>
      <c r="R58" s="58"/>
    </row>
    <row r="59" spans="1:18" s="52" customFormat="1" ht="15">
      <c r="A59" s="36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3"/>
      <c r="P59" s="53"/>
      <c r="Q59" s="53"/>
      <c r="R59" s="58"/>
    </row>
    <row r="60" spans="1:18" s="52" customFormat="1" ht="15">
      <c r="A60" s="36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3"/>
      <c r="P60" s="53"/>
      <c r="Q60" s="53"/>
      <c r="R60" s="58"/>
    </row>
    <row r="61" spans="1:18" s="52" customFormat="1" ht="15">
      <c r="A61" s="36"/>
      <c r="O61" s="53"/>
      <c r="P61" s="53"/>
      <c r="Q61" s="53"/>
      <c r="R61" s="58"/>
    </row>
    <row r="62" spans="1:18" s="52" customFormat="1" ht="15">
      <c r="A62" s="36"/>
      <c r="B62" s="58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53"/>
      <c r="P62" s="53"/>
      <c r="Q62" s="53"/>
      <c r="R62" s="58"/>
    </row>
    <row r="63" spans="1:18" s="52" customFormat="1" ht="15">
      <c r="A63" s="36"/>
      <c r="B63" s="58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53"/>
      <c r="P63" s="53"/>
      <c r="Q63" s="53"/>
      <c r="R63" s="58"/>
    </row>
    <row r="64" spans="1:18" s="52" customFormat="1" ht="15">
      <c r="A64" s="36"/>
      <c r="B64" s="58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53"/>
      <c r="P64" s="53"/>
      <c r="Q64" s="53"/>
      <c r="R64" s="58"/>
    </row>
    <row r="65" spans="1:18" s="52" customFormat="1" ht="15">
      <c r="A65" s="36"/>
      <c r="B65" s="58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53"/>
      <c r="P65" s="53"/>
      <c r="Q65" s="53"/>
      <c r="R65" s="58"/>
    </row>
    <row r="66" spans="1:18" s="52" customFormat="1" ht="15">
      <c r="A66" s="36"/>
      <c r="B66" s="58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53"/>
      <c r="P66" s="53"/>
      <c r="Q66" s="53"/>
      <c r="R66" s="58"/>
    </row>
    <row r="67" spans="1:18" s="52" customFormat="1" ht="15">
      <c r="A67" s="36"/>
      <c r="B67" s="58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3"/>
      <c r="P67" s="53"/>
      <c r="Q67" s="53"/>
      <c r="R67" s="58"/>
    </row>
    <row r="68" spans="1:18" s="52" customFormat="1" ht="15">
      <c r="A68" s="36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3"/>
      <c r="P68" s="53"/>
      <c r="Q68" s="53"/>
      <c r="R68" s="58"/>
    </row>
    <row r="69" spans="1:18" s="52" customFormat="1" ht="15">
      <c r="A69" s="36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3"/>
      <c r="P69" s="53"/>
      <c r="Q69" s="53"/>
      <c r="R69" s="58"/>
    </row>
    <row r="70" spans="1:18" s="52" customFormat="1" ht="15">
      <c r="A70" s="36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3"/>
      <c r="P70" s="53"/>
      <c r="Q70" s="53"/>
      <c r="R70" s="58"/>
    </row>
    <row r="71" spans="1:18" s="52" customFormat="1" ht="15">
      <c r="A71" s="36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3"/>
      <c r="P71" s="53"/>
      <c r="Q71" s="53"/>
      <c r="R71" s="58"/>
    </row>
    <row r="72" spans="1:18" s="52" customFormat="1" ht="15">
      <c r="A72" s="36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3"/>
      <c r="P72" s="53"/>
      <c r="Q72" s="53"/>
      <c r="R72" s="58"/>
    </row>
    <row r="73" spans="1:18" s="52" customFormat="1" ht="15">
      <c r="A73" s="36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3"/>
      <c r="P73" s="53"/>
      <c r="Q73" s="53"/>
      <c r="R73" s="58"/>
    </row>
    <row r="74" spans="1:18" s="52" customFormat="1" ht="15">
      <c r="A74" s="36"/>
      <c r="O74" s="53"/>
      <c r="P74" s="53"/>
      <c r="Q74" s="53"/>
      <c r="R74" s="58"/>
    </row>
    <row r="75" spans="1:18" s="52" customFormat="1" ht="15">
      <c r="A75" s="36"/>
      <c r="O75" s="53"/>
      <c r="P75" s="53"/>
      <c r="Q75" s="53"/>
      <c r="R75" s="58"/>
    </row>
    <row r="76" spans="1:18" s="52" customFormat="1" ht="15">
      <c r="A76" s="36"/>
      <c r="O76" s="53"/>
      <c r="P76" s="53"/>
      <c r="Q76" s="53"/>
      <c r="R76" s="58"/>
    </row>
    <row r="77" spans="1:18" s="52" customFormat="1" ht="15">
      <c r="A77" s="36"/>
      <c r="O77" s="53"/>
      <c r="P77" s="53"/>
      <c r="Q77" s="53"/>
      <c r="R77" s="58"/>
    </row>
    <row r="78" spans="1:18" s="52" customFormat="1" ht="15">
      <c r="A78" s="36"/>
      <c r="O78" s="53"/>
      <c r="P78" s="53"/>
      <c r="Q78" s="53"/>
      <c r="R78" s="58"/>
    </row>
    <row r="79" spans="1:18" s="52" customFormat="1" ht="15">
      <c r="A79" s="36"/>
      <c r="O79" s="53"/>
      <c r="P79" s="53"/>
      <c r="Q79" s="53"/>
      <c r="R79" s="58"/>
    </row>
    <row r="80" spans="1:18" s="52" customFormat="1" ht="15">
      <c r="A80" s="36"/>
      <c r="O80" s="53"/>
      <c r="P80" s="53"/>
      <c r="Q80" s="53"/>
      <c r="R80" s="58"/>
    </row>
    <row r="81" spans="1:18" s="52" customFormat="1" ht="15">
      <c r="A81" s="36"/>
      <c r="O81" s="53"/>
      <c r="P81" s="53"/>
      <c r="Q81" s="53"/>
      <c r="R81" s="58"/>
    </row>
    <row r="82" spans="1:18" s="52" customFormat="1" ht="15">
      <c r="A82" s="36"/>
      <c r="O82" s="53"/>
      <c r="P82" s="53"/>
      <c r="Q82" s="53"/>
      <c r="R82" s="58"/>
    </row>
    <row r="83" spans="1:18" s="52" customFormat="1" ht="15">
      <c r="A83" s="36"/>
      <c r="O83" s="53"/>
      <c r="P83" s="53"/>
      <c r="Q83" s="53"/>
      <c r="R83" s="58"/>
    </row>
    <row r="84" spans="1:18" s="52" customFormat="1" ht="15">
      <c r="A84" s="36"/>
      <c r="O84" s="53"/>
      <c r="P84" s="53"/>
      <c r="Q84" s="53"/>
      <c r="R84" s="58"/>
    </row>
    <row r="85" spans="1:18" s="52" customFormat="1" ht="15">
      <c r="A85" s="36"/>
      <c r="O85" s="53"/>
      <c r="P85" s="53"/>
      <c r="Q85" s="53"/>
      <c r="R85" s="58"/>
    </row>
    <row r="86" spans="1:18" s="52" customFormat="1" ht="15">
      <c r="A86" s="36"/>
      <c r="O86" s="53"/>
      <c r="P86" s="53"/>
      <c r="Q86" s="53"/>
      <c r="R86" s="58"/>
    </row>
    <row r="87" spans="1:18" s="52" customFormat="1" ht="15">
      <c r="A87" s="36"/>
      <c r="O87" s="53"/>
      <c r="P87" s="53"/>
      <c r="Q87" s="53"/>
      <c r="R87" s="58"/>
    </row>
    <row r="88" spans="1:18" s="52" customFormat="1" ht="15">
      <c r="A88" s="36"/>
      <c r="O88" s="53"/>
      <c r="P88" s="53"/>
      <c r="Q88" s="53"/>
      <c r="R88" s="58"/>
    </row>
    <row r="89" spans="1:18" s="52" customFormat="1" ht="15">
      <c r="A89" s="36"/>
      <c r="O89" s="53"/>
      <c r="P89" s="53"/>
      <c r="Q89" s="53"/>
      <c r="R89" s="58"/>
    </row>
    <row r="90" spans="1:18" s="52" customFormat="1" ht="15">
      <c r="A90" s="36"/>
      <c r="O90" s="53"/>
      <c r="P90" s="53"/>
      <c r="Q90" s="53"/>
      <c r="R90" s="58"/>
    </row>
    <row r="91" spans="1:18" s="52" customFormat="1" ht="15">
      <c r="A91" s="36"/>
      <c r="O91" s="53"/>
      <c r="P91" s="53"/>
      <c r="Q91" s="53"/>
      <c r="R91" s="58"/>
    </row>
    <row r="92" spans="1:18" s="52" customFormat="1" ht="15">
      <c r="A92" s="36"/>
      <c r="O92" s="53"/>
      <c r="P92" s="53"/>
      <c r="Q92" s="53"/>
      <c r="R92" s="58"/>
    </row>
    <row r="93" spans="1:18" s="52" customFormat="1" ht="15">
      <c r="A93" s="36"/>
      <c r="O93" s="53"/>
      <c r="P93" s="53"/>
      <c r="Q93" s="53"/>
      <c r="R93" s="58"/>
    </row>
    <row r="94" spans="1:18" s="52" customFormat="1" ht="15">
      <c r="A94" s="36"/>
      <c r="O94" s="53"/>
      <c r="P94" s="53"/>
      <c r="Q94" s="53"/>
      <c r="R94" s="58"/>
    </row>
    <row r="95" spans="1:18" s="52" customFormat="1" ht="15">
      <c r="A95" s="36"/>
      <c r="O95" s="53"/>
      <c r="P95" s="53"/>
      <c r="Q95" s="53"/>
      <c r="R95" s="58"/>
    </row>
    <row r="96" spans="1:18" s="52" customFormat="1" ht="15">
      <c r="A96" s="36"/>
      <c r="O96" s="53"/>
      <c r="P96" s="53"/>
      <c r="Q96" s="53"/>
      <c r="R96" s="58"/>
    </row>
    <row r="97" spans="1:18" s="52" customFormat="1" ht="15">
      <c r="A97" s="36"/>
      <c r="O97" s="53"/>
      <c r="P97" s="53"/>
      <c r="Q97" s="53"/>
      <c r="R97" s="58"/>
    </row>
    <row r="98" spans="1:18" s="52" customFormat="1" ht="15">
      <c r="A98" s="36"/>
      <c r="O98" s="53"/>
      <c r="P98" s="53"/>
      <c r="Q98" s="53"/>
      <c r="R98" s="58"/>
    </row>
    <row r="99" spans="1:18" s="52" customFormat="1" ht="15">
      <c r="A99" s="36"/>
      <c r="O99" s="53"/>
      <c r="P99" s="53"/>
      <c r="Q99" s="53"/>
      <c r="R99" s="58"/>
    </row>
    <row r="100" spans="1:18" s="52" customFormat="1" ht="15">
      <c r="A100" s="36"/>
      <c r="O100" s="53"/>
      <c r="P100" s="53"/>
      <c r="Q100" s="53"/>
      <c r="R100" s="58"/>
    </row>
    <row r="101" spans="1:18" s="52" customFormat="1" ht="15">
      <c r="A101" s="36"/>
      <c r="O101" s="53"/>
      <c r="P101" s="53"/>
      <c r="Q101" s="53"/>
      <c r="R101" s="58"/>
    </row>
    <row r="102" spans="1:18" s="52" customFormat="1" ht="15">
      <c r="A102" s="36"/>
      <c r="O102" s="53"/>
      <c r="P102" s="53"/>
      <c r="Q102" s="53"/>
      <c r="R102" s="58"/>
    </row>
    <row r="103" spans="1:18" s="52" customFormat="1" ht="15">
      <c r="A103" s="36"/>
      <c r="O103" s="53"/>
      <c r="P103" s="53"/>
      <c r="Q103" s="53"/>
      <c r="R103" s="58"/>
    </row>
    <row r="104" spans="1:18" s="52" customFormat="1" ht="15">
      <c r="A104" s="36"/>
      <c r="O104" s="53"/>
      <c r="P104" s="53"/>
      <c r="Q104" s="53"/>
      <c r="R104" s="58"/>
    </row>
    <row r="105" spans="1:18" s="52" customFormat="1" ht="15">
      <c r="A105" s="36"/>
      <c r="O105" s="53"/>
      <c r="P105" s="53"/>
      <c r="Q105" s="53"/>
      <c r="R105" s="58"/>
    </row>
    <row r="106" spans="1:18" s="52" customFormat="1" ht="15">
      <c r="A106" s="36"/>
      <c r="O106" s="53"/>
      <c r="P106" s="53"/>
      <c r="Q106" s="53"/>
      <c r="R106" s="58"/>
    </row>
    <row r="107" spans="1:18" s="52" customFormat="1" ht="15">
      <c r="A107" s="36"/>
      <c r="O107" s="53"/>
      <c r="P107" s="53"/>
      <c r="Q107" s="53"/>
      <c r="R107" s="58"/>
    </row>
    <row r="108" spans="1:18" s="52" customFormat="1" ht="15">
      <c r="A108" s="36"/>
      <c r="O108" s="53"/>
      <c r="P108" s="53"/>
      <c r="Q108" s="53"/>
      <c r="R108" s="58"/>
    </row>
    <row r="109" spans="1:18" s="52" customFormat="1" ht="15">
      <c r="A109" s="36"/>
      <c r="O109" s="53"/>
      <c r="P109" s="53"/>
      <c r="Q109" s="53"/>
      <c r="R109" s="58"/>
    </row>
    <row r="110" spans="1:18" s="52" customFormat="1" ht="15">
      <c r="A110" s="36"/>
      <c r="O110" s="53"/>
      <c r="P110" s="53"/>
      <c r="Q110" s="53"/>
      <c r="R110" s="58"/>
    </row>
    <row r="111" spans="1:18" s="52" customFormat="1" ht="15">
      <c r="A111" s="36"/>
      <c r="O111" s="53"/>
      <c r="P111" s="53"/>
      <c r="Q111" s="53"/>
      <c r="R111" s="58"/>
    </row>
    <row r="112" spans="1:18" s="52" customFormat="1" ht="15">
      <c r="A112" s="36"/>
      <c r="O112" s="53"/>
      <c r="P112" s="53"/>
      <c r="Q112" s="53"/>
      <c r="R112" s="58"/>
    </row>
    <row r="113" spans="1:18" s="52" customFormat="1" ht="15">
      <c r="A113" s="36"/>
      <c r="O113" s="53"/>
      <c r="P113" s="53"/>
      <c r="Q113" s="53"/>
      <c r="R113" s="58"/>
    </row>
    <row r="114" spans="1:18" s="52" customFormat="1" ht="15">
      <c r="A114" s="36"/>
      <c r="O114" s="53"/>
      <c r="P114" s="53"/>
      <c r="Q114" s="53"/>
      <c r="R114" s="58"/>
    </row>
    <row r="115" spans="1:18" s="52" customFormat="1" ht="15">
      <c r="A115" s="36"/>
      <c r="O115" s="53"/>
      <c r="P115" s="53"/>
      <c r="Q115" s="53"/>
      <c r="R115" s="58"/>
    </row>
    <row r="116" spans="1:18" s="52" customFormat="1" ht="15">
      <c r="A116" s="36"/>
      <c r="O116" s="53"/>
      <c r="P116" s="53"/>
      <c r="Q116" s="53"/>
      <c r="R116" s="58"/>
    </row>
    <row r="117" spans="1:18" s="52" customFormat="1" ht="15">
      <c r="A117" s="36"/>
      <c r="O117" s="53"/>
      <c r="P117" s="53"/>
      <c r="Q117" s="53"/>
      <c r="R117" s="58"/>
    </row>
    <row r="118" spans="1:18" s="52" customFormat="1" ht="15">
      <c r="A118" s="36"/>
      <c r="O118" s="53"/>
      <c r="P118" s="53"/>
      <c r="Q118" s="53"/>
      <c r="R118" s="58"/>
    </row>
    <row r="119" spans="1:18" s="52" customFormat="1" ht="15">
      <c r="A119" s="36"/>
      <c r="O119" s="53"/>
      <c r="P119" s="53"/>
      <c r="Q119" s="53"/>
      <c r="R119" s="58"/>
    </row>
    <row r="120" spans="1:18" s="52" customFormat="1" ht="15">
      <c r="A120" s="36"/>
      <c r="O120" s="53"/>
      <c r="P120" s="53"/>
      <c r="Q120" s="53"/>
      <c r="R120" s="58"/>
    </row>
    <row r="121" spans="1:18" s="52" customFormat="1" ht="15">
      <c r="A121" s="36"/>
      <c r="O121" s="53"/>
      <c r="P121" s="53"/>
      <c r="Q121" s="53"/>
      <c r="R121" s="58"/>
    </row>
    <row r="122" spans="1:18" s="52" customFormat="1" ht="15">
      <c r="A122" s="36"/>
      <c r="O122" s="53"/>
      <c r="P122" s="53"/>
      <c r="Q122" s="53"/>
      <c r="R122" s="58"/>
    </row>
    <row r="123" spans="1:18" s="52" customFormat="1" ht="15">
      <c r="A123" s="36"/>
      <c r="O123" s="53"/>
      <c r="P123" s="53"/>
      <c r="Q123" s="53"/>
      <c r="R123" s="58"/>
    </row>
    <row r="124" spans="1:18" s="52" customFormat="1" ht="15">
      <c r="A124" s="36"/>
      <c r="O124" s="53"/>
      <c r="P124" s="53"/>
      <c r="Q124" s="53"/>
      <c r="R124" s="58"/>
    </row>
    <row r="125" spans="1:18" s="52" customFormat="1" ht="15">
      <c r="A125" s="36"/>
      <c r="O125" s="53"/>
      <c r="P125" s="53"/>
      <c r="Q125" s="53"/>
      <c r="R125" s="58"/>
    </row>
    <row r="126" spans="1:18" s="52" customFormat="1" ht="15">
      <c r="A126" s="36"/>
      <c r="O126" s="53"/>
      <c r="P126" s="53"/>
      <c r="Q126" s="53"/>
      <c r="R126" s="58"/>
    </row>
    <row r="127" spans="1:18" s="52" customFormat="1" ht="15">
      <c r="A127" s="36"/>
      <c r="O127" s="53"/>
      <c r="P127" s="53"/>
      <c r="Q127" s="53"/>
      <c r="R127" s="58"/>
    </row>
    <row r="128" spans="1:18" s="52" customFormat="1" ht="15">
      <c r="A128" s="36"/>
      <c r="O128" s="53"/>
      <c r="P128" s="53"/>
      <c r="Q128" s="53"/>
      <c r="R128" s="58"/>
    </row>
    <row r="129" spans="1:18" s="52" customFormat="1" ht="15">
      <c r="A129" s="36"/>
      <c r="O129" s="53"/>
      <c r="P129" s="53"/>
      <c r="Q129" s="53"/>
      <c r="R129" s="58"/>
    </row>
    <row r="130" spans="1:18" s="52" customFormat="1" ht="15">
      <c r="A130" s="36"/>
      <c r="O130" s="53"/>
      <c r="P130" s="53"/>
      <c r="Q130" s="53"/>
      <c r="R130" s="58"/>
    </row>
    <row r="131" spans="1:18" s="52" customFormat="1" ht="15">
      <c r="A131" s="36"/>
      <c r="O131" s="53"/>
      <c r="P131" s="53"/>
      <c r="Q131" s="53"/>
      <c r="R131" s="58"/>
    </row>
    <row r="132" spans="1:18" s="52" customFormat="1" ht="15">
      <c r="A132" s="36"/>
      <c r="O132" s="53"/>
      <c r="P132" s="53"/>
      <c r="Q132" s="53"/>
      <c r="R132" s="58"/>
    </row>
    <row r="133" spans="1:18" s="52" customFormat="1" ht="15">
      <c r="A133" s="36"/>
      <c r="O133" s="53"/>
      <c r="P133" s="53"/>
      <c r="Q133" s="53"/>
      <c r="R133" s="58"/>
    </row>
    <row r="134" spans="1:18" s="52" customFormat="1" ht="15">
      <c r="A134" s="36"/>
      <c r="O134" s="53"/>
      <c r="P134" s="53"/>
      <c r="Q134" s="53"/>
      <c r="R134" s="58"/>
    </row>
    <row r="135" spans="1:18" s="52" customFormat="1" ht="15">
      <c r="A135" s="36"/>
      <c r="O135" s="53"/>
      <c r="P135" s="53"/>
      <c r="Q135" s="53"/>
      <c r="R135" s="58"/>
    </row>
    <row r="136" spans="1:18" s="52" customFormat="1" ht="15">
      <c r="A136" s="36"/>
      <c r="O136" s="53"/>
      <c r="P136" s="53"/>
      <c r="Q136" s="53"/>
      <c r="R136" s="58"/>
    </row>
    <row r="137" spans="1:18" s="52" customFormat="1" ht="15">
      <c r="A137" s="36"/>
      <c r="O137" s="53"/>
      <c r="P137" s="53"/>
      <c r="Q137" s="53"/>
      <c r="R137" s="58"/>
    </row>
    <row r="138" spans="1:18" s="52" customFormat="1" ht="15">
      <c r="A138" s="36"/>
      <c r="O138" s="53"/>
      <c r="P138" s="53"/>
      <c r="Q138" s="53"/>
      <c r="R138" s="58"/>
    </row>
    <row r="139" spans="1:18" s="52" customFormat="1" ht="15">
      <c r="A139" s="36"/>
      <c r="O139" s="53"/>
      <c r="P139" s="53"/>
      <c r="Q139" s="53"/>
      <c r="R139" s="58"/>
    </row>
    <row r="140" spans="1:18" s="52" customFormat="1" ht="15">
      <c r="A140" s="36"/>
      <c r="O140" s="53"/>
      <c r="P140" s="53"/>
      <c r="Q140" s="53"/>
      <c r="R140" s="58"/>
    </row>
    <row r="141" spans="1:18" s="52" customFormat="1" ht="15">
      <c r="A141" s="36"/>
      <c r="O141" s="53"/>
      <c r="P141" s="53"/>
      <c r="Q141" s="53"/>
      <c r="R141" s="58"/>
    </row>
    <row r="142" spans="1:18" s="52" customFormat="1" ht="15">
      <c r="A142" s="36"/>
      <c r="O142" s="53"/>
      <c r="P142" s="53"/>
      <c r="Q142" s="53"/>
      <c r="R142" s="58"/>
    </row>
    <row r="143" spans="1:18" s="52" customFormat="1" ht="15">
      <c r="A143" s="36"/>
      <c r="O143" s="53"/>
      <c r="P143" s="53"/>
      <c r="Q143" s="53"/>
      <c r="R143" s="58"/>
    </row>
    <row r="144" spans="1:18" s="52" customFormat="1" ht="15">
      <c r="A144" s="36"/>
      <c r="O144" s="53"/>
      <c r="P144" s="53"/>
      <c r="Q144" s="53"/>
      <c r="R144" s="58"/>
    </row>
    <row r="145" spans="1:18" s="52" customFormat="1" ht="15">
      <c r="A145" s="36"/>
      <c r="O145" s="53"/>
      <c r="P145" s="53"/>
      <c r="Q145" s="53"/>
      <c r="R145" s="58"/>
    </row>
    <row r="146" spans="1:18" s="52" customFormat="1" ht="15">
      <c r="A146" s="36"/>
      <c r="O146" s="53"/>
      <c r="P146" s="53"/>
      <c r="Q146" s="53"/>
      <c r="R146" s="58"/>
    </row>
    <row r="147" spans="1:18" s="52" customFormat="1" ht="15">
      <c r="A147" s="36"/>
      <c r="O147" s="53"/>
      <c r="P147" s="53"/>
      <c r="Q147" s="53"/>
      <c r="R147" s="58"/>
    </row>
    <row r="148" spans="1:18" s="52" customFormat="1" ht="15">
      <c r="A148" s="36"/>
      <c r="O148" s="53"/>
      <c r="P148" s="53"/>
      <c r="Q148" s="53"/>
      <c r="R148" s="58"/>
    </row>
    <row r="149" spans="1:18" s="52" customFormat="1" ht="15">
      <c r="A149" s="36"/>
      <c r="O149" s="53"/>
      <c r="P149" s="53"/>
      <c r="Q149" s="53"/>
      <c r="R149" s="58"/>
    </row>
    <row r="150" spans="1:18" s="52" customFormat="1" ht="15">
      <c r="A150" s="36"/>
      <c r="O150" s="53"/>
      <c r="P150" s="53"/>
      <c r="Q150" s="53"/>
      <c r="R150" s="58"/>
    </row>
    <row r="151" spans="1:18" s="52" customFormat="1" ht="15">
      <c r="A151" s="36"/>
      <c r="O151" s="53"/>
      <c r="P151" s="53"/>
      <c r="Q151" s="53"/>
      <c r="R151" s="58"/>
    </row>
    <row r="152" spans="1:18" s="52" customFormat="1" ht="15">
      <c r="A152" s="36"/>
      <c r="O152" s="53"/>
      <c r="P152" s="53"/>
      <c r="Q152" s="53"/>
      <c r="R152" s="58"/>
    </row>
    <row r="153" spans="1:18" s="52" customFormat="1" ht="15">
      <c r="A153" s="36"/>
      <c r="O153" s="53"/>
      <c r="P153" s="53"/>
      <c r="Q153" s="53"/>
      <c r="R153" s="58"/>
    </row>
    <row r="154" spans="1:18" s="52" customFormat="1" ht="15">
      <c r="A154" s="36"/>
      <c r="O154" s="53"/>
      <c r="P154" s="53"/>
      <c r="Q154" s="53"/>
      <c r="R154" s="58"/>
    </row>
    <row r="155" spans="1:18" s="52" customFormat="1" ht="15">
      <c r="A155" s="36"/>
      <c r="O155" s="53"/>
      <c r="P155" s="53"/>
      <c r="Q155" s="53"/>
      <c r="R155" s="58"/>
    </row>
    <row r="156" spans="1:18" s="52" customFormat="1" ht="15">
      <c r="A156" s="36"/>
      <c r="O156" s="53"/>
      <c r="P156" s="53"/>
      <c r="Q156" s="53"/>
      <c r="R156" s="58"/>
    </row>
    <row r="157" spans="1:18" s="52" customFormat="1" ht="15">
      <c r="A157" s="36"/>
      <c r="O157" s="53"/>
      <c r="P157" s="53"/>
      <c r="Q157" s="53"/>
      <c r="R157" s="58"/>
    </row>
    <row r="158" spans="1:18" s="52" customFormat="1" ht="15">
      <c r="A158" s="36"/>
      <c r="O158" s="53"/>
      <c r="P158" s="53"/>
      <c r="Q158" s="53"/>
      <c r="R158" s="58"/>
    </row>
    <row r="159" spans="1:18" s="52" customFormat="1" ht="15">
      <c r="A159" s="36"/>
      <c r="O159" s="53"/>
      <c r="P159" s="53"/>
      <c r="Q159" s="53"/>
      <c r="R159" s="58"/>
    </row>
    <row r="160" spans="1:18" s="52" customFormat="1" ht="15">
      <c r="A160" s="36"/>
      <c r="O160" s="53"/>
      <c r="P160" s="53"/>
      <c r="Q160" s="53"/>
      <c r="R160" s="58"/>
    </row>
    <row r="161" spans="1:18" s="52" customFormat="1" ht="15">
      <c r="A161" s="36"/>
      <c r="O161" s="53"/>
      <c r="P161" s="53"/>
      <c r="Q161" s="53"/>
      <c r="R161" s="58"/>
    </row>
    <row r="162" spans="1:18" s="52" customFormat="1" ht="15">
      <c r="A162" s="36"/>
      <c r="O162" s="53"/>
      <c r="P162" s="53"/>
      <c r="Q162" s="53"/>
      <c r="R162" s="58"/>
    </row>
    <row r="163" spans="1:18" s="52" customFormat="1" ht="15">
      <c r="A163" s="36"/>
      <c r="O163" s="53"/>
      <c r="P163" s="53"/>
      <c r="Q163" s="53"/>
      <c r="R163" s="58"/>
    </row>
    <row r="164" spans="1:18" s="52" customFormat="1" ht="15">
      <c r="A164" s="36"/>
      <c r="O164" s="53"/>
      <c r="P164" s="53"/>
      <c r="Q164" s="53"/>
      <c r="R164" s="58"/>
    </row>
    <row r="165" spans="1:18" s="52" customFormat="1" ht="15">
      <c r="A165" s="36"/>
      <c r="O165" s="53"/>
      <c r="P165" s="53"/>
      <c r="Q165" s="53"/>
      <c r="R165" s="58"/>
    </row>
    <row r="166" spans="1:18" s="52" customFormat="1" ht="15">
      <c r="A166" s="36"/>
      <c r="O166" s="53"/>
      <c r="P166" s="53"/>
      <c r="Q166" s="53"/>
      <c r="R166" s="58"/>
    </row>
    <row r="167" spans="1:18" s="52" customFormat="1" ht="15">
      <c r="A167" s="36"/>
      <c r="O167" s="53"/>
      <c r="P167" s="53"/>
      <c r="Q167" s="53"/>
      <c r="R167" s="58"/>
    </row>
    <row r="168" spans="1:18" s="52" customFormat="1" ht="15">
      <c r="A168" s="36"/>
      <c r="O168" s="53"/>
      <c r="P168" s="53"/>
      <c r="Q168" s="53"/>
      <c r="R168" s="58"/>
    </row>
    <row r="169" spans="1:18" s="52" customFormat="1" ht="15">
      <c r="A169" s="36"/>
      <c r="O169" s="53"/>
      <c r="P169" s="53"/>
      <c r="Q169" s="53"/>
      <c r="R169" s="58"/>
    </row>
    <row r="170" spans="1:18" s="52" customFormat="1" ht="15">
      <c r="A170" s="36"/>
      <c r="O170" s="53"/>
      <c r="P170" s="53"/>
      <c r="Q170" s="53"/>
      <c r="R170" s="58"/>
    </row>
    <row r="171" spans="1:18" s="52" customFormat="1" ht="15">
      <c r="A171" s="36"/>
      <c r="O171" s="53"/>
      <c r="P171" s="53"/>
      <c r="Q171" s="53"/>
      <c r="R171" s="58"/>
    </row>
    <row r="172" spans="1:18" s="52" customFormat="1" ht="15">
      <c r="A172" s="36"/>
      <c r="O172" s="53"/>
      <c r="P172" s="53"/>
      <c r="Q172" s="53"/>
      <c r="R172" s="58"/>
    </row>
    <row r="173" spans="1:18" s="52" customFormat="1" ht="15">
      <c r="A173" s="36"/>
      <c r="O173" s="53"/>
      <c r="P173" s="53"/>
      <c r="Q173" s="53"/>
      <c r="R173" s="58"/>
    </row>
    <row r="174" spans="1:18" s="52" customFormat="1" ht="15">
      <c r="A174" s="36"/>
      <c r="O174" s="53"/>
      <c r="P174" s="53"/>
      <c r="Q174" s="53"/>
      <c r="R174" s="58"/>
    </row>
    <row r="175" spans="1:18" s="52" customFormat="1" ht="15">
      <c r="A175" s="36"/>
      <c r="O175" s="53"/>
      <c r="P175" s="53"/>
      <c r="Q175" s="53"/>
      <c r="R175" s="58"/>
    </row>
    <row r="176" spans="1:18" s="52" customFormat="1" ht="15">
      <c r="A176" s="36"/>
      <c r="O176" s="53"/>
      <c r="P176" s="53"/>
      <c r="Q176" s="53"/>
      <c r="R176" s="58"/>
    </row>
    <row r="177" spans="1:18" s="52" customFormat="1" ht="15">
      <c r="A177" s="36"/>
      <c r="O177" s="53"/>
      <c r="P177" s="53"/>
      <c r="Q177" s="53"/>
      <c r="R177" s="58"/>
    </row>
    <row r="178" spans="1:18" s="52" customFormat="1" ht="15">
      <c r="A178" s="36"/>
      <c r="O178" s="53"/>
      <c r="P178" s="53"/>
      <c r="Q178" s="53"/>
      <c r="R178" s="58"/>
    </row>
    <row r="179" spans="1:18" s="52" customFormat="1" ht="15">
      <c r="A179" s="36"/>
      <c r="O179" s="53"/>
      <c r="P179" s="53"/>
      <c r="Q179" s="53"/>
      <c r="R179" s="58"/>
    </row>
    <row r="180" spans="1:18" s="52" customFormat="1" ht="15">
      <c r="A180" s="36"/>
      <c r="O180" s="53"/>
      <c r="P180" s="53"/>
      <c r="Q180" s="53"/>
      <c r="R180" s="58"/>
    </row>
    <row r="181" spans="1:18" s="52" customFormat="1" ht="15">
      <c r="A181" s="36"/>
      <c r="O181" s="53"/>
      <c r="P181" s="53"/>
      <c r="Q181" s="53"/>
      <c r="R181" s="58"/>
    </row>
    <row r="182" spans="1:18" s="52" customFormat="1" ht="15">
      <c r="A182" s="36"/>
      <c r="O182" s="53"/>
      <c r="P182" s="53"/>
      <c r="Q182" s="53"/>
      <c r="R182" s="58"/>
    </row>
    <row r="183" spans="1:18" s="52" customFormat="1" ht="15">
      <c r="A183" s="36"/>
      <c r="O183" s="53"/>
      <c r="P183" s="53"/>
      <c r="Q183" s="53"/>
      <c r="R183" s="58"/>
    </row>
    <row r="184" spans="1:18" s="52" customFormat="1" ht="15">
      <c r="A184" s="36"/>
      <c r="O184" s="53"/>
      <c r="P184" s="53"/>
      <c r="Q184" s="53"/>
      <c r="R184" s="58"/>
    </row>
    <row r="185" spans="1:18" s="52" customFormat="1" ht="15">
      <c r="A185" s="36"/>
      <c r="O185" s="53"/>
      <c r="P185" s="53"/>
      <c r="Q185" s="53"/>
      <c r="R185" s="58"/>
    </row>
    <row r="186" spans="1:18" s="52" customFormat="1" ht="15">
      <c r="A186" s="36"/>
      <c r="O186" s="53"/>
      <c r="P186" s="53"/>
      <c r="Q186" s="53"/>
      <c r="R186" s="58"/>
    </row>
    <row r="187" spans="1:18" s="52" customFormat="1" ht="15">
      <c r="A187" s="36"/>
      <c r="O187" s="53"/>
      <c r="P187" s="53"/>
      <c r="Q187" s="53"/>
      <c r="R187" s="58"/>
    </row>
    <row r="188" spans="1:18" s="52" customFormat="1" ht="15">
      <c r="A188" s="36"/>
      <c r="O188" s="53"/>
      <c r="P188" s="53"/>
      <c r="Q188" s="53"/>
      <c r="R188" s="58"/>
    </row>
    <row r="189" spans="1:18" s="52" customFormat="1" ht="15">
      <c r="A189" s="36"/>
      <c r="O189" s="53"/>
      <c r="P189" s="53"/>
      <c r="Q189" s="53"/>
      <c r="R189" s="58"/>
    </row>
    <row r="190" spans="1:18" s="52" customFormat="1" ht="15">
      <c r="A190" s="36"/>
      <c r="O190" s="53"/>
      <c r="P190" s="53"/>
      <c r="Q190" s="53"/>
      <c r="R190" s="58"/>
    </row>
    <row r="191" spans="1:18" s="52" customFormat="1" ht="15">
      <c r="A191" s="36"/>
      <c r="O191" s="53"/>
      <c r="P191" s="53"/>
      <c r="Q191" s="53"/>
      <c r="R191" s="58"/>
    </row>
    <row r="192" spans="1:18" s="52" customFormat="1" ht="15">
      <c r="A192" s="36"/>
      <c r="O192" s="53"/>
      <c r="P192" s="53"/>
      <c r="Q192" s="53"/>
      <c r="R192" s="58"/>
    </row>
    <row r="193" spans="1:18" s="52" customFormat="1" ht="15">
      <c r="A193" s="36"/>
      <c r="O193" s="53"/>
      <c r="P193" s="53"/>
      <c r="Q193" s="53"/>
      <c r="R193" s="58"/>
    </row>
    <row r="194" spans="1:18" s="52" customFormat="1" ht="15">
      <c r="A194" s="36"/>
      <c r="O194" s="53"/>
      <c r="P194" s="53"/>
      <c r="Q194" s="53"/>
      <c r="R194" s="58"/>
    </row>
    <row r="195" spans="1:18" s="52" customFormat="1" ht="15">
      <c r="A195" s="36"/>
      <c r="O195" s="53"/>
      <c r="P195" s="53"/>
      <c r="Q195" s="53"/>
      <c r="R195" s="58"/>
    </row>
    <row r="196" spans="1:18" s="52" customFormat="1" ht="15">
      <c r="A196" s="36"/>
      <c r="O196" s="53"/>
      <c r="P196" s="53"/>
      <c r="Q196" s="53"/>
      <c r="R196" s="58"/>
    </row>
    <row r="197" spans="1:18" s="52" customFormat="1" ht="15">
      <c r="A197" s="36"/>
      <c r="O197" s="53"/>
      <c r="P197" s="53"/>
      <c r="Q197" s="53"/>
      <c r="R197" s="58"/>
    </row>
    <row r="198" spans="1:18" s="52" customFormat="1" ht="15">
      <c r="A198" s="36"/>
      <c r="O198" s="53"/>
      <c r="P198" s="53"/>
      <c r="Q198" s="53"/>
      <c r="R198" s="58"/>
    </row>
    <row r="199" spans="1:18" s="52" customFormat="1" ht="15">
      <c r="A199" s="36"/>
      <c r="O199" s="53"/>
      <c r="P199" s="53"/>
      <c r="Q199" s="53"/>
      <c r="R199" s="58"/>
    </row>
    <row r="200" spans="1:18" s="52" customFormat="1" ht="15">
      <c r="A200" s="36"/>
      <c r="O200" s="53"/>
      <c r="P200" s="53"/>
      <c r="Q200" s="53"/>
      <c r="R200" s="58"/>
    </row>
    <row r="201" spans="1:18" s="52" customFormat="1" ht="15">
      <c r="A201" s="36"/>
      <c r="O201" s="53"/>
      <c r="P201" s="53"/>
      <c r="Q201" s="53"/>
      <c r="R201" s="58"/>
    </row>
    <row r="202" spans="1:18" s="52" customFormat="1" ht="15">
      <c r="A202" s="36"/>
      <c r="O202" s="53"/>
      <c r="P202" s="53"/>
      <c r="Q202" s="53"/>
      <c r="R202" s="58"/>
    </row>
    <row r="203" spans="1:18" s="52" customFormat="1" ht="15">
      <c r="A203" s="36"/>
      <c r="O203" s="53"/>
      <c r="P203" s="53"/>
      <c r="Q203" s="53"/>
      <c r="R203" s="58"/>
    </row>
    <row r="204" spans="1:18" s="52" customFormat="1" ht="15">
      <c r="A204" s="36"/>
      <c r="O204" s="53"/>
      <c r="P204" s="53"/>
      <c r="Q204" s="53"/>
      <c r="R204" s="58"/>
    </row>
    <row r="205" spans="1:18" s="52" customFormat="1" ht="15">
      <c r="A205" s="36"/>
      <c r="O205" s="53"/>
      <c r="P205" s="53"/>
      <c r="Q205" s="53"/>
      <c r="R205" s="58"/>
    </row>
    <row r="206" spans="1:18" s="52" customFormat="1" ht="15">
      <c r="A206" s="36"/>
      <c r="O206" s="53"/>
      <c r="P206" s="53"/>
      <c r="Q206" s="53"/>
      <c r="R206" s="58"/>
    </row>
    <row r="207" spans="1:18" s="52" customFormat="1" ht="15">
      <c r="A207" s="36"/>
      <c r="O207" s="53"/>
      <c r="P207" s="53"/>
      <c r="Q207" s="53"/>
      <c r="R207" s="58"/>
    </row>
    <row r="208" spans="1:18" s="52" customFormat="1" ht="15">
      <c r="A208" s="36"/>
      <c r="O208" s="53"/>
      <c r="P208" s="53"/>
      <c r="Q208" s="53"/>
      <c r="R208" s="58"/>
    </row>
    <row r="209" spans="1:18" s="52" customFormat="1" ht="15">
      <c r="A209" s="36"/>
      <c r="O209" s="53"/>
      <c r="P209" s="53"/>
      <c r="Q209" s="53"/>
      <c r="R209" s="58"/>
    </row>
    <row r="210" spans="1:18" s="52" customFormat="1" ht="15">
      <c r="A210" s="36"/>
      <c r="O210" s="53"/>
      <c r="P210" s="53"/>
      <c r="Q210" s="53"/>
      <c r="R210" s="58"/>
    </row>
    <row r="211" spans="1:18" s="52" customFormat="1" ht="15">
      <c r="A211" s="36"/>
      <c r="O211" s="53"/>
      <c r="P211" s="53"/>
      <c r="Q211" s="53"/>
      <c r="R211" s="58"/>
    </row>
    <row r="212" spans="1:18" s="52" customFormat="1" ht="15">
      <c r="A212" s="36"/>
      <c r="O212" s="53"/>
      <c r="P212" s="53"/>
      <c r="Q212" s="53"/>
      <c r="R212" s="58"/>
    </row>
    <row r="213" spans="1:18" s="52" customFormat="1" ht="15">
      <c r="A213" s="36"/>
      <c r="O213" s="53"/>
      <c r="P213" s="53"/>
      <c r="Q213" s="53"/>
      <c r="R213" s="58"/>
    </row>
    <row r="214" spans="1:18" s="52" customFormat="1" ht="15">
      <c r="A214" s="36"/>
      <c r="O214" s="53"/>
      <c r="P214" s="53"/>
      <c r="Q214" s="53"/>
      <c r="R214" s="58"/>
    </row>
    <row r="215" spans="1:18" s="52" customFormat="1" ht="15">
      <c r="A215" s="36"/>
      <c r="O215" s="53"/>
      <c r="P215" s="53"/>
      <c r="Q215" s="53"/>
      <c r="R215" s="58"/>
    </row>
    <row r="216" spans="1:18" s="52" customFormat="1" ht="15">
      <c r="A216" s="36"/>
      <c r="O216" s="53"/>
      <c r="P216" s="53"/>
      <c r="Q216" s="53"/>
      <c r="R216" s="58"/>
    </row>
    <row r="217" spans="1:18" s="52" customFormat="1" ht="15">
      <c r="A217" s="36"/>
      <c r="O217" s="53"/>
      <c r="P217" s="53"/>
      <c r="Q217" s="53"/>
      <c r="R217" s="58"/>
    </row>
    <row r="218" spans="1:18" s="52" customFormat="1" ht="15">
      <c r="A218" s="36"/>
      <c r="O218" s="53"/>
      <c r="P218" s="53"/>
      <c r="Q218" s="53"/>
      <c r="R218" s="58"/>
    </row>
    <row r="219" spans="1:18" s="52" customFormat="1" ht="15">
      <c r="A219" s="36"/>
      <c r="O219" s="53"/>
      <c r="P219" s="53"/>
      <c r="Q219" s="53"/>
      <c r="R219" s="58"/>
    </row>
    <row r="220" spans="1:18" s="52" customFormat="1" ht="15">
      <c r="A220" s="36"/>
      <c r="O220" s="53"/>
      <c r="P220" s="53"/>
      <c r="Q220" s="53"/>
      <c r="R220" s="58"/>
    </row>
    <row r="221" spans="1:18" s="52" customFormat="1" ht="15">
      <c r="A221" s="36"/>
      <c r="O221" s="53"/>
      <c r="P221" s="53"/>
      <c r="Q221" s="53"/>
      <c r="R221" s="58"/>
    </row>
    <row r="222" spans="1:18" s="52" customFormat="1" ht="15">
      <c r="A222" s="36"/>
      <c r="O222" s="53"/>
      <c r="P222" s="53"/>
      <c r="Q222" s="53"/>
      <c r="R222" s="58"/>
    </row>
    <row r="223" spans="1:18" s="52" customFormat="1" ht="15">
      <c r="A223" s="36"/>
      <c r="O223" s="53"/>
      <c r="P223" s="53"/>
      <c r="Q223" s="53"/>
      <c r="R223" s="58"/>
    </row>
    <row r="224" spans="1:18" s="52" customFormat="1" ht="15">
      <c r="A224" s="36"/>
      <c r="O224" s="53"/>
      <c r="P224" s="53"/>
      <c r="Q224" s="53"/>
      <c r="R224" s="58"/>
    </row>
    <row r="225" spans="1:18" s="52" customFormat="1" ht="15">
      <c r="A225" s="36"/>
      <c r="O225" s="53"/>
      <c r="P225" s="53"/>
      <c r="Q225" s="53"/>
      <c r="R225" s="58"/>
    </row>
    <row r="226" spans="1:18" s="52" customFormat="1" ht="15">
      <c r="A226" s="36"/>
      <c r="O226" s="53"/>
      <c r="P226" s="53"/>
      <c r="Q226" s="53"/>
      <c r="R226" s="58"/>
    </row>
    <row r="227" spans="1:18" s="52" customFormat="1" ht="15">
      <c r="A227" s="36"/>
      <c r="O227" s="53"/>
      <c r="P227" s="53"/>
      <c r="Q227" s="53"/>
      <c r="R227" s="58"/>
    </row>
    <row r="228" spans="1:18" s="52" customFormat="1" ht="15">
      <c r="A228" s="36"/>
      <c r="O228" s="53"/>
      <c r="P228" s="53"/>
      <c r="Q228" s="53"/>
      <c r="R228" s="58"/>
    </row>
    <row r="229" spans="1:18" s="52" customFormat="1" ht="15">
      <c r="A229" s="36"/>
      <c r="O229" s="53"/>
      <c r="P229" s="53"/>
      <c r="Q229" s="53"/>
      <c r="R229" s="58"/>
    </row>
    <row r="230" spans="1:18" s="52" customFormat="1" ht="15">
      <c r="A230" s="36"/>
      <c r="O230" s="53"/>
      <c r="P230" s="53"/>
      <c r="Q230" s="53"/>
      <c r="R230" s="58"/>
    </row>
    <row r="231" spans="1:18" s="52" customFormat="1" ht="15">
      <c r="A231" s="36"/>
      <c r="O231" s="53"/>
      <c r="P231" s="53"/>
      <c r="Q231" s="53"/>
      <c r="R231" s="58"/>
    </row>
    <row r="232" spans="1:18" s="52" customFormat="1" ht="15">
      <c r="A232" s="36"/>
      <c r="O232" s="53"/>
      <c r="P232" s="53"/>
      <c r="Q232" s="53"/>
      <c r="R232" s="58"/>
    </row>
    <row r="233" spans="1:18" s="52" customFormat="1" ht="15">
      <c r="A233" s="36"/>
      <c r="O233" s="53"/>
      <c r="P233" s="53"/>
      <c r="Q233" s="53"/>
      <c r="R233" s="58"/>
    </row>
    <row r="234" spans="1:18" s="52" customFormat="1" ht="15">
      <c r="A234" s="36"/>
      <c r="O234" s="53"/>
      <c r="P234" s="53"/>
      <c r="Q234" s="53"/>
      <c r="R234" s="58"/>
    </row>
    <row r="235" spans="1:18" s="52" customFormat="1" ht="15">
      <c r="A235" s="36"/>
      <c r="O235" s="53"/>
      <c r="P235" s="53"/>
      <c r="Q235" s="53"/>
      <c r="R235" s="58"/>
    </row>
    <row r="236" spans="1:18" s="52" customFormat="1" ht="15">
      <c r="A236" s="36"/>
      <c r="O236" s="53"/>
      <c r="P236" s="53"/>
      <c r="Q236" s="53"/>
      <c r="R236" s="58"/>
    </row>
    <row r="237" spans="1:18" s="52" customFormat="1" ht="15">
      <c r="A237" s="36"/>
      <c r="O237" s="53"/>
      <c r="P237" s="53"/>
      <c r="Q237" s="53"/>
      <c r="R237" s="58"/>
    </row>
    <row r="238" spans="1:18" s="52" customFormat="1" ht="15">
      <c r="A238" s="36"/>
      <c r="O238" s="53"/>
      <c r="P238" s="53"/>
      <c r="Q238" s="53"/>
      <c r="R238" s="58"/>
    </row>
    <row r="239" spans="1:18" s="52" customFormat="1" ht="15">
      <c r="A239" s="36"/>
      <c r="O239" s="53"/>
      <c r="P239" s="53"/>
      <c r="Q239" s="53"/>
      <c r="R239" s="58"/>
    </row>
    <row r="240" spans="1:18" s="52" customFormat="1" ht="15">
      <c r="A240" s="36"/>
      <c r="O240" s="53"/>
      <c r="P240" s="53"/>
      <c r="Q240" s="53"/>
      <c r="R240" s="58"/>
    </row>
    <row r="241" spans="1:18" s="52" customFormat="1" ht="15">
      <c r="A241" s="36"/>
      <c r="O241" s="53"/>
      <c r="P241" s="53"/>
      <c r="Q241" s="53"/>
      <c r="R241" s="58"/>
    </row>
    <row r="242" spans="1:18" s="52" customFormat="1" ht="15">
      <c r="A242" s="36"/>
      <c r="O242" s="53"/>
      <c r="P242" s="53"/>
      <c r="Q242" s="53"/>
      <c r="R242" s="58"/>
    </row>
    <row r="243" spans="1:18" s="52" customFormat="1" ht="15">
      <c r="A243" s="36"/>
      <c r="O243" s="53"/>
      <c r="P243" s="53"/>
      <c r="Q243" s="53"/>
      <c r="R243" s="58"/>
    </row>
    <row r="244" spans="1:18" s="52" customFormat="1" ht="15">
      <c r="A244" s="36"/>
      <c r="O244" s="53"/>
      <c r="P244" s="53"/>
      <c r="Q244" s="53"/>
      <c r="R244" s="58"/>
    </row>
    <row r="245" spans="1:18" s="52" customFormat="1" ht="15">
      <c r="A245" s="36"/>
      <c r="O245" s="53"/>
      <c r="P245" s="53"/>
      <c r="Q245" s="53"/>
      <c r="R245" s="58"/>
    </row>
    <row r="246" spans="1:18" s="52" customFormat="1" ht="15">
      <c r="A246" s="36"/>
      <c r="O246" s="53"/>
      <c r="P246" s="53"/>
      <c r="Q246" s="53"/>
      <c r="R246" s="58"/>
    </row>
    <row r="247" spans="1:18" s="52" customFormat="1" ht="15">
      <c r="A247" s="36"/>
      <c r="O247" s="53"/>
      <c r="P247" s="53"/>
      <c r="Q247" s="53"/>
      <c r="R247" s="58"/>
    </row>
    <row r="248" spans="1:18" s="52" customFormat="1" ht="15">
      <c r="A248" s="36"/>
      <c r="O248" s="53"/>
      <c r="P248" s="53"/>
      <c r="Q248" s="53"/>
      <c r="R248" s="58"/>
    </row>
    <row r="249" spans="1:18" s="52" customFormat="1" ht="15">
      <c r="A249" s="36"/>
      <c r="O249" s="53"/>
      <c r="P249" s="53"/>
      <c r="Q249" s="53"/>
      <c r="R249" s="58"/>
    </row>
    <row r="250" spans="1:18" s="52" customFormat="1" ht="15">
      <c r="A250" s="36"/>
      <c r="O250" s="53"/>
      <c r="P250" s="53"/>
      <c r="Q250" s="53"/>
      <c r="R250" s="58"/>
    </row>
    <row r="251" spans="1:18" s="52" customFormat="1" ht="15">
      <c r="A251" s="36"/>
      <c r="O251" s="53"/>
      <c r="P251" s="53"/>
      <c r="Q251" s="53"/>
      <c r="R251" s="58"/>
    </row>
    <row r="252" spans="1:18" s="52" customFormat="1" ht="15">
      <c r="A252" s="36"/>
      <c r="O252" s="53"/>
      <c r="P252" s="53"/>
      <c r="Q252" s="53"/>
      <c r="R252" s="58"/>
    </row>
    <row r="253" spans="1:18" s="52" customFormat="1" ht="15">
      <c r="A253" s="36"/>
      <c r="O253" s="53"/>
      <c r="P253" s="53"/>
      <c r="Q253" s="53"/>
      <c r="R253" s="58"/>
    </row>
    <row r="254" spans="1:18" s="52" customFormat="1" ht="15">
      <c r="A254" s="36"/>
      <c r="O254" s="53"/>
      <c r="P254" s="53"/>
      <c r="Q254" s="53"/>
      <c r="R254" s="58"/>
    </row>
    <row r="255" spans="1:18" s="52" customFormat="1" ht="15">
      <c r="A255" s="36"/>
      <c r="O255" s="53"/>
      <c r="P255" s="53"/>
      <c r="Q255" s="53"/>
      <c r="R255" s="58"/>
    </row>
    <row r="256" spans="1:18" s="52" customFormat="1" ht="15">
      <c r="A256" s="36"/>
      <c r="O256" s="53"/>
      <c r="P256" s="53"/>
      <c r="Q256" s="53"/>
      <c r="R256" s="58"/>
    </row>
    <row r="257" spans="1:18" s="52" customFormat="1" ht="15">
      <c r="A257" s="36"/>
      <c r="O257" s="53"/>
      <c r="P257" s="53"/>
      <c r="Q257" s="53"/>
      <c r="R257" s="58"/>
    </row>
    <row r="258" spans="1:18" s="52" customFormat="1" ht="15">
      <c r="A258" s="36"/>
      <c r="O258" s="53"/>
      <c r="P258" s="53"/>
      <c r="Q258" s="53"/>
      <c r="R258" s="58"/>
    </row>
    <row r="259" spans="1:18" s="52" customFormat="1" ht="15">
      <c r="A259" s="36"/>
      <c r="O259" s="53"/>
      <c r="P259" s="53"/>
      <c r="Q259" s="53"/>
      <c r="R259" s="58"/>
    </row>
    <row r="260" spans="1:18" s="52" customFormat="1" ht="15">
      <c r="A260" s="36"/>
      <c r="O260" s="53"/>
      <c r="P260" s="53"/>
      <c r="Q260" s="53"/>
      <c r="R260" s="58"/>
    </row>
    <row r="261" spans="1:18" s="52" customFormat="1" ht="15">
      <c r="A261" s="36"/>
      <c r="O261" s="53"/>
      <c r="P261" s="53"/>
      <c r="Q261" s="53"/>
      <c r="R261" s="58"/>
    </row>
    <row r="262" spans="1:18" s="52" customFormat="1" ht="15">
      <c r="A262" s="36"/>
      <c r="O262" s="53"/>
      <c r="P262" s="53"/>
      <c r="Q262" s="53"/>
      <c r="R262" s="58"/>
    </row>
    <row r="263" spans="1:18" s="52" customFormat="1" ht="15">
      <c r="A263" s="36"/>
      <c r="O263" s="53"/>
      <c r="P263" s="53"/>
      <c r="Q263" s="53"/>
      <c r="R263" s="58"/>
    </row>
    <row r="264" spans="1:18" s="52" customFormat="1" ht="15">
      <c r="A264" s="36"/>
      <c r="O264" s="53"/>
      <c r="P264" s="53"/>
      <c r="Q264" s="53"/>
      <c r="R264" s="58"/>
    </row>
    <row r="265" spans="1:18" s="52" customFormat="1" ht="15">
      <c r="A265" s="36"/>
      <c r="O265" s="53"/>
      <c r="P265" s="53"/>
      <c r="Q265" s="53"/>
      <c r="R265" s="58"/>
    </row>
    <row r="266" spans="1:18" s="52" customFormat="1" ht="15">
      <c r="A266" s="36"/>
      <c r="O266" s="53"/>
      <c r="P266" s="53"/>
      <c r="Q266" s="53"/>
      <c r="R266" s="58"/>
    </row>
    <row r="267" spans="1:18" s="52" customFormat="1" ht="15">
      <c r="A267" s="36"/>
      <c r="O267" s="53"/>
      <c r="P267" s="53"/>
      <c r="Q267" s="53"/>
      <c r="R267" s="58"/>
    </row>
    <row r="268" spans="1:18" s="52" customFormat="1" ht="15">
      <c r="A268" s="36"/>
      <c r="O268" s="53"/>
      <c r="P268" s="53"/>
      <c r="Q268" s="53"/>
      <c r="R268" s="58"/>
    </row>
    <row r="269" spans="1:18" s="52" customFormat="1" ht="15">
      <c r="A269" s="36"/>
      <c r="O269" s="53"/>
      <c r="P269" s="53"/>
      <c r="Q269" s="53"/>
      <c r="R269" s="58"/>
    </row>
    <row r="270" spans="1:18" s="52" customFormat="1" ht="15">
      <c r="A270" s="36"/>
      <c r="O270" s="53"/>
      <c r="P270" s="53"/>
      <c r="Q270" s="53"/>
      <c r="R270" s="58"/>
    </row>
    <row r="271" spans="1:18" s="52" customFormat="1" ht="15">
      <c r="A271" s="36"/>
      <c r="O271" s="53"/>
      <c r="P271" s="53"/>
      <c r="Q271" s="53"/>
      <c r="R271" s="58"/>
    </row>
    <row r="272" spans="1:18" s="52" customFormat="1" ht="15">
      <c r="A272" s="36"/>
      <c r="O272" s="53"/>
      <c r="P272" s="53"/>
      <c r="Q272" s="53"/>
      <c r="R272" s="58"/>
    </row>
    <row r="273" spans="1:18" s="52" customFormat="1" ht="15">
      <c r="A273" s="36"/>
      <c r="O273" s="53"/>
      <c r="P273" s="53"/>
      <c r="Q273" s="53"/>
      <c r="R273" s="58"/>
    </row>
    <row r="274" spans="1:18" s="52" customFormat="1" ht="15">
      <c r="A274" s="36"/>
      <c r="O274" s="53"/>
      <c r="P274" s="53"/>
      <c r="Q274" s="53"/>
      <c r="R274" s="58"/>
    </row>
    <row r="275" spans="1:18" s="52" customFormat="1" ht="15">
      <c r="A275" s="36"/>
      <c r="O275" s="53"/>
      <c r="P275" s="53"/>
      <c r="Q275" s="53"/>
      <c r="R275" s="58"/>
    </row>
    <row r="276" spans="1:18" s="52" customFormat="1" ht="15">
      <c r="A276" s="36"/>
      <c r="O276" s="53"/>
      <c r="P276" s="53"/>
      <c r="Q276" s="53"/>
      <c r="R276" s="58"/>
    </row>
    <row r="277" spans="1:18" s="52" customFormat="1" ht="15">
      <c r="A277" s="36"/>
      <c r="O277" s="53"/>
      <c r="P277" s="53"/>
      <c r="Q277" s="53"/>
      <c r="R277" s="58"/>
    </row>
    <row r="278" spans="1:18" s="52" customFormat="1" ht="15">
      <c r="A278" s="36"/>
      <c r="O278" s="53"/>
      <c r="P278" s="53"/>
      <c r="Q278" s="53"/>
      <c r="R278" s="58"/>
    </row>
    <row r="279" spans="1:18" s="52" customFormat="1" ht="15">
      <c r="A279" s="36"/>
      <c r="O279" s="53"/>
      <c r="P279" s="53"/>
      <c r="Q279" s="53"/>
      <c r="R279" s="58"/>
    </row>
    <row r="280" spans="1:18" s="52" customFormat="1" ht="15">
      <c r="A280" s="36"/>
      <c r="O280" s="53"/>
      <c r="P280" s="53"/>
      <c r="Q280" s="53"/>
      <c r="R280" s="58"/>
    </row>
    <row r="281" spans="1:18" s="52" customFormat="1" ht="15">
      <c r="A281" s="36"/>
      <c r="O281" s="53"/>
      <c r="P281" s="53"/>
      <c r="Q281" s="53"/>
      <c r="R281" s="58"/>
    </row>
    <row r="282" spans="1:18" s="52" customFormat="1" ht="15">
      <c r="A282" s="36"/>
      <c r="O282" s="53"/>
      <c r="P282" s="53"/>
      <c r="Q282" s="53"/>
      <c r="R282" s="58"/>
    </row>
    <row r="283" spans="1:18" s="52" customFormat="1" ht="15">
      <c r="A283" s="36"/>
      <c r="O283" s="53"/>
      <c r="P283" s="53"/>
      <c r="Q283" s="53"/>
      <c r="R283" s="58"/>
    </row>
    <row r="284" spans="1:18" s="52" customFormat="1" ht="15">
      <c r="A284" s="36"/>
      <c r="O284" s="53"/>
      <c r="P284" s="53"/>
      <c r="Q284" s="53"/>
      <c r="R284" s="58"/>
    </row>
    <row r="285" spans="1:18" s="52" customFormat="1" ht="15">
      <c r="A285" s="36"/>
      <c r="O285" s="53"/>
      <c r="P285" s="53"/>
      <c r="Q285" s="53"/>
      <c r="R285" s="58"/>
    </row>
    <row r="286" spans="1:18" s="52" customFormat="1" ht="15">
      <c r="A286" s="36"/>
      <c r="O286" s="53"/>
      <c r="P286" s="53"/>
      <c r="Q286" s="53"/>
      <c r="R286" s="58"/>
    </row>
    <row r="287" spans="1:18" s="52" customFormat="1" ht="15">
      <c r="A287" s="36"/>
      <c r="O287" s="53"/>
      <c r="P287" s="53"/>
      <c r="Q287" s="53"/>
      <c r="R287" s="58"/>
    </row>
    <row r="288" spans="1:18" s="52" customFormat="1" ht="15">
      <c r="A288" s="36"/>
      <c r="O288" s="53"/>
      <c r="P288" s="53"/>
      <c r="Q288" s="53"/>
      <c r="R288" s="58"/>
    </row>
    <row r="289" spans="1:18" s="52" customFormat="1" ht="15">
      <c r="A289" s="36"/>
      <c r="O289" s="53"/>
      <c r="P289" s="53"/>
      <c r="Q289" s="53"/>
      <c r="R289" s="58"/>
    </row>
    <row r="290" spans="1:18" s="52" customFormat="1" ht="15">
      <c r="A290" s="36"/>
      <c r="O290" s="53"/>
      <c r="P290" s="53"/>
      <c r="Q290" s="53"/>
      <c r="R290" s="58"/>
    </row>
    <row r="291" spans="1:18" s="52" customFormat="1" ht="15">
      <c r="A291" s="36"/>
      <c r="O291" s="53"/>
      <c r="P291" s="53"/>
      <c r="Q291" s="53"/>
      <c r="R291" s="58"/>
    </row>
    <row r="292" spans="1:18" s="52" customFormat="1" ht="15">
      <c r="A292" s="36"/>
      <c r="O292" s="53"/>
      <c r="P292" s="53"/>
      <c r="Q292" s="53"/>
      <c r="R292" s="58"/>
    </row>
    <row r="293" spans="1:18" s="52" customFormat="1" ht="15">
      <c r="A293" s="36"/>
      <c r="O293" s="53"/>
      <c r="P293" s="53"/>
      <c r="Q293" s="53"/>
      <c r="R293" s="58"/>
    </row>
    <row r="294" spans="1:18" s="52" customFormat="1" ht="15">
      <c r="A294" s="36"/>
      <c r="O294" s="53"/>
      <c r="P294" s="53"/>
      <c r="Q294" s="53"/>
      <c r="R294" s="58"/>
    </row>
    <row r="295" spans="1:18" s="52" customFormat="1" ht="15">
      <c r="A295" s="36"/>
      <c r="O295" s="53"/>
      <c r="P295" s="53"/>
      <c r="Q295" s="53"/>
      <c r="R295" s="58"/>
    </row>
    <row r="296" spans="1:18" s="52" customFormat="1" ht="15">
      <c r="A296" s="36"/>
      <c r="O296" s="53"/>
      <c r="P296" s="53"/>
      <c r="Q296" s="53"/>
      <c r="R296" s="58"/>
    </row>
    <row r="297" spans="1:18" s="52" customFormat="1" ht="15">
      <c r="A297" s="36"/>
      <c r="O297" s="53"/>
      <c r="P297" s="53"/>
      <c r="Q297" s="53"/>
      <c r="R297" s="58"/>
    </row>
    <row r="298" spans="1:18" s="52" customFormat="1" ht="15">
      <c r="A298" s="36"/>
      <c r="O298" s="53"/>
      <c r="P298" s="53"/>
      <c r="Q298" s="53"/>
      <c r="R298" s="58"/>
    </row>
    <row r="299" spans="1:18" s="52" customFormat="1" ht="15">
      <c r="A299" s="36"/>
      <c r="O299" s="53"/>
      <c r="P299" s="53"/>
      <c r="Q299" s="53"/>
      <c r="R299" s="58"/>
    </row>
    <row r="300" spans="1:18" s="52" customFormat="1" ht="15">
      <c r="A300" s="36"/>
      <c r="O300" s="53"/>
      <c r="P300" s="53"/>
      <c r="Q300" s="53"/>
      <c r="R300" s="58"/>
    </row>
    <row r="301" spans="1:18" s="52" customFormat="1" ht="15">
      <c r="A301" s="36"/>
      <c r="O301" s="53"/>
      <c r="P301" s="53"/>
      <c r="Q301" s="53"/>
      <c r="R301" s="58"/>
    </row>
    <row r="302" spans="1:18" s="52" customFormat="1" ht="15">
      <c r="A302" s="36"/>
      <c r="O302" s="53"/>
      <c r="P302" s="53"/>
      <c r="Q302" s="53"/>
      <c r="R302" s="58"/>
    </row>
    <row r="303" spans="1:18" s="52" customFormat="1" ht="15">
      <c r="A303" s="36"/>
      <c r="O303" s="53"/>
      <c r="P303" s="53"/>
      <c r="Q303" s="53"/>
      <c r="R303" s="58"/>
    </row>
    <row r="304" spans="1:18" s="52" customFormat="1" ht="15">
      <c r="A304" s="36"/>
      <c r="O304" s="53"/>
      <c r="P304" s="53"/>
      <c r="Q304" s="53"/>
      <c r="R304" s="58"/>
    </row>
    <row r="305" spans="1:18" s="52" customFormat="1" ht="15">
      <c r="A305" s="36"/>
      <c r="O305" s="53"/>
      <c r="P305" s="53"/>
      <c r="Q305" s="53"/>
      <c r="R305" s="58"/>
    </row>
    <row r="306" spans="1:18" s="52" customFormat="1" ht="15">
      <c r="A306" s="36"/>
      <c r="O306" s="53"/>
      <c r="P306" s="53"/>
      <c r="Q306" s="53"/>
      <c r="R306" s="58"/>
    </row>
    <row r="307" spans="1:18" s="52" customFormat="1" ht="15">
      <c r="A307" s="36"/>
      <c r="O307" s="53"/>
      <c r="P307" s="53"/>
      <c r="Q307" s="53"/>
      <c r="R307" s="58"/>
    </row>
    <row r="308" spans="1:18" s="52" customFormat="1" ht="15">
      <c r="A308" s="36"/>
      <c r="O308" s="53"/>
      <c r="P308" s="53"/>
      <c r="Q308" s="53"/>
      <c r="R308" s="58"/>
    </row>
    <row r="309" spans="1:18" s="52" customFormat="1" ht="15">
      <c r="A309" s="36"/>
      <c r="O309" s="53"/>
      <c r="P309" s="53"/>
      <c r="Q309" s="53"/>
      <c r="R309" s="58"/>
    </row>
    <row r="310" spans="1:18" s="52" customFormat="1" ht="15">
      <c r="A310" s="36"/>
      <c r="O310" s="53"/>
      <c r="P310" s="53"/>
      <c r="Q310" s="53"/>
      <c r="R310" s="58"/>
    </row>
    <row r="311" spans="1:18" s="52" customFormat="1" ht="15">
      <c r="A311" s="36"/>
      <c r="O311" s="53"/>
      <c r="P311" s="53"/>
      <c r="Q311" s="53"/>
      <c r="R311" s="58"/>
    </row>
    <row r="312" spans="1:18" s="52" customFormat="1" ht="15">
      <c r="A312" s="36"/>
      <c r="O312" s="53"/>
      <c r="P312" s="53"/>
      <c r="Q312" s="53"/>
      <c r="R312" s="58"/>
    </row>
    <row r="313" spans="1:18" s="52" customFormat="1" ht="15">
      <c r="A313" s="36"/>
      <c r="O313" s="53"/>
      <c r="P313" s="53"/>
      <c r="Q313" s="53"/>
      <c r="R313" s="58"/>
    </row>
    <row r="314" spans="1:18" s="52" customFormat="1" ht="15">
      <c r="A314" s="36"/>
      <c r="O314" s="53"/>
      <c r="P314" s="53"/>
      <c r="Q314" s="53"/>
      <c r="R314" s="58"/>
    </row>
    <row r="315" spans="1:18" s="52" customFormat="1" ht="15">
      <c r="A315" s="36"/>
      <c r="O315" s="53"/>
      <c r="P315" s="53"/>
      <c r="Q315" s="53"/>
      <c r="R315" s="58"/>
    </row>
    <row r="316" spans="1:18" s="52" customFormat="1" ht="15">
      <c r="A316" s="36"/>
      <c r="O316" s="53"/>
      <c r="P316" s="53"/>
      <c r="Q316" s="53"/>
      <c r="R316" s="58"/>
    </row>
    <row r="317" spans="1:18" s="52" customFormat="1" ht="15">
      <c r="A317" s="36"/>
      <c r="O317" s="53"/>
      <c r="P317" s="53"/>
      <c r="Q317" s="53"/>
      <c r="R317" s="58"/>
    </row>
    <row r="318" spans="1:18" s="52" customFormat="1" ht="15">
      <c r="A318" s="36"/>
      <c r="O318" s="53"/>
      <c r="P318" s="53"/>
      <c r="Q318" s="53"/>
      <c r="R318" s="58"/>
    </row>
    <row r="319" spans="1:18" s="52" customFormat="1" ht="15">
      <c r="A319" s="36"/>
      <c r="O319" s="53"/>
      <c r="P319" s="53"/>
      <c r="Q319" s="53"/>
      <c r="R319" s="58"/>
    </row>
    <row r="320" spans="1:18" s="52" customFormat="1" ht="15">
      <c r="A320" s="36"/>
      <c r="O320" s="53"/>
      <c r="P320" s="53"/>
      <c r="Q320" s="53"/>
      <c r="R320" s="58"/>
    </row>
    <row r="321" spans="1:18" s="52" customFormat="1" ht="15">
      <c r="A321" s="36"/>
      <c r="O321" s="53"/>
      <c r="P321" s="53"/>
      <c r="Q321" s="53"/>
      <c r="R321" s="58"/>
    </row>
    <row r="322" spans="1:18" s="52" customFormat="1" ht="15">
      <c r="A322" s="36"/>
      <c r="O322" s="53"/>
      <c r="P322" s="53"/>
      <c r="Q322" s="53"/>
      <c r="R322" s="58"/>
    </row>
    <row r="323" spans="1:18" s="52" customFormat="1" ht="15">
      <c r="A323" s="36"/>
      <c r="O323" s="53"/>
      <c r="P323" s="53"/>
      <c r="Q323" s="53"/>
      <c r="R323" s="58"/>
    </row>
    <row r="324" spans="1:18" s="52" customFormat="1" ht="15">
      <c r="A324" s="36"/>
      <c r="O324" s="53"/>
      <c r="P324" s="53"/>
      <c r="Q324" s="53"/>
      <c r="R324" s="58"/>
    </row>
    <row r="325" spans="1:18" s="52" customFormat="1" ht="15">
      <c r="A325" s="36"/>
      <c r="O325" s="53"/>
      <c r="P325" s="53"/>
      <c r="Q325" s="53"/>
      <c r="R325" s="58"/>
    </row>
    <row r="326" spans="1:18" s="52" customFormat="1" ht="15">
      <c r="A326" s="36"/>
      <c r="O326" s="53"/>
      <c r="P326" s="53"/>
      <c r="Q326" s="53"/>
      <c r="R326" s="58"/>
    </row>
    <row r="327" spans="1:18" s="52" customFormat="1" ht="15">
      <c r="A327" s="36"/>
      <c r="O327" s="53"/>
      <c r="P327" s="53"/>
      <c r="Q327" s="53"/>
      <c r="R327" s="58"/>
    </row>
    <row r="328" spans="1:18" s="52" customFormat="1" ht="15">
      <c r="A328" s="36"/>
      <c r="O328" s="53"/>
      <c r="P328" s="53"/>
      <c r="Q328" s="53"/>
      <c r="R328" s="58"/>
    </row>
    <row r="329" spans="1:18" s="52" customFormat="1" ht="15">
      <c r="A329" s="36"/>
      <c r="O329" s="53"/>
      <c r="P329" s="53"/>
      <c r="Q329" s="53"/>
      <c r="R329" s="58"/>
    </row>
    <row r="330" spans="1:18" s="52" customFormat="1" ht="15">
      <c r="A330" s="36"/>
      <c r="O330" s="53"/>
      <c r="P330" s="53"/>
      <c r="Q330" s="53"/>
      <c r="R330" s="58"/>
    </row>
    <row r="331" spans="1:18" s="52" customFormat="1" ht="15">
      <c r="A331" s="36"/>
      <c r="O331" s="53"/>
      <c r="P331" s="53"/>
      <c r="Q331" s="53"/>
      <c r="R331" s="58"/>
    </row>
    <row r="332" spans="1:18" s="52" customFormat="1" ht="15">
      <c r="A332" s="36"/>
      <c r="O332" s="53"/>
      <c r="P332" s="53"/>
      <c r="Q332" s="53"/>
      <c r="R332" s="58"/>
    </row>
    <row r="333" spans="1:18" s="52" customFormat="1" ht="15">
      <c r="A333" s="36"/>
      <c r="O333" s="53"/>
      <c r="P333" s="53"/>
      <c r="Q333" s="53"/>
      <c r="R333" s="58"/>
    </row>
    <row r="334" spans="1:18" s="52" customFormat="1" ht="15">
      <c r="A334" s="36"/>
      <c r="O334" s="53"/>
      <c r="P334" s="53"/>
      <c r="Q334" s="53"/>
      <c r="R334" s="58"/>
    </row>
    <row r="335" spans="1:18" s="52" customFormat="1" ht="15">
      <c r="A335" s="36"/>
      <c r="O335" s="53"/>
      <c r="P335" s="53"/>
      <c r="Q335" s="53"/>
      <c r="R335" s="58"/>
    </row>
    <row r="336" spans="1:18" s="52" customFormat="1" ht="15">
      <c r="A336" s="36"/>
      <c r="O336" s="53"/>
      <c r="P336" s="53"/>
      <c r="Q336" s="53"/>
      <c r="R336" s="58"/>
    </row>
    <row r="337" spans="1:18" s="52" customFormat="1" ht="15">
      <c r="A337" s="36"/>
      <c r="O337" s="53"/>
      <c r="P337" s="53"/>
      <c r="Q337" s="53"/>
      <c r="R337" s="58"/>
    </row>
    <row r="338" spans="1:18" s="52" customFormat="1" ht="15">
      <c r="A338" s="36"/>
      <c r="O338" s="53"/>
      <c r="P338" s="53"/>
      <c r="Q338" s="53"/>
      <c r="R338" s="58"/>
    </row>
    <row r="339" spans="1:18" s="52" customFormat="1" ht="15">
      <c r="A339" s="36"/>
      <c r="O339" s="53"/>
      <c r="P339" s="53"/>
      <c r="Q339" s="53"/>
      <c r="R339" s="58"/>
    </row>
    <row r="340" spans="1:18" s="52" customFormat="1" ht="15">
      <c r="A340" s="36"/>
      <c r="O340" s="53"/>
      <c r="P340" s="53"/>
      <c r="Q340" s="53"/>
      <c r="R340" s="58"/>
    </row>
    <row r="341" spans="1:18" s="52" customFormat="1" ht="15">
      <c r="A341" s="36"/>
      <c r="O341" s="53"/>
      <c r="P341" s="53"/>
      <c r="Q341" s="53"/>
      <c r="R341" s="58"/>
    </row>
    <row r="342" spans="1:18" s="52" customFormat="1" ht="15">
      <c r="A342" s="36"/>
      <c r="O342" s="53"/>
      <c r="P342" s="53"/>
      <c r="Q342" s="53"/>
      <c r="R342" s="58"/>
    </row>
    <row r="343" spans="1:18" s="52" customFormat="1" ht="15">
      <c r="A343" s="36"/>
      <c r="O343" s="53"/>
      <c r="P343" s="53"/>
      <c r="Q343" s="53"/>
      <c r="R343" s="58"/>
    </row>
    <row r="344" spans="1:18" s="52" customFormat="1" ht="15">
      <c r="A344" s="36"/>
      <c r="O344" s="53"/>
      <c r="P344" s="53"/>
      <c r="Q344" s="53"/>
      <c r="R344" s="58"/>
    </row>
    <row r="345" spans="1:18" s="52" customFormat="1" ht="15">
      <c r="A345" s="36"/>
      <c r="O345" s="53"/>
      <c r="P345" s="53"/>
      <c r="Q345" s="53"/>
      <c r="R345" s="58"/>
    </row>
    <row r="346" spans="1:18" s="52" customFormat="1" ht="15">
      <c r="A346" s="36"/>
      <c r="O346" s="53"/>
      <c r="P346" s="53"/>
      <c r="Q346" s="53"/>
      <c r="R346" s="58"/>
    </row>
    <row r="347" spans="1:18" s="52" customFormat="1" ht="15">
      <c r="A347" s="36"/>
      <c r="O347" s="53"/>
      <c r="P347" s="53"/>
      <c r="Q347" s="53"/>
      <c r="R347" s="58"/>
    </row>
    <row r="348" spans="1:18" s="52" customFormat="1" ht="15">
      <c r="A348" s="36"/>
      <c r="O348" s="53"/>
      <c r="P348" s="53"/>
      <c r="Q348" s="53"/>
      <c r="R348" s="58"/>
    </row>
  </sheetData>
  <sheetProtection/>
  <mergeCells count="6">
    <mergeCell ref="N55:O55"/>
    <mergeCell ref="A5:O5"/>
    <mergeCell ref="L1:O1"/>
    <mergeCell ref="L2:O2"/>
    <mergeCell ref="L3:O3"/>
    <mergeCell ref="B55:G55"/>
  </mergeCells>
  <printOptions horizontalCentered="1"/>
  <pageMargins left="0.28" right="0.35" top="0.95" bottom="0.39" header="0.93" footer="0.39"/>
  <pageSetup fitToHeight="0" fitToWidth="1" horizontalDpi="600" verticalDpi="600" orientation="landscape" paperSize="9" scale="73" r:id="rId1"/>
  <rowBreaks count="2" manualBreakCount="2">
    <brk id="19" max="14" man="1"/>
    <brk id="3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E348"/>
  <sheetViews>
    <sheetView view="pageBreakPreview" zoomScale="70" zoomScaleNormal="70" zoomScaleSheetLayoutView="70" zoomScalePageLayoutView="0" workbookViewId="0" topLeftCell="A1">
      <selection activeCell="B46" sqref="B46"/>
    </sheetView>
  </sheetViews>
  <sheetFormatPr defaultColWidth="9.375" defaultRowHeight="12.75"/>
  <cols>
    <col min="1" max="1" width="5.00390625" style="36" customWidth="1"/>
    <col min="2" max="2" width="47.625" style="52" customWidth="1"/>
    <col min="3" max="14" width="11.50390625" style="52" customWidth="1"/>
    <col min="15" max="15" width="12.00390625" style="53" customWidth="1"/>
    <col min="16" max="16" width="18.50390625" style="3" customWidth="1"/>
    <col min="17" max="17" width="6.50390625" style="3" customWidth="1"/>
    <col min="18" max="18" width="48.50390625" style="2" customWidth="1"/>
    <col min="19" max="19" width="12.375" style="1" customWidth="1"/>
    <col min="20" max="20" width="11.50390625" style="1" customWidth="1"/>
    <col min="21" max="21" width="12.00390625" style="1" customWidth="1"/>
    <col min="22" max="22" width="11.625" style="1" customWidth="1"/>
    <col min="23" max="23" width="9.625" style="1" customWidth="1"/>
    <col min="24" max="24" width="9.50390625" style="1" customWidth="1"/>
    <col min="25" max="25" width="10.00390625" style="1" customWidth="1"/>
    <col min="26" max="26" width="9.00390625" style="1" customWidth="1"/>
    <col min="27" max="27" width="10.50390625" style="1" customWidth="1"/>
    <col min="28" max="29" width="11.50390625" style="1" customWidth="1"/>
    <col min="30" max="30" width="12.625" style="1" customWidth="1"/>
    <col min="31" max="31" width="15.50390625" style="1" customWidth="1"/>
    <col min="32" max="16384" width="9.375" style="1" customWidth="1"/>
  </cols>
  <sheetData>
    <row r="1" spans="1:15" ht="17.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253" t="s">
        <v>32</v>
      </c>
      <c r="M1" s="253"/>
      <c r="N1" s="253"/>
      <c r="O1" s="253"/>
    </row>
    <row r="2" spans="1:15" ht="17.25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254" t="s">
        <v>18</v>
      </c>
      <c r="M2" s="254"/>
      <c r="N2" s="254"/>
      <c r="O2" s="254"/>
    </row>
    <row r="3" spans="1:15" ht="17.2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254" t="s">
        <v>29</v>
      </c>
      <c r="M3" s="254"/>
      <c r="N3" s="254"/>
      <c r="O3" s="254"/>
    </row>
    <row r="4" spans="1:15" ht="15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"/>
    </row>
    <row r="5" spans="1:31" s="4" customFormat="1" ht="22.5" customHeight="1">
      <c r="A5" s="251" t="s">
        <v>132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9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 s="4" customFormat="1" ht="17.25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9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5:31" s="4" customFormat="1" ht="15.75" thickBot="1">
      <c r="O7" s="7" t="s">
        <v>22</v>
      </c>
      <c r="P7" s="5"/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7"/>
    </row>
    <row r="8" spans="1:31" s="4" customFormat="1" ht="31.5" thickBot="1">
      <c r="A8" s="21" t="s">
        <v>0</v>
      </c>
      <c r="B8" s="22" t="s">
        <v>1</v>
      </c>
      <c r="C8" s="23" t="s">
        <v>2</v>
      </c>
      <c r="D8" s="24" t="s">
        <v>3</v>
      </c>
      <c r="E8" s="24" t="s">
        <v>4</v>
      </c>
      <c r="F8" s="24" t="s">
        <v>5</v>
      </c>
      <c r="G8" s="24" t="s">
        <v>6</v>
      </c>
      <c r="H8" s="24" t="s">
        <v>7</v>
      </c>
      <c r="I8" s="24" t="s">
        <v>8</v>
      </c>
      <c r="J8" s="24" t="s">
        <v>9</v>
      </c>
      <c r="K8" s="24" t="s">
        <v>10</v>
      </c>
      <c r="L8" s="24" t="s">
        <v>11</v>
      </c>
      <c r="M8" s="24" t="s">
        <v>12</v>
      </c>
      <c r="N8" s="25" t="s">
        <v>13</v>
      </c>
      <c r="O8" s="26" t="s">
        <v>14</v>
      </c>
      <c r="P8" s="10"/>
      <c r="Q8" s="11"/>
      <c r="R8" s="11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s="36" customFormat="1" ht="26.25" customHeight="1">
      <c r="A9" s="134">
        <v>1</v>
      </c>
      <c r="B9" s="184" t="s">
        <v>48</v>
      </c>
      <c r="C9" s="185">
        <v>35174.5</v>
      </c>
      <c r="D9" s="186">
        <v>32490.1</v>
      </c>
      <c r="E9" s="186">
        <v>30649.5</v>
      </c>
      <c r="F9" s="186">
        <v>29649.5</v>
      </c>
      <c r="G9" s="186">
        <v>21216.3</v>
      </c>
      <c r="H9" s="186">
        <v>21816.3</v>
      </c>
      <c r="I9" s="186">
        <v>21766.3</v>
      </c>
      <c r="J9" s="186">
        <v>20966.3</v>
      </c>
      <c r="K9" s="186">
        <v>22699.6</v>
      </c>
      <c r="L9" s="186">
        <v>25274.6</v>
      </c>
      <c r="M9" s="186">
        <v>28872.5</v>
      </c>
      <c r="N9" s="187">
        <v>29424.5</v>
      </c>
      <c r="O9" s="183">
        <f>SUM(C9:N9)</f>
        <v>320000</v>
      </c>
      <c r="P9" s="31"/>
      <c r="Q9" s="32"/>
      <c r="R9" s="33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5"/>
    </row>
    <row r="10" spans="1:31" s="4" customFormat="1" ht="40.5" customHeight="1">
      <c r="A10" s="62">
        <v>2</v>
      </c>
      <c r="B10" s="89" t="s">
        <v>46</v>
      </c>
      <c r="C10" s="88">
        <v>300</v>
      </c>
      <c r="D10" s="85">
        <v>300</v>
      </c>
      <c r="E10" s="85">
        <v>300</v>
      </c>
      <c r="F10" s="85">
        <v>280</v>
      </c>
      <c r="G10" s="85">
        <v>260</v>
      </c>
      <c r="H10" s="85">
        <v>250</v>
      </c>
      <c r="I10" s="85">
        <v>240</v>
      </c>
      <c r="J10" s="85">
        <v>250</v>
      </c>
      <c r="K10" s="85">
        <v>250</v>
      </c>
      <c r="L10" s="85">
        <v>270</v>
      </c>
      <c r="M10" s="85">
        <v>300</v>
      </c>
      <c r="N10" s="86">
        <v>300</v>
      </c>
      <c r="O10" s="87">
        <f aca="true" t="shared" si="0" ref="O10:O22">SUM(C10:N10)</f>
        <v>3300</v>
      </c>
      <c r="P10" s="8"/>
      <c r="Q10" s="13"/>
      <c r="R10" s="14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2"/>
    </row>
    <row r="11" spans="1:31" s="4" customFormat="1" ht="34.5" customHeight="1">
      <c r="A11" s="62">
        <v>3</v>
      </c>
      <c r="B11" s="84" t="s">
        <v>43</v>
      </c>
      <c r="C11" s="156">
        <v>1300</v>
      </c>
      <c r="D11" s="144">
        <v>1300</v>
      </c>
      <c r="E11" s="144">
        <v>1000</v>
      </c>
      <c r="F11" s="144">
        <v>1000</v>
      </c>
      <c r="G11" s="85">
        <v>900</v>
      </c>
      <c r="H11" s="85">
        <v>900</v>
      </c>
      <c r="I11" s="85">
        <v>900</v>
      </c>
      <c r="J11" s="85">
        <v>900</v>
      </c>
      <c r="K11" s="85">
        <v>880</v>
      </c>
      <c r="L11" s="144">
        <v>1000</v>
      </c>
      <c r="M11" s="144">
        <v>1200</v>
      </c>
      <c r="N11" s="145">
        <v>1200</v>
      </c>
      <c r="O11" s="87">
        <f t="shared" si="0"/>
        <v>12480</v>
      </c>
      <c r="P11" s="8"/>
      <c r="Q11" s="13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2"/>
    </row>
    <row r="12" spans="1:31" s="4" customFormat="1" ht="47.25" customHeight="1">
      <c r="A12" s="62">
        <v>4</v>
      </c>
      <c r="B12" s="84" t="s">
        <v>126</v>
      </c>
      <c r="C12" s="128">
        <v>400</v>
      </c>
      <c r="D12" s="112">
        <v>300</v>
      </c>
      <c r="E12" s="112">
        <v>311</v>
      </c>
      <c r="F12" s="112">
        <v>300</v>
      </c>
      <c r="G12" s="112">
        <v>250</v>
      </c>
      <c r="H12" s="112">
        <v>250</v>
      </c>
      <c r="I12" s="112">
        <v>250</v>
      </c>
      <c r="J12" s="112">
        <v>250</v>
      </c>
      <c r="K12" s="112">
        <v>250</v>
      </c>
      <c r="L12" s="112">
        <v>250</v>
      </c>
      <c r="M12" s="112">
        <v>250</v>
      </c>
      <c r="N12" s="249">
        <v>250</v>
      </c>
      <c r="O12" s="87">
        <f t="shared" si="0"/>
        <v>3311</v>
      </c>
      <c r="P12" s="8"/>
      <c r="Q12" s="13"/>
      <c r="R12" s="14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2"/>
    </row>
    <row r="13" spans="1:31" s="4" customFormat="1" ht="51" customHeight="1">
      <c r="A13" s="62">
        <v>5</v>
      </c>
      <c r="B13" s="84" t="s">
        <v>129</v>
      </c>
      <c r="C13" s="128">
        <v>3600</v>
      </c>
      <c r="D13" s="112">
        <v>3600</v>
      </c>
      <c r="E13" s="112">
        <v>3500</v>
      </c>
      <c r="F13" s="112">
        <v>3300</v>
      </c>
      <c r="G13" s="112">
        <v>2800</v>
      </c>
      <c r="H13" s="112">
        <v>2800</v>
      </c>
      <c r="I13" s="112">
        <v>2800</v>
      </c>
      <c r="J13" s="112">
        <v>3000</v>
      </c>
      <c r="K13" s="112">
        <v>3000</v>
      </c>
      <c r="L13" s="112">
        <v>3400</v>
      </c>
      <c r="M13" s="112">
        <v>3600</v>
      </c>
      <c r="N13" s="249">
        <v>3600</v>
      </c>
      <c r="O13" s="87">
        <f>SUM(C13:N13)</f>
        <v>39000</v>
      </c>
      <c r="P13" s="8"/>
      <c r="Q13" s="13"/>
      <c r="R13" s="14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2"/>
    </row>
    <row r="14" spans="1:31" s="4" customFormat="1" ht="30" customHeight="1">
      <c r="A14" s="62">
        <v>6</v>
      </c>
      <c r="B14" s="84" t="s">
        <v>87</v>
      </c>
      <c r="C14" s="88">
        <v>600</v>
      </c>
      <c r="D14" s="85">
        <v>600</v>
      </c>
      <c r="E14" s="85">
        <v>400</v>
      </c>
      <c r="F14" s="85">
        <v>420</v>
      </c>
      <c r="G14" s="85">
        <v>400</v>
      </c>
      <c r="H14" s="85">
        <v>410</v>
      </c>
      <c r="I14" s="85">
        <v>400</v>
      </c>
      <c r="J14" s="85">
        <v>380</v>
      </c>
      <c r="K14" s="85">
        <v>400</v>
      </c>
      <c r="L14" s="85">
        <v>440</v>
      </c>
      <c r="M14" s="85">
        <v>430</v>
      </c>
      <c r="N14" s="86">
        <v>720</v>
      </c>
      <c r="O14" s="87">
        <f t="shared" si="0"/>
        <v>5600</v>
      </c>
      <c r="P14" s="8"/>
      <c r="Q14" s="13"/>
      <c r="R14" s="14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2"/>
    </row>
    <row r="15" spans="1:31" s="4" customFormat="1" ht="69" customHeight="1">
      <c r="A15" s="62">
        <v>7</v>
      </c>
      <c r="B15" s="202" t="s">
        <v>53</v>
      </c>
      <c r="C15" s="203">
        <v>630</v>
      </c>
      <c r="D15" s="204">
        <v>630</v>
      </c>
      <c r="E15" s="204">
        <v>520</v>
      </c>
      <c r="F15" s="204">
        <v>520</v>
      </c>
      <c r="G15" s="204">
        <v>420</v>
      </c>
      <c r="H15" s="204">
        <v>310</v>
      </c>
      <c r="I15" s="204">
        <v>220</v>
      </c>
      <c r="J15" s="204">
        <v>220</v>
      </c>
      <c r="K15" s="204">
        <v>320</v>
      </c>
      <c r="L15" s="204">
        <v>480</v>
      </c>
      <c r="M15" s="204">
        <v>600</v>
      </c>
      <c r="N15" s="205">
        <v>630</v>
      </c>
      <c r="O15" s="206">
        <f t="shared" si="0"/>
        <v>5500</v>
      </c>
      <c r="P15" s="226"/>
      <c r="Q15" s="13"/>
      <c r="R15" s="14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2"/>
    </row>
    <row r="16" spans="1:31" s="4" customFormat="1" ht="56.25" customHeight="1">
      <c r="A16" s="62">
        <v>8</v>
      </c>
      <c r="B16" s="202" t="s">
        <v>54</v>
      </c>
      <c r="C16" s="203">
        <v>700</v>
      </c>
      <c r="D16" s="204">
        <v>700</v>
      </c>
      <c r="E16" s="204">
        <v>600</v>
      </c>
      <c r="F16" s="204">
        <v>300</v>
      </c>
      <c r="G16" s="204">
        <v>250</v>
      </c>
      <c r="H16" s="204">
        <v>200</v>
      </c>
      <c r="I16" s="204">
        <v>200</v>
      </c>
      <c r="J16" s="204">
        <v>200</v>
      </c>
      <c r="K16" s="204">
        <v>250</v>
      </c>
      <c r="L16" s="204">
        <v>450</v>
      </c>
      <c r="M16" s="204">
        <v>500</v>
      </c>
      <c r="N16" s="205">
        <v>550</v>
      </c>
      <c r="O16" s="206">
        <f t="shared" si="0"/>
        <v>4900</v>
      </c>
      <c r="P16" s="17"/>
      <c r="Q16" s="13"/>
      <c r="R16" s="14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2"/>
    </row>
    <row r="17" spans="1:31" s="4" customFormat="1" ht="51" customHeight="1">
      <c r="A17" s="62">
        <v>9</v>
      </c>
      <c r="B17" s="202" t="s">
        <v>58</v>
      </c>
      <c r="C17" s="203">
        <v>2050</v>
      </c>
      <c r="D17" s="204">
        <v>1800</v>
      </c>
      <c r="E17" s="204">
        <v>1700</v>
      </c>
      <c r="F17" s="204">
        <v>1600</v>
      </c>
      <c r="G17" s="204">
        <v>1300</v>
      </c>
      <c r="H17" s="204">
        <v>1000</v>
      </c>
      <c r="I17" s="204">
        <v>1000</v>
      </c>
      <c r="J17" s="204">
        <v>850</v>
      </c>
      <c r="K17" s="204">
        <v>1000</v>
      </c>
      <c r="L17" s="204">
        <v>1100</v>
      </c>
      <c r="M17" s="204">
        <v>2000</v>
      </c>
      <c r="N17" s="205">
        <v>2100</v>
      </c>
      <c r="O17" s="206">
        <f>SUM(C17:N17)</f>
        <v>17500</v>
      </c>
      <c r="P17" s="17"/>
      <c r="Q17" s="13"/>
      <c r="R17" s="14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2"/>
    </row>
    <row r="18" spans="1:31" s="4" customFormat="1" ht="52.5" customHeight="1">
      <c r="A18" s="62">
        <v>10</v>
      </c>
      <c r="B18" s="202" t="s">
        <v>62</v>
      </c>
      <c r="C18" s="203">
        <v>900</v>
      </c>
      <c r="D18" s="204">
        <v>630</v>
      </c>
      <c r="E18" s="204">
        <v>690</v>
      </c>
      <c r="F18" s="204">
        <v>440</v>
      </c>
      <c r="G18" s="204">
        <v>525</v>
      </c>
      <c r="H18" s="204">
        <v>335</v>
      </c>
      <c r="I18" s="204">
        <v>265</v>
      </c>
      <c r="J18" s="204">
        <v>235</v>
      </c>
      <c r="K18" s="204">
        <v>400</v>
      </c>
      <c r="L18" s="204">
        <v>380</v>
      </c>
      <c r="M18" s="204">
        <v>440</v>
      </c>
      <c r="N18" s="205">
        <v>460</v>
      </c>
      <c r="O18" s="206">
        <f t="shared" si="0"/>
        <v>5700</v>
      </c>
      <c r="P18" s="17"/>
      <c r="Q18" s="13"/>
      <c r="R18" s="14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2"/>
    </row>
    <row r="19" spans="1:31" s="4" customFormat="1" ht="60" customHeight="1">
      <c r="A19" s="62">
        <v>11</v>
      </c>
      <c r="B19" s="202" t="s">
        <v>74</v>
      </c>
      <c r="C19" s="203">
        <v>1200</v>
      </c>
      <c r="D19" s="204">
        <v>1000</v>
      </c>
      <c r="E19" s="204">
        <v>800</v>
      </c>
      <c r="F19" s="204">
        <v>800</v>
      </c>
      <c r="G19" s="204">
        <v>800</v>
      </c>
      <c r="H19" s="204">
        <v>600</v>
      </c>
      <c r="I19" s="204">
        <v>600</v>
      </c>
      <c r="J19" s="204">
        <v>600</v>
      </c>
      <c r="K19" s="204">
        <v>700</v>
      </c>
      <c r="L19" s="204">
        <v>700</v>
      </c>
      <c r="M19" s="204">
        <v>1000</v>
      </c>
      <c r="N19" s="205">
        <v>1200</v>
      </c>
      <c r="O19" s="206">
        <f t="shared" si="0"/>
        <v>10000</v>
      </c>
      <c r="P19" s="226"/>
      <c r="Q19" s="13"/>
      <c r="R19" s="14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2"/>
    </row>
    <row r="20" spans="1:31" s="4" customFormat="1" ht="67.5" customHeight="1" thickBot="1">
      <c r="A20" s="91">
        <v>12</v>
      </c>
      <c r="B20" s="192" t="s">
        <v>83</v>
      </c>
      <c r="C20" s="235">
        <v>400</v>
      </c>
      <c r="D20" s="236">
        <v>400</v>
      </c>
      <c r="E20" s="236">
        <v>300</v>
      </c>
      <c r="F20" s="236">
        <v>300</v>
      </c>
      <c r="G20" s="236">
        <v>150</v>
      </c>
      <c r="H20" s="236">
        <v>150</v>
      </c>
      <c r="I20" s="236">
        <v>150</v>
      </c>
      <c r="J20" s="236">
        <v>150</v>
      </c>
      <c r="K20" s="236">
        <v>150</v>
      </c>
      <c r="L20" s="236">
        <v>150</v>
      </c>
      <c r="M20" s="236">
        <v>150</v>
      </c>
      <c r="N20" s="237">
        <v>250</v>
      </c>
      <c r="O20" s="238">
        <f t="shared" si="0"/>
        <v>2700</v>
      </c>
      <c r="P20" s="226"/>
      <c r="Q20" s="13"/>
      <c r="R20" s="14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12"/>
    </row>
    <row r="21" spans="1:31" s="4" customFormat="1" ht="44.25" customHeight="1" thickBot="1">
      <c r="A21" s="21" t="s">
        <v>0</v>
      </c>
      <c r="B21" s="22" t="s">
        <v>1</v>
      </c>
      <c r="C21" s="23" t="s">
        <v>2</v>
      </c>
      <c r="D21" s="24" t="s">
        <v>3</v>
      </c>
      <c r="E21" s="24" t="s">
        <v>4</v>
      </c>
      <c r="F21" s="24" t="s">
        <v>5</v>
      </c>
      <c r="G21" s="24" t="s">
        <v>6</v>
      </c>
      <c r="H21" s="24" t="s">
        <v>7</v>
      </c>
      <c r="I21" s="24" t="s">
        <v>8</v>
      </c>
      <c r="J21" s="24" t="s">
        <v>9</v>
      </c>
      <c r="K21" s="24" t="s">
        <v>10</v>
      </c>
      <c r="L21" s="24" t="s">
        <v>11</v>
      </c>
      <c r="M21" s="24" t="s">
        <v>12</v>
      </c>
      <c r="N21" s="25" t="s">
        <v>13</v>
      </c>
      <c r="O21" s="26" t="s">
        <v>14</v>
      </c>
      <c r="P21" s="17"/>
      <c r="Q21" s="13"/>
      <c r="R21" s="14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12"/>
    </row>
    <row r="22" spans="1:31" s="4" customFormat="1" ht="68.25" customHeight="1">
      <c r="A22" s="119">
        <v>13</v>
      </c>
      <c r="B22" s="216" t="s">
        <v>75</v>
      </c>
      <c r="C22" s="232">
        <v>70</v>
      </c>
      <c r="D22" s="233">
        <v>55</v>
      </c>
      <c r="E22" s="233">
        <v>40</v>
      </c>
      <c r="F22" s="233">
        <v>15</v>
      </c>
      <c r="G22" s="233">
        <v>20</v>
      </c>
      <c r="H22" s="233">
        <v>20</v>
      </c>
      <c r="I22" s="233">
        <v>10</v>
      </c>
      <c r="J22" s="233">
        <v>10</v>
      </c>
      <c r="K22" s="233">
        <v>15</v>
      </c>
      <c r="L22" s="233">
        <v>20</v>
      </c>
      <c r="M22" s="233">
        <v>30</v>
      </c>
      <c r="N22" s="239">
        <v>30</v>
      </c>
      <c r="O22" s="234">
        <f t="shared" si="0"/>
        <v>335</v>
      </c>
      <c r="P22" s="17"/>
      <c r="Q22" s="13"/>
      <c r="R22" s="14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12"/>
    </row>
    <row r="23" spans="1:31" s="4" customFormat="1" ht="72.75" customHeight="1">
      <c r="A23" s="62">
        <v>14</v>
      </c>
      <c r="B23" s="202" t="s">
        <v>76</v>
      </c>
      <c r="C23" s="203">
        <v>50</v>
      </c>
      <c r="D23" s="204">
        <v>44</v>
      </c>
      <c r="E23" s="204">
        <v>25</v>
      </c>
      <c r="F23" s="204">
        <v>15</v>
      </c>
      <c r="G23" s="204">
        <v>10</v>
      </c>
      <c r="H23" s="204">
        <v>10</v>
      </c>
      <c r="I23" s="204">
        <v>10</v>
      </c>
      <c r="J23" s="204">
        <v>10</v>
      </c>
      <c r="K23" s="204">
        <v>10</v>
      </c>
      <c r="L23" s="204">
        <v>15</v>
      </c>
      <c r="M23" s="204">
        <v>20</v>
      </c>
      <c r="N23" s="205">
        <v>25</v>
      </c>
      <c r="O23" s="206">
        <f aca="true" t="shared" si="1" ref="O23:O31">SUM(C23:N23)</f>
        <v>244</v>
      </c>
      <c r="P23" s="17"/>
      <c r="Q23" s="13"/>
      <c r="R23" s="14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12"/>
    </row>
    <row r="24" spans="1:31" s="4" customFormat="1" ht="72.75" customHeight="1">
      <c r="A24" s="62">
        <v>15</v>
      </c>
      <c r="B24" s="202" t="s">
        <v>84</v>
      </c>
      <c r="C24" s="235">
        <v>50</v>
      </c>
      <c r="D24" s="236">
        <v>35</v>
      </c>
      <c r="E24" s="236">
        <v>25</v>
      </c>
      <c r="F24" s="236">
        <v>25</v>
      </c>
      <c r="G24" s="236">
        <v>15</v>
      </c>
      <c r="H24" s="236">
        <v>10</v>
      </c>
      <c r="I24" s="236">
        <v>10</v>
      </c>
      <c r="J24" s="236">
        <v>10</v>
      </c>
      <c r="K24" s="236">
        <v>10</v>
      </c>
      <c r="L24" s="236">
        <v>15</v>
      </c>
      <c r="M24" s="236">
        <v>15</v>
      </c>
      <c r="N24" s="237">
        <v>30</v>
      </c>
      <c r="O24" s="206">
        <f t="shared" si="1"/>
        <v>250</v>
      </c>
      <c r="P24" s="17"/>
      <c r="Q24" s="13"/>
      <c r="R24" s="14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12"/>
    </row>
    <row r="25" spans="1:31" s="4" customFormat="1" ht="72.75" customHeight="1">
      <c r="A25" s="91">
        <v>16</v>
      </c>
      <c r="B25" s="202" t="s">
        <v>78</v>
      </c>
      <c r="C25" s="203">
        <v>70</v>
      </c>
      <c r="D25" s="204">
        <v>70</v>
      </c>
      <c r="E25" s="204">
        <v>50</v>
      </c>
      <c r="F25" s="204">
        <v>15</v>
      </c>
      <c r="G25" s="204">
        <v>25</v>
      </c>
      <c r="H25" s="204">
        <v>20</v>
      </c>
      <c r="I25" s="204">
        <v>22</v>
      </c>
      <c r="J25" s="204">
        <v>22</v>
      </c>
      <c r="K25" s="204">
        <v>25</v>
      </c>
      <c r="L25" s="204">
        <v>30</v>
      </c>
      <c r="M25" s="204">
        <v>30</v>
      </c>
      <c r="N25" s="205">
        <v>40</v>
      </c>
      <c r="O25" s="206">
        <f t="shared" si="1"/>
        <v>419</v>
      </c>
      <c r="P25" s="17"/>
      <c r="Q25" s="13"/>
      <c r="R25" s="14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12"/>
    </row>
    <row r="26" spans="1:31" s="4" customFormat="1" ht="68.25" customHeight="1">
      <c r="A26" s="62">
        <v>17</v>
      </c>
      <c r="B26" s="202" t="s">
        <v>79</v>
      </c>
      <c r="C26" s="203">
        <v>220</v>
      </c>
      <c r="D26" s="204">
        <v>170</v>
      </c>
      <c r="E26" s="204">
        <v>150</v>
      </c>
      <c r="F26" s="204">
        <v>100</v>
      </c>
      <c r="G26" s="204">
        <v>80</v>
      </c>
      <c r="H26" s="204">
        <v>35</v>
      </c>
      <c r="I26" s="204">
        <v>25</v>
      </c>
      <c r="J26" s="204">
        <v>20</v>
      </c>
      <c r="K26" s="204">
        <v>20</v>
      </c>
      <c r="L26" s="204">
        <v>95</v>
      </c>
      <c r="M26" s="204">
        <v>130</v>
      </c>
      <c r="N26" s="205">
        <v>150</v>
      </c>
      <c r="O26" s="206">
        <f t="shared" si="1"/>
        <v>1195</v>
      </c>
      <c r="P26" s="17"/>
      <c r="Q26" s="13"/>
      <c r="R26" s="14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12"/>
    </row>
    <row r="27" spans="1:31" s="4" customFormat="1" ht="66.75" customHeight="1" thickBot="1">
      <c r="A27" s="62">
        <v>18</v>
      </c>
      <c r="B27" s="202" t="s">
        <v>81</v>
      </c>
      <c r="C27" s="203">
        <v>100</v>
      </c>
      <c r="D27" s="204">
        <v>100</v>
      </c>
      <c r="E27" s="204">
        <v>80</v>
      </c>
      <c r="F27" s="204">
        <v>70</v>
      </c>
      <c r="G27" s="204">
        <v>50</v>
      </c>
      <c r="H27" s="204">
        <v>40</v>
      </c>
      <c r="I27" s="204">
        <v>40</v>
      </c>
      <c r="J27" s="204">
        <v>40</v>
      </c>
      <c r="K27" s="204">
        <v>40</v>
      </c>
      <c r="L27" s="204">
        <v>80</v>
      </c>
      <c r="M27" s="204">
        <v>100</v>
      </c>
      <c r="N27" s="205">
        <v>100</v>
      </c>
      <c r="O27" s="206">
        <f t="shared" si="1"/>
        <v>840</v>
      </c>
      <c r="P27" s="17"/>
      <c r="Q27" s="13"/>
      <c r="R27" s="14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12"/>
    </row>
    <row r="28" spans="1:31" s="4" customFormat="1" ht="68.25" customHeight="1" hidden="1" thickBot="1">
      <c r="A28" s="119">
        <v>18</v>
      </c>
      <c r="B28" s="197" t="s">
        <v>36</v>
      </c>
      <c r="C28" s="243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5"/>
      <c r="O28" s="246">
        <f>SUM(C28:N28)</f>
        <v>0</v>
      </c>
      <c r="P28" s="17"/>
      <c r="Q28" s="13"/>
      <c r="R28" s="14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12"/>
    </row>
    <row r="29" spans="1:31" s="50" customFormat="1" ht="25.5" customHeight="1" thickBot="1">
      <c r="A29" s="22"/>
      <c r="B29" s="227" t="s">
        <v>82</v>
      </c>
      <c r="C29" s="247">
        <f aca="true" t="shared" si="2" ref="C29:N29">SUM(C22:C28)</f>
        <v>560</v>
      </c>
      <c r="D29" s="241">
        <f t="shared" si="2"/>
        <v>474</v>
      </c>
      <c r="E29" s="241">
        <f t="shared" si="2"/>
        <v>370</v>
      </c>
      <c r="F29" s="241">
        <f t="shared" si="2"/>
        <v>240</v>
      </c>
      <c r="G29" s="241">
        <f t="shared" si="2"/>
        <v>200</v>
      </c>
      <c r="H29" s="241">
        <f t="shared" si="2"/>
        <v>135</v>
      </c>
      <c r="I29" s="241">
        <f t="shared" si="2"/>
        <v>117</v>
      </c>
      <c r="J29" s="241">
        <f t="shared" si="2"/>
        <v>112</v>
      </c>
      <c r="K29" s="241">
        <f t="shared" si="2"/>
        <v>120</v>
      </c>
      <c r="L29" s="241">
        <f t="shared" si="2"/>
        <v>255</v>
      </c>
      <c r="M29" s="241">
        <f t="shared" si="2"/>
        <v>325</v>
      </c>
      <c r="N29" s="248">
        <f t="shared" si="2"/>
        <v>375</v>
      </c>
      <c r="O29" s="242">
        <f>SUM(C29:N29)</f>
        <v>3283</v>
      </c>
      <c r="P29" s="17"/>
      <c r="Q29" s="11"/>
      <c r="R29" s="49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2"/>
    </row>
    <row r="30" spans="1:31" s="4" customFormat="1" ht="36" customHeight="1">
      <c r="A30" s="91">
        <v>19</v>
      </c>
      <c r="B30" s="89" t="s">
        <v>88</v>
      </c>
      <c r="C30" s="126">
        <v>180</v>
      </c>
      <c r="D30" s="112">
        <v>180</v>
      </c>
      <c r="E30" s="112">
        <v>165</v>
      </c>
      <c r="F30" s="112">
        <v>165</v>
      </c>
      <c r="G30" s="112">
        <v>160</v>
      </c>
      <c r="H30" s="112">
        <v>160</v>
      </c>
      <c r="I30" s="112">
        <v>165</v>
      </c>
      <c r="J30" s="112">
        <v>165</v>
      </c>
      <c r="K30" s="112">
        <v>165</v>
      </c>
      <c r="L30" s="112">
        <v>165</v>
      </c>
      <c r="M30" s="112">
        <v>165</v>
      </c>
      <c r="N30" s="112">
        <v>165</v>
      </c>
      <c r="O30" s="113">
        <f t="shared" si="1"/>
        <v>2000</v>
      </c>
      <c r="P30" s="17"/>
      <c r="Q30" s="13"/>
      <c r="R30" s="14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12"/>
    </row>
    <row r="31" spans="1:31" s="4" customFormat="1" ht="48.75" customHeight="1">
      <c r="A31" s="62">
        <v>20</v>
      </c>
      <c r="B31" s="84" t="s">
        <v>37</v>
      </c>
      <c r="C31" s="156">
        <v>710</v>
      </c>
      <c r="D31" s="144">
        <v>700</v>
      </c>
      <c r="E31" s="144">
        <v>710</v>
      </c>
      <c r="F31" s="144">
        <v>420</v>
      </c>
      <c r="G31" s="85">
        <v>350</v>
      </c>
      <c r="H31" s="85">
        <v>350</v>
      </c>
      <c r="I31" s="85">
        <v>350</v>
      </c>
      <c r="J31" s="85">
        <v>350</v>
      </c>
      <c r="K31" s="85">
        <v>420</v>
      </c>
      <c r="L31" s="144">
        <v>700</v>
      </c>
      <c r="M31" s="144">
        <v>700</v>
      </c>
      <c r="N31" s="157">
        <v>700</v>
      </c>
      <c r="O31" s="87">
        <f t="shared" si="1"/>
        <v>6460</v>
      </c>
      <c r="P31" s="8"/>
      <c r="Q31" s="13"/>
      <c r="R31" s="14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2"/>
    </row>
    <row r="32" spans="1:31" s="4" customFormat="1" ht="49.5" customHeight="1">
      <c r="A32" s="91">
        <v>21</v>
      </c>
      <c r="B32" s="89" t="s">
        <v>108</v>
      </c>
      <c r="C32" s="128">
        <v>100</v>
      </c>
      <c r="D32" s="112">
        <v>90</v>
      </c>
      <c r="E32" s="112">
        <v>90</v>
      </c>
      <c r="F32" s="112">
        <v>80</v>
      </c>
      <c r="G32" s="112">
        <v>80</v>
      </c>
      <c r="H32" s="112">
        <v>70</v>
      </c>
      <c r="I32" s="112">
        <v>70</v>
      </c>
      <c r="J32" s="112">
        <v>80</v>
      </c>
      <c r="K32" s="112">
        <v>80</v>
      </c>
      <c r="L32" s="112">
        <v>80</v>
      </c>
      <c r="M32" s="112">
        <v>80</v>
      </c>
      <c r="N32" s="116">
        <v>100</v>
      </c>
      <c r="O32" s="130">
        <f aca="true" t="shared" si="3" ref="O32:O40">SUM(C32:N32)</f>
        <v>1000</v>
      </c>
      <c r="P32" s="8"/>
      <c r="Q32" s="13"/>
      <c r="R32" s="14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2"/>
    </row>
    <row r="33" spans="1:31" s="4" customFormat="1" ht="49.5" customHeight="1">
      <c r="A33" s="108">
        <v>22</v>
      </c>
      <c r="B33" s="63" t="s">
        <v>109</v>
      </c>
      <c r="C33" s="132">
        <v>400</v>
      </c>
      <c r="D33" s="133">
        <v>300</v>
      </c>
      <c r="E33" s="133">
        <v>250</v>
      </c>
      <c r="F33" s="133">
        <v>200</v>
      </c>
      <c r="G33" s="133">
        <v>200</v>
      </c>
      <c r="H33" s="133">
        <v>200</v>
      </c>
      <c r="I33" s="133">
        <v>200</v>
      </c>
      <c r="J33" s="133">
        <v>200</v>
      </c>
      <c r="K33" s="133">
        <v>200</v>
      </c>
      <c r="L33" s="133">
        <v>200</v>
      </c>
      <c r="M33" s="133">
        <v>250</v>
      </c>
      <c r="N33" s="159">
        <v>300</v>
      </c>
      <c r="O33" s="121">
        <f t="shared" si="3"/>
        <v>2900</v>
      </c>
      <c r="P33" s="8"/>
      <c r="Q33" s="13"/>
      <c r="R33" s="14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2"/>
    </row>
    <row r="34" spans="1:31" s="4" customFormat="1" ht="49.5" customHeight="1" thickBot="1">
      <c r="A34" s="60">
        <v>23</v>
      </c>
      <c r="B34" s="61" t="s">
        <v>106</v>
      </c>
      <c r="C34" s="78">
        <v>230</v>
      </c>
      <c r="D34" s="67">
        <v>200</v>
      </c>
      <c r="E34" s="67">
        <v>200</v>
      </c>
      <c r="F34" s="67">
        <v>170</v>
      </c>
      <c r="G34" s="67">
        <v>170</v>
      </c>
      <c r="H34" s="67">
        <v>170</v>
      </c>
      <c r="I34" s="67">
        <v>170</v>
      </c>
      <c r="J34" s="67">
        <v>170</v>
      </c>
      <c r="K34" s="67">
        <v>170</v>
      </c>
      <c r="L34" s="67">
        <v>170</v>
      </c>
      <c r="M34" s="67">
        <v>180</v>
      </c>
      <c r="N34" s="122">
        <v>200</v>
      </c>
      <c r="O34" s="158">
        <f t="shared" si="3"/>
        <v>2200</v>
      </c>
      <c r="P34" s="8"/>
      <c r="Q34" s="13"/>
      <c r="R34" s="14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2"/>
    </row>
    <row r="35" spans="1:31" s="4" customFormat="1" ht="44.25" customHeight="1" thickBot="1">
      <c r="A35" s="21" t="s">
        <v>0</v>
      </c>
      <c r="B35" s="22" t="s">
        <v>1</v>
      </c>
      <c r="C35" s="23" t="s">
        <v>2</v>
      </c>
      <c r="D35" s="24" t="s">
        <v>3</v>
      </c>
      <c r="E35" s="24" t="s">
        <v>4</v>
      </c>
      <c r="F35" s="24" t="s">
        <v>5</v>
      </c>
      <c r="G35" s="24" t="s">
        <v>6</v>
      </c>
      <c r="H35" s="24" t="s">
        <v>7</v>
      </c>
      <c r="I35" s="24" t="s">
        <v>8</v>
      </c>
      <c r="J35" s="24" t="s">
        <v>9</v>
      </c>
      <c r="K35" s="24" t="s">
        <v>10</v>
      </c>
      <c r="L35" s="24" t="s">
        <v>11</v>
      </c>
      <c r="M35" s="24" t="s">
        <v>12</v>
      </c>
      <c r="N35" s="25" t="s">
        <v>13</v>
      </c>
      <c r="O35" s="26" t="s">
        <v>14</v>
      </c>
      <c r="P35" s="17"/>
      <c r="Q35" s="13"/>
      <c r="R35" s="14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12"/>
    </row>
    <row r="36" spans="1:31" s="4" customFormat="1" ht="49.5" customHeight="1">
      <c r="A36" s="119">
        <v>24</v>
      </c>
      <c r="B36" s="89" t="s">
        <v>105</v>
      </c>
      <c r="C36" s="88">
        <v>350</v>
      </c>
      <c r="D36" s="85">
        <v>350</v>
      </c>
      <c r="E36" s="85">
        <v>300</v>
      </c>
      <c r="F36" s="85">
        <v>250</v>
      </c>
      <c r="G36" s="85">
        <v>200</v>
      </c>
      <c r="H36" s="85">
        <v>200</v>
      </c>
      <c r="I36" s="85">
        <v>200</v>
      </c>
      <c r="J36" s="85">
        <v>200</v>
      </c>
      <c r="K36" s="85">
        <v>200</v>
      </c>
      <c r="L36" s="85">
        <v>200</v>
      </c>
      <c r="M36" s="85">
        <v>250</v>
      </c>
      <c r="N36" s="118">
        <v>300</v>
      </c>
      <c r="O36" s="120">
        <f t="shared" si="3"/>
        <v>3000</v>
      </c>
      <c r="P36" s="8"/>
      <c r="Q36" s="13"/>
      <c r="R36" s="14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2"/>
    </row>
    <row r="37" spans="1:31" s="4" customFormat="1" ht="49.5" customHeight="1">
      <c r="A37" s="62">
        <v>25</v>
      </c>
      <c r="B37" s="63" t="s">
        <v>102</v>
      </c>
      <c r="C37" s="88">
        <v>370</v>
      </c>
      <c r="D37" s="85">
        <v>300</v>
      </c>
      <c r="E37" s="85">
        <v>220</v>
      </c>
      <c r="F37" s="85">
        <v>200</v>
      </c>
      <c r="G37" s="85">
        <v>200</v>
      </c>
      <c r="H37" s="85">
        <v>200</v>
      </c>
      <c r="I37" s="85">
        <v>200</v>
      </c>
      <c r="J37" s="85">
        <v>200</v>
      </c>
      <c r="K37" s="85">
        <v>200</v>
      </c>
      <c r="L37" s="85">
        <v>270</v>
      </c>
      <c r="M37" s="85">
        <v>270</v>
      </c>
      <c r="N37" s="118">
        <v>270</v>
      </c>
      <c r="O37" s="121">
        <f t="shared" si="3"/>
        <v>2900</v>
      </c>
      <c r="P37" s="8"/>
      <c r="Q37" s="13"/>
      <c r="R37" s="14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2"/>
    </row>
    <row r="38" spans="1:31" s="4" customFormat="1" ht="49.5" customHeight="1">
      <c r="A38" s="108">
        <v>26</v>
      </c>
      <c r="B38" s="84" t="s">
        <v>110</v>
      </c>
      <c r="C38" s="88">
        <v>220</v>
      </c>
      <c r="D38" s="85">
        <v>180</v>
      </c>
      <c r="E38" s="85">
        <v>180</v>
      </c>
      <c r="F38" s="85">
        <v>180</v>
      </c>
      <c r="G38" s="85">
        <v>180</v>
      </c>
      <c r="H38" s="85">
        <v>180</v>
      </c>
      <c r="I38" s="85">
        <v>180</v>
      </c>
      <c r="J38" s="85">
        <v>180</v>
      </c>
      <c r="K38" s="85">
        <v>180</v>
      </c>
      <c r="L38" s="85">
        <v>180</v>
      </c>
      <c r="M38" s="85">
        <v>190</v>
      </c>
      <c r="N38" s="118">
        <v>220</v>
      </c>
      <c r="O38" s="121">
        <f t="shared" si="3"/>
        <v>2250</v>
      </c>
      <c r="P38" s="8"/>
      <c r="Q38" s="13"/>
      <c r="R38" s="14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2"/>
    </row>
    <row r="39" spans="1:31" s="4" customFormat="1" ht="49.5" customHeight="1">
      <c r="A39" s="108">
        <v>27</v>
      </c>
      <c r="B39" s="63" t="s">
        <v>136</v>
      </c>
      <c r="C39" s="88">
        <v>100</v>
      </c>
      <c r="D39" s="85">
        <v>100</v>
      </c>
      <c r="E39" s="85">
        <v>90</v>
      </c>
      <c r="F39" s="85">
        <v>90</v>
      </c>
      <c r="G39" s="85">
        <v>90</v>
      </c>
      <c r="H39" s="85">
        <v>90</v>
      </c>
      <c r="I39" s="85">
        <v>90</v>
      </c>
      <c r="J39" s="85">
        <v>90</v>
      </c>
      <c r="K39" s="85">
        <v>90</v>
      </c>
      <c r="L39" s="85">
        <v>90</v>
      </c>
      <c r="M39" s="85">
        <v>90</v>
      </c>
      <c r="N39" s="118">
        <v>90</v>
      </c>
      <c r="O39" s="115">
        <f>SUM(C39:N39)</f>
        <v>1100</v>
      </c>
      <c r="P39" s="8"/>
      <c r="Q39" s="13"/>
      <c r="R39" s="14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2"/>
    </row>
    <row r="40" spans="1:31" s="4" customFormat="1" ht="49.5" customHeight="1" thickBot="1">
      <c r="A40" s="108">
        <v>28</v>
      </c>
      <c r="B40" s="63" t="s">
        <v>104</v>
      </c>
      <c r="C40" s="171">
        <v>196</v>
      </c>
      <c r="D40" s="79">
        <v>196</v>
      </c>
      <c r="E40" s="67">
        <v>196</v>
      </c>
      <c r="F40" s="67">
        <v>196</v>
      </c>
      <c r="G40" s="67">
        <v>196</v>
      </c>
      <c r="H40" s="67">
        <v>196</v>
      </c>
      <c r="I40" s="67">
        <v>196</v>
      </c>
      <c r="J40" s="67">
        <v>196</v>
      </c>
      <c r="K40" s="67">
        <v>196</v>
      </c>
      <c r="L40" s="67">
        <v>196</v>
      </c>
      <c r="M40" s="67">
        <v>196</v>
      </c>
      <c r="N40" s="79">
        <v>196</v>
      </c>
      <c r="O40" s="68">
        <f t="shared" si="3"/>
        <v>2352</v>
      </c>
      <c r="P40" s="8"/>
      <c r="Q40" s="13"/>
      <c r="R40" s="14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2"/>
    </row>
    <row r="41" spans="1:31" s="50" customFormat="1" ht="51.75" customHeight="1" thickBot="1">
      <c r="A41" s="22"/>
      <c r="B41" s="101" t="s">
        <v>107</v>
      </c>
      <c r="C41" s="123">
        <f aca="true" t="shared" si="4" ref="C41:O41">SUM(C32:C40)</f>
        <v>1966</v>
      </c>
      <c r="D41" s="124">
        <f t="shared" si="4"/>
        <v>1716</v>
      </c>
      <c r="E41" s="124">
        <f t="shared" si="4"/>
        <v>1526</v>
      </c>
      <c r="F41" s="124">
        <f t="shared" si="4"/>
        <v>1366</v>
      </c>
      <c r="G41" s="124">
        <f t="shared" si="4"/>
        <v>1316</v>
      </c>
      <c r="H41" s="124">
        <f t="shared" si="4"/>
        <v>1306</v>
      </c>
      <c r="I41" s="124">
        <f t="shared" si="4"/>
        <v>1306</v>
      </c>
      <c r="J41" s="124">
        <f t="shared" si="4"/>
        <v>1316</v>
      </c>
      <c r="K41" s="124">
        <f t="shared" si="4"/>
        <v>1316</v>
      </c>
      <c r="L41" s="124">
        <f t="shared" si="4"/>
        <v>1386</v>
      </c>
      <c r="M41" s="124">
        <f t="shared" si="4"/>
        <v>1506</v>
      </c>
      <c r="N41" s="125">
        <f t="shared" si="4"/>
        <v>1676</v>
      </c>
      <c r="O41" s="117">
        <f t="shared" si="4"/>
        <v>17702</v>
      </c>
      <c r="P41" s="10"/>
      <c r="Q41" s="11"/>
      <c r="R41" s="49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s="4" customFormat="1" ht="21" customHeight="1" thickBot="1">
      <c r="A42" s="127"/>
      <c r="B42" s="189" t="s">
        <v>17</v>
      </c>
      <c r="C42" s="313">
        <f aca="true" t="shared" si="5" ref="C42:O42">SUM(C29:C31)+SUM(C9:C19)+SUM(C41)+C20</f>
        <v>50670.5</v>
      </c>
      <c r="D42" s="314">
        <f t="shared" si="5"/>
        <v>46820.1</v>
      </c>
      <c r="E42" s="314">
        <f t="shared" si="5"/>
        <v>43541.5</v>
      </c>
      <c r="F42" s="314">
        <f t="shared" si="5"/>
        <v>41100.5</v>
      </c>
      <c r="G42" s="314">
        <f t="shared" si="5"/>
        <v>31297.3</v>
      </c>
      <c r="H42" s="314">
        <f t="shared" si="5"/>
        <v>30972.3</v>
      </c>
      <c r="I42" s="314">
        <f t="shared" si="5"/>
        <v>30729.3</v>
      </c>
      <c r="J42" s="314">
        <f t="shared" si="5"/>
        <v>29944.3</v>
      </c>
      <c r="K42" s="314">
        <f t="shared" si="5"/>
        <v>32320.6</v>
      </c>
      <c r="L42" s="314">
        <f t="shared" si="5"/>
        <v>36400.6</v>
      </c>
      <c r="M42" s="314">
        <f t="shared" si="5"/>
        <v>42038.5</v>
      </c>
      <c r="N42" s="315">
        <f t="shared" si="5"/>
        <v>43600.5</v>
      </c>
      <c r="O42" s="117">
        <f t="shared" si="5"/>
        <v>459436</v>
      </c>
      <c r="P42" s="8"/>
      <c r="Q42" s="13"/>
      <c r="R42" s="137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s="4" customFormat="1" ht="15">
      <c r="A43" s="13"/>
      <c r="B43" s="137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8"/>
      <c r="Q43" s="13"/>
      <c r="R43" s="137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s="4" customFormat="1" ht="15">
      <c r="A44" s="13"/>
      <c r="B44" s="137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8"/>
      <c r="Q44" s="13"/>
      <c r="R44" s="137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s="4" customFormat="1" ht="15">
      <c r="A45" s="13"/>
      <c r="B45" s="137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8"/>
      <c r="Q45" s="13"/>
      <c r="R45" s="137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s="4" customFormat="1" ht="15">
      <c r="A46" s="13"/>
      <c r="B46" s="137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8"/>
      <c r="Q46" s="13"/>
      <c r="R46" s="137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s="4" customFormat="1" ht="15">
      <c r="A47" s="13"/>
      <c r="B47" s="137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8"/>
      <c r="Q47" s="13"/>
      <c r="R47" s="137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5:18" s="4" customFormat="1" ht="15">
      <c r="O48" s="5"/>
      <c r="P48" s="5"/>
      <c r="Q48" s="5"/>
      <c r="R48" s="6"/>
    </row>
    <row r="49" spans="2:18" s="50" customFormat="1" ht="48" customHeight="1">
      <c r="B49" s="255" t="s">
        <v>121</v>
      </c>
      <c r="C49" s="255"/>
      <c r="D49" s="255"/>
      <c r="E49" s="255"/>
      <c r="F49" s="255"/>
      <c r="G49" s="151"/>
      <c r="H49" s="151"/>
      <c r="I49" s="151"/>
      <c r="N49" s="250" t="s">
        <v>137</v>
      </c>
      <c r="O49" s="250"/>
      <c r="P49" s="154"/>
      <c r="Q49" s="154"/>
      <c r="R49" s="155"/>
    </row>
    <row r="50" spans="15:18" s="36" customFormat="1" ht="21" customHeight="1">
      <c r="O50" s="55"/>
      <c r="P50" s="55"/>
      <c r="Q50" s="55"/>
      <c r="R50" s="129"/>
    </row>
    <row r="51" spans="1:31" s="52" customFormat="1" ht="22.5">
      <c r="A51" s="164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  <c r="P51" s="57"/>
      <c r="Q51" s="57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</row>
    <row r="52" spans="1:18" s="52" customFormat="1" ht="15">
      <c r="A52" s="36"/>
      <c r="O52" s="53"/>
      <c r="P52" s="53"/>
      <c r="Q52" s="53"/>
      <c r="R52" s="58"/>
    </row>
    <row r="53" spans="1:18" s="52" customFormat="1" ht="15">
      <c r="A53" s="36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3"/>
      <c r="P53" s="53"/>
      <c r="Q53" s="53"/>
      <c r="R53" s="58"/>
    </row>
    <row r="54" spans="1:18" s="52" customFormat="1" ht="15">
      <c r="A54" s="3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3"/>
      <c r="P54" s="53"/>
      <c r="Q54" s="53"/>
      <c r="R54" s="58"/>
    </row>
    <row r="55" spans="1:18" s="52" customFormat="1" ht="15">
      <c r="A55" s="36"/>
      <c r="O55" s="53"/>
      <c r="P55" s="53"/>
      <c r="Q55" s="53"/>
      <c r="R55" s="58"/>
    </row>
    <row r="56" spans="1:18" s="52" customFormat="1" ht="15">
      <c r="A56" s="36"/>
      <c r="B56" s="58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53"/>
      <c r="P56" s="53"/>
      <c r="Q56" s="53"/>
      <c r="R56" s="58"/>
    </row>
    <row r="57" spans="1:18" s="52" customFormat="1" ht="15">
      <c r="A57" s="36"/>
      <c r="B57" s="58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53"/>
      <c r="P57" s="53"/>
      <c r="Q57" s="53"/>
      <c r="R57" s="58"/>
    </row>
    <row r="58" spans="1:18" s="52" customFormat="1" ht="15">
      <c r="A58" s="36"/>
      <c r="B58" s="58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53"/>
      <c r="P58" s="53"/>
      <c r="Q58" s="53"/>
      <c r="R58" s="58"/>
    </row>
    <row r="59" spans="1:18" s="52" customFormat="1" ht="15">
      <c r="A59" s="36"/>
      <c r="B59" s="58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53"/>
      <c r="P59" s="53"/>
      <c r="Q59" s="53"/>
      <c r="R59" s="58"/>
    </row>
    <row r="60" spans="1:18" s="52" customFormat="1" ht="15">
      <c r="A60" s="36"/>
      <c r="B60" s="58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53"/>
      <c r="P60" s="53"/>
      <c r="Q60" s="53"/>
      <c r="R60" s="58"/>
    </row>
    <row r="61" spans="1:18" s="52" customFormat="1" ht="15">
      <c r="A61" s="36"/>
      <c r="B61" s="58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3"/>
      <c r="P61" s="53"/>
      <c r="Q61" s="53"/>
      <c r="R61" s="58"/>
    </row>
    <row r="62" spans="1:18" s="52" customFormat="1" ht="15">
      <c r="A62" s="36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3"/>
      <c r="P62" s="53"/>
      <c r="Q62" s="53"/>
      <c r="R62" s="58"/>
    </row>
    <row r="63" spans="1:18" s="52" customFormat="1" ht="15">
      <c r="A63" s="36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3"/>
      <c r="P63" s="53"/>
      <c r="Q63" s="53"/>
      <c r="R63" s="58"/>
    </row>
    <row r="64" spans="1:18" s="52" customFormat="1" ht="15">
      <c r="A64" s="36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3"/>
      <c r="P64" s="53"/>
      <c r="Q64" s="53"/>
      <c r="R64" s="58"/>
    </row>
    <row r="65" spans="1:18" s="52" customFormat="1" ht="15">
      <c r="A65" s="36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3"/>
      <c r="P65" s="53"/>
      <c r="Q65" s="53"/>
      <c r="R65" s="58"/>
    </row>
    <row r="66" spans="1:18" s="52" customFormat="1" ht="15">
      <c r="A66" s="36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3"/>
      <c r="P66" s="53"/>
      <c r="Q66" s="53"/>
      <c r="R66" s="58"/>
    </row>
    <row r="67" spans="1:18" s="52" customFormat="1" ht="15">
      <c r="A67" s="36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3"/>
      <c r="P67" s="53"/>
      <c r="Q67" s="53"/>
      <c r="R67" s="58"/>
    </row>
    <row r="68" spans="1:18" s="52" customFormat="1" ht="15">
      <c r="A68" s="36"/>
      <c r="O68" s="53"/>
      <c r="P68" s="53"/>
      <c r="Q68" s="53"/>
      <c r="R68" s="58"/>
    </row>
    <row r="69" spans="1:18" s="52" customFormat="1" ht="15">
      <c r="A69" s="36"/>
      <c r="O69" s="53"/>
      <c r="P69" s="53"/>
      <c r="Q69" s="53"/>
      <c r="R69" s="58"/>
    </row>
    <row r="70" spans="1:18" s="52" customFormat="1" ht="15">
      <c r="A70" s="36"/>
      <c r="O70" s="53"/>
      <c r="P70" s="53"/>
      <c r="Q70" s="53"/>
      <c r="R70" s="58"/>
    </row>
    <row r="71" spans="1:18" s="52" customFormat="1" ht="15">
      <c r="A71" s="36"/>
      <c r="O71" s="53"/>
      <c r="P71" s="53"/>
      <c r="Q71" s="53"/>
      <c r="R71" s="58"/>
    </row>
    <row r="72" spans="1:18" s="52" customFormat="1" ht="15">
      <c r="A72" s="36"/>
      <c r="O72" s="53"/>
      <c r="P72" s="53"/>
      <c r="Q72" s="53"/>
      <c r="R72" s="58"/>
    </row>
    <row r="73" spans="1:18" s="52" customFormat="1" ht="15">
      <c r="A73" s="36"/>
      <c r="O73" s="53"/>
      <c r="P73" s="53"/>
      <c r="Q73" s="53"/>
      <c r="R73" s="58"/>
    </row>
    <row r="74" spans="1:18" s="52" customFormat="1" ht="15">
      <c r="A74" s="36"/>
      <c r="O74" s="53"/>
      <c r="P74" s="53"/>
      <c r="Q74" s="53"/>
      <c r="R74" s="58"/>
    </row>
    <row r="75" spans="1:18" s="52" customFormat="1" ht="15">
      <c r="A75" s="36"/>
      <c r="O75" s="53"/>
      <c r="P75" s="53"/>
      <c r="Q75" s="53"/>
      <c r="R75" s="58"/>
    </row>
    <row r="76" spans="1:18" s="52" customFormat="1" ht="15">
      <c r="A76" s="36"/>
      <c r="O76" s="53"/>
      <c r="P76" s="53"/>
      <c r="Q76" s="53"/>
      <c r="R76" s="58"/>
    </row>
    <row r="77" spans="1:18" s="52" customFormat="1" ht="15">
      <c r="A77" s="36"/>
      <c r="O77" s="53"/>
      <c r="P77" s="53"/>
      <c r="Q77" s="53"/>
      <c r="R77" s="58"/>
    </row>
    <row r="78" spans="1:18" s="52" customFormat="1" ht="15">
      <c r="A78" s="36"/>
      <c r="O78" s="53"/>
      <c r="P78" s="53"/>
      <c r="Q78" s="53"/>
      <c r="R78" s="58"/>
    </row>
    <row r="79" spans="1:18" s="52" customFormat="1" ht="15">
      <c r="A79" s="36"/>
      <c r="O79" s="53"/>
      <c r="P79" s="53"/>
      <c r="Q79" s="53"/>
      <c r="R79" s="58"/>
    </row>
    <row r="80" spans="1:18" s="52" customFormat="1" ht="15">
      <c r="A80" s="36"/>
      <c r="O80" s="53"/>
      <c r="P80" s="53"/>
      <c r="Q80" s="53"/>
      <c r="R80" s="58"/>
    </row>
    <row r="81" spans="1:18" s="52" customFormat="1" ht="15">
      <c r="A81" s="36"/>
      <c r="O81" s="53"/>
      <c r="P81" s="53"/>
      <c r="Q81" s="53"/>
      <c r="R81" s="58"/>
    </row>
    <row r="82" spans="1:18" s="52" customFormat="1" ht="15">
      <c r="A82" s="36"/>
      <c r="O82" s="53"/>
      <c r="P82" s="53"/>
      <c r="Q82" s="53"/>
      <c r="R82" s="58"/>
    </row>
    <row r="83" spans="1:18" s="52" customFormat="1" ht="15">
      <c r="A83" s="36"/>
      <c r="O83" s="53"/>
      <c r="P83" s="53"/>
      <c r="Q83" s="53"/>
      <c r="R83" s="58"/>
    </row>
    <row r="84" spans="1:18" s="52" customFormat="1" ht="15">
      <c r="A84" s="36"/>
      <c r="O84" s="53"/>
      <c r="P84" s="53"/>
      <c r="Q84" s="53"/>
      <c r="R84" s="58"/>
    </row>
    <row r="85" spans="1:18" s="52" customFormat="1" ht="15">
      <c r="A85" s="36"/>
      <c r="O85" s="53"/>
      <c r="P85" s="53"/>
      <c r="Q85" s="53"/>
      <c r="R85" s="58"/>
    </row>
    <row r="86" spans="1:18" s="52" customFormat="1" ht="15">
      <c r="A86" s="36"/>
      <c r="O86" s="53"/>
      <c r="P86" s="53"/>
      <c r="Q86" s="53"/>
      <c r="R86" s="58"/>
    </row>
    <row r="87" spans="1:18" s="52" customFormat="1" ht="15">
      <c r="A87" s="36"/>
      <c r="O87" s="53"/>
      <c r="P87" s="53"/>
      <c r="Q87" s="53"/>
      <c r="R87" s="58"/>
    </row>
    <row r="88" spans="1:18" s="52" customFormat="1" ht="15">
      <c r="A88" s="36"/>
      <c r="O88" s="53"/>
      <c r="P88" s="53"/>
      <c r="Q88" s="53"/>
      <c r="R88" s="58"/>
    </row>
    <row r="89" spans="1:18" s="52" customFormat="1" ht="15">
      <c r="A89" s="36"/>
      <c r="O89" s="53"/>
      <c r="P89" s="53"/>
      <c r="Q89" s="53"/>
      <c r="R89" s="58"/>
    </row>
    <row r="90" spans="1:18" s="52" customFormat="1" ht="15">
      <c r="A90" s="36"/>
      <c r="O90" s="53"/>
      <c r="P90" s="53"/>
      <c r="Q90" s="53"/>
      <c r="R90" s="58"/>
    </row>
    <row r="91" spans="1:18" s="52" customFormat="1" ht="15">
      <c r="A91" s="36"/>
      <c r="O91" s="53"/>
      <c r="P91" s="53"/>
      <c r="Q91" s="53"/>
      <c r="R91" s="58"/>
    </row>
    <row r="92" spans="1:18" s="52" customFormat="1" ht="15">
      <c r="A92" s="36"/>
      <c r="O92" s="53"/>
      <c r="P92" s="53"/>
      <c r="Q92" s="53"/>
      <c r="R92" s="58"/>
    </row>
    <row r="93" spans="1:18" s="52" customFormat="1" ht="15">
      <c r="A93" s="36"/>
      <c r="O93" s="53"/>
      <c r="P93" s="53"/>
      <c r="Q93" s="53"/>
      <c r="R93" s="58"/>
    </row>
    <row r="94" spans="1:18" s="52" customFormat="1" ht="15">
      <c r="A94" s="36"/>
      <c r="O94" s="53"/>
      <c r="P94" s="53"/>
      <c r="Q94" s="53"/>
      <c r="R94" s="58"/>
    </row>
    <row r="95" spans="1:18" s="52" customFormat="1" ht="15">
      <c r="A95" s="36"/>
      <c r="O95" s="53"/>
      <c r="P95" s="53"/>
      <c r="Q95" s="53"/>
      <c r="R95" s="58"/>
    </row>
    <row r="96" spans="1:18" s="52" customFormat="1" ht="15">
      <c r="A96" s="36"/>
      <c r="O96" s="53"/>
      <c r="P96" s="53"/>
      <c r="Q96" s="53"/>
      <c r="R96" s="58"/>
    </row>
    <row r="97" spans="1:18" s="52" customFormat="1" ht="15">
      <c r="A97" s="36"/>
      <c r="O97" s="53"/>
      <c r="P97" s="53"/>
      <c r="Q97" s="53"/>
      <c r="R97" s="58"/>
    </row>
    <row r="98" spans="1:18" s="52" customFormat="1" ht="15">
      <c r="A98" s="36"/>
      <c r="O98" s="53"/>
      <c r="P98" s="53"/>
      <c r="Q98" s="53"/>
      <c r="R98" s="58"/>
    </row>
    <row r="99" spans="1:18" s="52" customFormat="1" ht="15">
      <c r="A99" s="36"/>
      <c r="O99" s="53"/>
      <c r="P99" s="53"/>
      <c r="Q99" s="53"/>
      <c r="R99" s="58"/>
    </row>
    <row r="100" spans="1:18" s="52" customFormat="1" ht="15">
      <c r="A100" s="36"/>
      <c r="O100" s="53"/>
      <c r="P100" s="53"/>
      <c r="Q100" s="53"/>
      <c r="R100" s="58"/>
    </row>
    <row r="101" spans="1:18" s="52" customFormat="1" ht="15">
      <c r="A101" s="36"/>
      <c r="O101" s="53"/>
      <c r="P101" s="53"/>
      <c r="Q101" s="53"/>
      <c r="R101" s="58"/>
    </row>
    <row r="102" spans="1:18" s="52" customFormat="1" ht="15">
      <c r="A102" s="36"/>
      <c r="O102" s="53"/>
      <c r="P102" s="53"/>
      <c r="Q102" s="53"/>
      <c r="R102" s="58"/>
    </row>
    <row r="103" spans="1:18" s="52" customFormat="1" ht="15">
      <c r="A103" s="36"/>
      <c r="O103" s="53"/>
      <c r="P103" s="53"/>
      <c r="Q103" s="53"/>
      <c r="R103" s="58"/>
    </row>
    <row r="104" spans="1:18" s="52" customFormat="1" ht="15">
      <c r="A104" s="36"/>
      <c r="O104" s="53"/>
      <c r="P104" s="53"/>
      <c r="Q104" s="53"/>
      <c r="R104" s="58"/>
    </row>
    <row r="105" spans="1:18" s="52" customFormat="1" ht="15">
      <c r="A105" s="36"/>
      <c r="O105" s="53"/>
      <c r="P105" s="53"/>
      <c r="Q105" s="53"/>
      <c r="R105" s="58"/>
    </row>
    <row r="106" spans="1:18" s="52" customFormat="1" ht="15">
      <c r="A106" s="36"/>
      <c r="O106" s="53"/>
      <c r="P106" s="53"/>
      <c r="Q106" s="53"/>
      <c r="R106" s="58"/>
    </row>
    <row r="107" spans="1:18" s="52" customFormat="1" ht="15">
      <c r="A107" s="36"/>
      <c r="O107" s="53"/>
      <c r="P107" s="53"/>
      <c r="Q107" s="53"/>
      <c r="R107" s="58"/>
    </row>
    <row r="108" spans="1:18" s="52" customFormat="1" ht="15">
      <c r="A108" s="36"/>
      <c r="O108" s="53"/>
      <c r="P108" s="53"/>
      <c r="Q108" s="53"/>
      <c r="R108" s="58"/>
    </row>
    <row r="109" spans="1:18" s="52" customFormat="1" ht="15">
      <c r="A109" s="36"/>
      <c r="O109" s="53"/>
      <c r="P109" s="53"/>
      <c r="Q109" s="53"/>
      <c r="R109" s="58"/>
    </row>
    <row r="110" spans="1:18" s="52" customFormat="1" ht="15">
      <c r="A110" s="36"/>
      <c r="O110" s="53"/>
      <c r="P110" s="53"/>
      <c r="Q110" s="53"/>
      <c r="R110" s="58"/>
    </row>
    <row r="111" spans="1:18" s="52" customFormat="1" ht="15">
      <c r="A111" s="36"/>
      <c r="O111" s="53"/>
      <c r="P111" s="53"/>
      <c r="Q111" s="53"/>
      <c r="R111" s="58"/>
    </row>
    <row r="112" spans="1:18" s="52" customFormat="1" ht="15">
      <c r="A112" s="36"/>
      <c r="O112" s="53"/>
      <c r="P112" s="53"/>
      <c r="Q112" s="53"/>
      <c r="R112" s="58"/>
    </row>
    <row r="113" spans="1:18" s="52" customFormat="1" ht="15">
      <c r="A113" s="36"/>
      <c r="O113" s="53"/>
      <c r="P113" s="53"/>
      <c r="Q113" s="53"/>
      <c r="R113" s="58"/>
    </row>
    <row r="114" spans="1:18" s="52" customFormat="1" ht="15">
      <c r="A114" s="36"/>
      <c r="O114" s="53"/>
      <c r="P114" s="53"/>
      <c r="Q114" s="53"/>
      <c r="R114" s="58"/>
    </row>
    <row r="115" spans="1:18" s="52" customFormat="1" ht="15">
      <c r="A115" s="36"/>
      <c r="O115" s="53"/>
      <c r="P115" s="53"/>
      <c r="Q115" s="53"/>
      <c r="R115" s="58"/>
    </row>
    <row r="116" spans="1:18" s="52" customFormat="1" ht="15">
      <c r="A116" s="36"/>
      <c r="O116" s="53"/>
      <c r="P116" s="53"/>
      <c r="Q116" s="53"/>
      <c r="R116" s="58"/>
    </row>
    <row r="117" spans="1:18" s="52" customFormat="1" ht="15">
      <c r="A117" s="36"/>
      <c r="O117" s="53"/>
      <c r="P117" s="53"/>
      <c r="Q117" s="53"/>
      <c r="R117" s="58"/>
    </row>
    <row r="118" spans="1:18" s="52" customFormat="1" ht="15">
      <c r="A118" s="36"/>
      <c r="O118" s="53"/>
      <c r="P118" s="53"/>
      <c r="Q118" s="53"/>
      <c r="R118" s="58"/>
    </row>
    <row r="119" spans="1:18" s="52" customFormat="1" ht="15">
      <c r="A119" s="36"/>
      <c r="O119" s="53"/>
      <c r="P119" s="53"/>
      <c r="Q119" s="53"/>
      <c r="R119" s="58"/>
    </row>
    <row r="120" spans="1:18" s="52" customFormat="1" ht="15">
      <c r="A120" s="36"/>
      <c r="O120" s="53"/>
      <c r="P120" s="53"/>
      <c r="Q120" s="53"/>
      <c r="R120" s="58"/>
    </row>
    <row r="121" spans="1:18" s="52" customFormat="1" ht="15">
      <c r="A121" s="36"/>
      <c r="O121" s="53"/>
      <c r="P121" s="53"/>
      <c r="Q121" s="53"/>
      <c r="R121" s="58"/>
    </row>
    <row r="122" spans="1:18" s="52" customFormat="1" ht="15">
      <c r="A122" s="36"/>
      <c r="O122" s="53"/>
      <c r="P122" s="53"/>
      <c r="Q122" s="53"/>
      <c r="R122" s="58"/>
    </row>
    <row r="123" spans="1:18" s="52" customFormat="1" ht="15">
      <c r="A123" s="36"/>
      <c r="O123" s="53"/>
      <c r="P123" s="53"/>
      <c r="Q123" s="53"/>
      <c r="R123" s="58"/>
    </row>
    <row r="124" spans="1:18" s="52" customFormat="1" ht="15">
      <c r="A124" s="36"/>
      <c r="O124" s="53"/>
      <c r="P124" s="53"/>
      <c r="Q124" s="53"/>
      <c r="R124" s="58"/>
    </row>
    <row r="125" spans="1:18" s="52" customFormat="1" ht="15">
      <c r="A125" s="36"/>
      <c r="O125" s="53"/>
      <c r="P125" s="53"/>
      <c r="Q125" s="53"/>
      <c r="R125" s="58"/>
    </row>
    <row r="126" spans="1:18" s="52" customFormat="1" ht="15">
      <c r="A126" s="36"/>
      <c r="O126" s="53"/>
      <c r="P126" s="53"/>
      <c r="Q126" s="53"/>
      <c r="R126" s="58"/>
    </row>
    <row r="127" spans="1:18" s="52" customFormat="1" ht="15">
      <c r="A127" s="36"/>
      <c r="O127" s="53"/>
      <c r="P127" s="53"/>
      <c r="Q127" s="53"/>
      <c r="R127" s="58"/>
    </row>
    <row r="128" spans="1:18" s="52" customFormat="1" ht="15">
      <c r="A128" s="36"/>
      <c r="O128" s="53"/>
      <c r="P128" s="53"/>
      <c r="Q128" s="53"/>
      <c r="R128" s="58"/>
    </row>
    <row r="129" spans="1:18" s="52" customFormat="1" ht="15">
      <c r="A129" s="36"/>
      <c r="O129" s="53"/>
      <c r="P129" s="53"/>
      <c r="Q129" s="53"/>
      <c r="R129" s="58"/>
    </row>
    <row r="130" spans="1:18" s="52" customFormat="1" ht="15">
      <c r="A130" s="36"/>
      <c r="O130" s="53"/>
      <c r="P130" s="53"/>
      <c r="Q130" s="53"/>
      <c r="R130" s="58"/>
    </row>
    <row r="131" spans="1:18" s="52" customFormat="1" ht="15">
      <c r="A131" s="36"/>
      <c r="O131" s="53"/>
      <c r="P131" s="53"/>
      <c r="Q131" s="53"/>
      <c r="R131" s="58"/>
    </row>
    <row r="132" spans="1:18" s="52" customFormat="1" ht="15">
      <c r="A132" s="36"/>
      <c r="O132" s="53"/>
      <c r="P132" s="53"/>
      <c r="Q132" s="53"/>
      <c r="R132" s="58"/>
    </row>
    <row r="133" spans="1:18" s="52" customFormat="1" ht="15">
      <c r="A133" s="36"/>
      <c r="O133" s="53"/>
      <c r="P133" s="53"/>
      <c r="Q133" s="53"/>
      <c r="R133" s="58"/>
    </row>
    <row r="134" spans="1:18" s="52" customFormat="1" ht="15">
      <c r="A134" s="36"/>
      <c r="O134" s="53"/>
      <c r="P134" s="53"/>
      <c r="Q134" s="53"/>
      <c r="R134" s="58"/>
    </row>
    <row r="135" spans="1:18" s="52" customFormat="1" ht="15">
      <c r="A135" s="36"/>
      <c r="O135" s="53"/>
      <c r="P135" s="53"/>
      <c r="Q135" s="53"/>
      <c r="R135" s="58"/>
    </row>
    <row r="136" spans="1:18" s="52" customFormat="1" ht="15">
      <c r="A136" s="36"/>
      <c r="O136" s="53"/>
      <c r="P136" s="53"/>
      <c r="Q136" s="53"/>
      <c r="R136" s="58"/>
    </row>
    <row r="137" spans="1:18" s="52" customFormat="1" ht="15">
      <c r="A137" s="36"/>
      <c r="O137" s="53"/>
      <c r="P137" s="53"/>
      <c r="Q137" s="53"/>
      <c r="R137" s="58"/>
    </row>
    <row r="138" spans="1:18" s="52" customFormat="1" ht="15">
      <c r="A138" s="36"/>
      <c r="O138" s="53"/>
      <c r="P138" s="53"/>
      <c r="Q138" s="53"/>
      <c r="R138" s="58"/>
    </row>
    <row r="139" spans="1:18" s="52" customFormat="1" ht="15">
      <c r="A139" s="36"/>
      <c r="O139" s="53"/>
      <c r="P139" s="53"/>
      <c r="Q139" s="53"/>
      <c r="R139" s="58"/>
    </row>
    <row r="140" spans="1:18" s="52" customFormat="1" ht="15">
      <c r="A140" s="36"/>
      <c r="O140" s="53"/>
      <c r="P140" s="53"/>
      <c r="Q140" s="53"/>
      <c r="R140" s="58"/>
    </row>
    <row r="141" spans="1:18" s="52" customFormat="1" ht="15">
      <c r="A141" s="36"/>
      <c r="O141" s="53"/>
      <c r="P141" s="53"/>
      <c r="Q141" s="53"/>
      <c r="R141" s="58"/>
    </row>
    <row r="142" spans="1:18" s="52" customFormat="1" ht="15">
      <c r="A142" s="36"/>
      <c r="O142" s="53"/>
      <c r="P142" s="53"/>
      <c r="Q142" s="53"/>
      <c r="R142" s="58"/>
    </row>
    <row r="143" spans="1:18" s="52" customFormat="1" ht="15">
      <c r="A143" s="36"/>
      <c r="O143" s="53"/>
      <c r="P143" s="53"/>
      <c r="Q143" s="53"/>
      <c r="R143" s="58"/>
    </row>
    <row r="144" spans="1:18" s="52" customFormat="1" ht="15">
      <c r="A144" s="36"/>
      <c r="O144" s="53"/>
      <c r="P144" s="53"/>
      <c r="Q144" s="53"/>
      <c r="R144" s="58"/>
    </row>
    <row r="145" spans="1:18" s="52" customFormat="1" ht="15">
      <c r="A145" s="36"/>
      <c r="O145" s="53"/>
      <c r="P145" s="53"/>
      <c r="Q145" s="53"/>
      <c r="R145" s="58"/>
    </row>
    <row r="146" spans="1:18" s="52" customFormat="1" ht="15">
      <c r="A146" s="36"/>
      <c r="O146" s="53"/>
      <c r="P146" s="53"/>
      <c r="Q146" s="53"/>
      <c r="R146" s="58"/>
    </row>
    <row r="147" spans="1:18" s="52" customFormat="1" ht="15">
      <c r="A147" s="36"/>
      <c r="O147" s="53"/>
      <c r="P147" s="53"/>
      <c r="Q147" s="53"/>
      <c r="R147" s="58"/>
    </row>
    <row r="148" spans="1:18" s="52" customFormat="1" ht="15">
      <c r="A148" s="36"/>
      <c r="O148" s="53"/>
      <c r="P148" s="53"/>
      <c r="Q148" s="53"/>
      <c r="R148" s="58"/>
    </row>
    <row r="149" spans="1:18" s="52" customFormat="1" ht="15">
      <c r="A149" s="36"/>
      <c r="O149" s="53"/>
      <c r="P149" s="53"/>
      <c r="Q149" s="53"/>
      <c r="R149" s="58"/>
    </row>
    <row r="150" spans="1:18" s="52" customFormat="1" ht="15">
      <c r="A150" s="36"/>
      <c r="O150" s="53"/>
      <c r="P150" s="53"/>
      <c r="Q150" s="53"/>
      <c r="R150" s="58"/>
    </row>
    <row r="151" spans="1:18" s="52" customFormat="1" ht="15">
      <c r="A151" s="36"/>
      <c r="O151" s="53"/>
      <c r="P151" s="53"/>
      <c r="Q151" s="53"/>
      <c r="R151" s="58"/>
    </row>
    <row r="152" spans="1:18" s="52" customFormat="1" ht="15">
      <c r="A152" s="36"/>
      <c r="O152" s="53"/>
      <c r="P152" s="53"/>
      <c r="Q152" s="53"/>
      <c r="R152" s="58"/>
    </row>
    <row r="153" spans="1:18" s="52" customFormat="1" ht="15">
      <c r="A153" s="36"/>
      <c r="O153" s="53"/>
      <c r="P153" s="53"/>
      <c r="Q153" s="53"/>
      <c r="R153" s="58"/>
    </row>
    <row r="154" spans="1:18" s="52" customFormat="1" ht="15">
      <c r="A154" s="36"/>
      <c r="O154" s="53"/>
      <c r="P154" s="53"/>
      <c r="Q154" s="53"/>
      <c r="R154" s="58"/>
    </row>
    <row r="155" spans="1:18" s="52" customFormat="1" ht="15">
      <c r="A155" s="36"/>
      <c r="O155" s="53"/>
      <c r="P155" s="53"/>
      <c r="Q155" s="53"/>
      <c r="R155" s="58"/>
    </row>
    <row r="156" spans="1:18" s="52" customFormat="1" ht="15">
      <c r="A156" s="36"/>
      <c r="O156" s="53"/>
      <c r="P156" s="53"/>
      <c r="Q156" s="53"/>
      <c r="R156" s="58"/>
    </row>
    <row r="157" spans="1:18" s="52" customFormat="1" ht="15">
      <c r="A157" s="36"/>
      <c r="O157" s="53"/>
      <c r="P157" s="53"/>
      <c r="Q157" s="53"/>
      <c r="R157" s="58"/>
    </row>
    <row r="158" spans="1:18" s="52" customFormat="1" ht="15">
      <c r="A158" s="36"/>
      <c r="O158" s="53"/>
      <c r="P158" s="53"/>
      <c r="Q158" s="53"/>
      <c r="R158" s="58"/>
    </row>
    <row r="159" spans="1:18" s="52" customFormat="1" ht="15">
      <c r="A159" s="36"/>
      <c r="O159" s="53"/>
      <c r="P159" s="53"/>
      <c r="Q159" s="53"/>
      <c r="R159" s="58"/>
    </row>
    <row r="160" spans="1:18" s="52" customFormat="1" ht="15">
      <c r="A160" s="36"/>
      <c r="O160" s="53"/>
      <c r="P160" s="53"/>
      <c r="Q160" s="53"/>
      <c r="R160" s="58"/>
    </row>
    <row r="161" spans="1:18" s="52" customFormat="1" ht="15">
      <c r="A161" s="36"/>
      <c r="O161" s="53"/>
      <c r="P161" s="53"/>
      <c r="Q161" s="53"/>
      <c r="R161" s="58"/>
    </row>
    <row r="162" spans="1:18" s="52" customFormat="1" ht="15">
      <c r="A162" s="36"/>
      <c r="O162" s="53"/>
      <c r="P162" s="53"/>
      <c r="Q162" s="53"/>
      <c r="R162" s="58"/>
    </row>
    <row r="163" spans="1:18" s="52" customFormat="1" ht="15">
      <c r="A163" s="36"/>
      <c r="O163" s="53"/>
      <c r="P163" s="53"/>
      <c r="Q163" s="53"/>
      <c r="R163" s="58"/>
    </row>
    <row r="164" spans="1:18" s="52" customFormat="1" ht="15">
      <c r="A164" s="36"/>
      <c r="O164" s="53"/>
      <c r="P164" s="53"/>
      <c r="Q164" s="53"/>
      <c r="R164" s="58"/>
    </row>
    <row r="165" spans="1:18" s="52" customFormat="1" ht="15">
      <c r="A165" s="36"/>
      <c r="O165" s="53"/>
      <c r="P165" s="53"/>
      <c r="Q165" s="53"/>
      <c r="R165" s="58"/>
    </row>
    <row r="166" spans="1:18" s="52" customFormat="1" ht="15">
      <c r="A166" s="36"/>
      <c r="O166" s="53"/>
      <c r="P166" s="53"/>
      <c r="Q166" s="53"/>
      <c r="R166" s="58"/>
    </row>
    <row r="167" spans="1:18" s="52" customFormat="1" ht="15">
      <c r="A167" s="36"/>
      <c r="O167" s="53"/>
      <c r="P167" s="53"/>
      <c r="Q167" s="53"/>
      <c r="R167" s="58"/>
    </row>
    <row r="168" spans="1:18" s="52" customFormat="1" ht="15">
      <c r="A168" s="36"/>
      <c r="O168" s="53"/>
      <c r="P168" s="53"/>
      <c r="Q168" s="53"/>
      <c r="R168" s="58"/>
    </row>
    <row r="169" spans="1:18" s="52" customFormat="1" ht="15">
      <c r="A169" s="36"/>
      <c r="O169" s="53"/>
      <c r="P169" s="53"/>
      <c r="Q169" s="53"/>
      <c r="R169" s="58"/>
    </row>
    <row r="170" spans="1:18" s="52" customFormat="1" ht="15">
      <c r="A170" s="36"/>
      <c r="O170" s="53"/>
      <c r="P170" s="53"/>
      <c r="Q170" s="53"/>
      <c r="R170" s="58"/>
    </row>
    <row r="171" spans="1:18" s="52" customFormat="1" ht="15">
      <c r="A171" s="36"/>
      <c r="O171" s="53"/>
      <c r="P171" s="53"/>
      <c r="Q171" s="53"/>
      <c r="R171" s="58"/>
    </row>
    <row r="172" spans="1:18" s="52" customFormat="1" ht="15">
      <c r="A172" s="36"/>
      <c r="O172" s="53"/>
      <c r="P172" s="53"/>
      <c r="Q172" s="53"/>
      <c r="R172" s="58"/>
    </row>
    <row r="173" spans="1:18" s="52" customFormat="1" ht="15">
      <c r="A173" s="36"/>
      <c r="O173" s="53"/>
      <c r="P173" s="53"/>
      <c r="Q173" s="53"/>
      <c r="R173" s="58"/>
    </row>
    <row r="174" spans="1:18" s="52" customFormat="1" ht="15">
      <c r="A174" s="36"/>
      <c r="O174" s="53"/>
      <c r="P174" s="53"/>
      <c r="Q174" s="53"/>
      <c r="R174" s="58"/>
    </row>
    <row r="175" spans="1:18" s="52" customFormat="1" ht="15">
      <c r="A175" s="36"/>
      <c r="O175" s="53"/>
      <c r="P175" s="53"/>
      <c r="Q175" s="53"/>
      <c r="R175" s="58"/>
    </row>
    <row r="176" spans="1:18" s="52" customFormat="1" ht="15">
      <c r="A176" s="36"/>
      <c r="O176" s="53"/>
      <c r="P176" s="53"/>
      <c r="Q176" s="53"/>
      <c r="R176" s="58"/>
    </row>
    <row r="177" spans="1:18" s="52" customFormat="1" ht="15">
      <c r="A177" s="36"/>
      <c r="O177" s="53"/>
      <c r="P177" s="53"/>
      <c r="Q177" s="53"/>
      <c r="R177" s="58"/>
    </row>
    <row r="178" spans="1:18" s="52" customFormat="1" ht="15">
      <c r="A178" s="36"/>
      <c r="O178" s="53"/>
      <c r="P178" s="53"/>
      <c r="Q178" s="53"/>
      <c r="R178" s="58"/>
    </row>
    <row r="179" spans="1:18" s="52" customFormat="1" ht="15">
      <c r="A179" s="36"/>
      <c r="O179" s="53"/>
      <c r="P179" s="53"/>
      <c r="Q179" s="53"/>
      <c r="R179" s="58"/>
    </row>
    <row r="180" spans="1:18" s="52" customFormat="1" ht="15">
      <c r="A180" s="36"/>
      <c r="O180" s="53"/>
      <c r="P180" s="53"/>
      <c r="Q180" s="53"/>
      <c r="R180" s="58"/>
    </row>
    <row r="181" spans="1:18" s="52" customFormat="1" ht="15">
      <c r="A181" s="36"/>
      <c r="O181" s="53"/>
      <c r="P181" s="53"/>
      <c r="Q181" s="53"/>
      <c r="R181" s="58"/>
    </row>
    <row r="182" spans="1:18" s="52" customFormat="1" ht="15">
      <c r="A182" s="36"/>
      <c r="O182" s="53"/>
      <c r="P182" s="53"/>
      <c r="Q182" s="53"/>
      <c r="R182" s="58"/>
    </row>
    <row r="183" spans="1:18" s="52" customFormat="1" ht="15">
      <c r="A183" s="36"/>
      <c r="O183" s="53"/>
      <c r="P183" s="53"/>
      <c r="Q183" s="53"/>
      <c r="R183" s="58"/>
    </row>
    <row r="184" spans="1:18" s="52" customFormat="1" ht="15">
      <c r="A184" s="36"/>
      <c r="O184" s="53"/>
      <c r="P184" s="53"/>
      <c r="Q184" s="53"/>
      <c r="R184" s="58"/>
    </row>
    <row r="185" spans="1:18" s="52" customFormat="1" ht="15">
      <c r="A185" s="36"/>
      <c r="O185" s="53"/>
      <c r="P185" s="53"/>
      <c r="Q185" s="53"/>
      <c r="R185" s="58"/>
    </row>
    <row r="186" spans="1:18" s="52" customFormat="1" ht="15">
      <c r="A186" s="36"/>
      <c r="O186" s="53"/>
      <c r="P186" s="53"/>
      <c r="Q186" s="53"/>
      <c r="R186" s="58"/>
    </row>
    <row r="187" spans="1:18" s="52" customFormat="1" ht="15">
      <c r="A187" s="36"/>
      <c r="O187" s="53"/>
      <c r="P187" s="53"/>
      <c r="Q187" s="53"/>
      <c r="R187" s="58"/>
    </row>
    <row r="188" spans="1:18" s="52" customFormat="1" ht="15">
      <c r="A188" s="36"/>
      <c r="O188" s="53"/>
      <c r="P188" s="53"/>
      <c r="Q188" s="53"/>
      <c r="R188" s="58"/>
    </row>
    <row r="189" spans="1:18" s="52" customFormat="1" ht="15">
      <c r="A189" s="36"/>
      <c r="O189" s="53"/>
      <c r="P189" s="53"/>
      <c r="Q189" s="53"/>
      <c r="R189" s="58"/>
    </row>
    <row r="190" spans="1:18" s="52" customFormat="1" ht="15">
      <c r="A190" s="36"/>
      <c r="O190" s="53"/>
      <c r="P190" s="53"/>
      <c r="Q190" s="53"/>
      <c r="R190" s="58"/>
    </row>
    <row r="191" spans="1:18" s="52" customFormat="1" ht="15">
      <c r="A191" s="36"/>
      <c r="O191" s="53"/>
      <c r="P191" s="53"/>
      <c r="Q191" s="53"/>
      <c r="R191" s="58"/>
    </row>
    <row r="192" spans="1:18" s="52" customFormat="1" ht="15">
      <c r="A192" s="36"/>
      <c r="O192" s="53"/>
      <c r="P192" s="53"/>
      <c r="Q192" s="53"/>
      <c r="R192" s="58"/>
    </row>
    <row r="193" spans="1:18" s="52" customFormat="1" ht="15">
      <c r="A193" s="36"/>
      <c r="O193" s="53"/>
      <c r="P193" s="53"/>
      <c r="Q193" s="53"/>
      <c r="R193" s="58"/>
    </row>
    <row r="194" spans="1:18" s="52" customFormat="1" ht="15">
      <c r="A194" s="36"/>
      <c r="O194" s="53"/>
      <c r="P194" s="53"/>
      <c r="Q194" s="53"/>
      <c r="R194" s="58"/>
    </row>
    <row r="195" spans="1:18" s="52" customFormat="1" ht="15">
      <c r="A195" s="36"/>
      <c r="O195" s="53"/>
      <c r="P195" s="53"/>
      <c r="Q195" s="53"/>
      <c r="R195" s="58"/>
    </row>
    <row r="196" spans="1:18" s="52" customFormat="1" ht="15">
      <c r="A196" s="36"/>
      <c r="O196" s="53"/>
      <c r="P196" s="53"/>
      <c r="Q196" s="53"/>
      <c r="R196" s="58"/>
    </row>
    <row r="197" spans="1:18" s="52" customFormat="1" ht="15">
      <c r="A197" s="36"/>
      <c r="O197" s="53"/>
      <c r="P197" s="53"/>
      <c r="Q197" s="53"/>
      <c r="R197" s="58"/>
    </row>
    <row r="198" spans="1:18" s="52" customFormat="1" ht="15">
      <c r="A198" s="36"/>
      <c r="O198" s="53"/>
      <c r="P198" s="53"/>
      <c r="Q198" s="53"/>
      <c r="R198" s="58"/>
    </row>
    <row r="199" spans="1:18" s="52" customFormat="1" ht="15">
      <c r="A199" s="36"/>
      <c r="O199" s="53"/>
      <c r="P199" s="53"/>
      <c r="Q199" s="53"/>
      <c r="R199" s="58"/>
    </row>
    <row r="200" spans="1:18" s="52" customFormat="1" ht="15">
      <c r="A200" s="36"/>
      <c r="O200" s="53"/>
      <c r="P200" s="53"/>
      <c r="Q200" s="53"/>
      <c r="R200" s="58"/>
    </row>
    <row r="201" spans="1:18" s="52" customFormat="1" ht="15">
      <c r="A201" s="36"/>
      <c r="O201" s="53"/>
      <c r="P201" s="53"/>
      <c r="Q201" s="53"/>
      <c r="R201" s="58"/>
    </row>
    <row r="202" spans="1:18" s="52" customFormat="1" ht="15">
      <c r="A202" s="36"/>
      <c r="O202" s="53"/>
      <c r="P202" s="53"/>
      <c r="Q202" s="53"/>
      <c r="R202" s="58"/>
    </row>
    <row r="203" spans="1:18" s="52" customFormat="1" ht="15">
      <c r="A203" s="36"/>
      <c r="O203" s="53"/>
      <c r="P203" s="53"/>
      <c r="Q203" s="53"/>
      <c r="R203" s="58"/>
    </row>
    <row r="204" spans="1:18" s="52" customFormat="1" ht="15">
      <c r="A204" s="36"/>
      <c r="O204" s="53"/>
      <c r="P204" s="53"/>
      <c r="Q204" s="53"/>
      <c r="R204" s="58"/>
    </row>
    <row r="205" spans="1:18" s="52" customFormat="1" ht="15">
      <c r="A205" s="36"/>
      <c r="O205" s="53"/>
      <c r="P205" s="53"/>
      <c r="Q205" s="53"/>
      <c r="R205" s="58"/>
    </row>
    <row r="206" spans="1:18" s="52" customFormat="1" ht="15">
      <c r="A206" s="36"/>
      <c r="O206" s="53"/>
      <c r="P206" s="53"/>
      <c r="Q206" s="53"/>
      <c r="R206" s="58"/>
    </row>
    <row r="207" spans="1:18" s="52" customFormat="1" ht="15">
      <c r="A207" s="36"/>
      <c r="O207" s="53"/>
      <c r="P207" s="53"/>
      <c r="Q207" s="53"/>
      <c r="R207" s="58"/>
    </row>
    <row r="208" spans="1:18" s="52" customFormat="1" ht="15">
      <c r="A208" s="36"/>
      <c r="O208" s="53"/>
      <c r="P208" s="53"/>
      <c r="Q208" s="53"/>
      <c r="R208" s="58"/>
    </row>
    <row r="209" spans="1:18" s="52" customFormat="1" ht="15">
      <c r="A209" s="36"/>
      <c r="O209" s="53"/>
      <c r="P209" s="53"/>
      <c r="Q209" s="53"/>
      <c r="R209" s="58"/>
    </row>
    <row r="210" spans="1:18" s="52" customFormat="1" ht="15">
      <c r="A210" s="36"/>
      <c r="O210" s="53"/>
      <c r="P210" s="53"/>
      <c r="Q210" s="53"/>
      <c r="R210" s="58"/>
    </row>
    <row r="211" spans="1:18" s="52" customFormat="1" ht="15">
      <c r="A211" s="36"/>
      <c r="O211" s="53"/>
      <c r="P211" s="53"/>
      <c r="Q211" s="53"/>
      <c r="R211" s="58"/>
    </row>
    <row r="212" spans="1:18" s="52" customFormat="1" ht="15">
      <c r="A212" s="36"/>
      <c r="O212" s="53"/>
      <c r="P212" s="53"/>
      <c r="Q212" s="53"/>
      <c r="R212" s="58"/>
    </row>
    <row r="213" spans="1:18" s="52" customFormat="1" ht="15">
      <c r="A213" s="36"/>
      <c r="O213" s="53"/>
      <c r="P213" s="53"/>
      <c r="Q213" s="53"/>
      <c r="R213" s="58"/>
    </row>
    <row r="214" spans="1:18" s="52" customFormat="1" ht="15">
      <c r="A214" s="36"/>
      <c r="O214" s="53"/>
      <c r="P214" s="53"/>
      <c r="Q214" s="53"/>
      <c r="R214" s="58"/>
    </row>
    <row r="215" spans="1:18" s="52" customFormat="1" ht="15">
      <c r="A215" s="36"/>
      <c r="O215" s="53"/>
      <c r="P215" s="53"/>
      <c r="Q215" s="53"/>
      <c r="R215" s="58"/>
    </row>
    <row r="216" spans="1:18" s="52" customFormat="1" ht="15">
      <c r="A216" s="36"/>
      <c r="O216" s="53"/>
      <c r="P216" s="53"/>
      <c r="Q216" s="53"/>
      <c r="R216" s="58"/>
    </row>
    <row r="217" spans="1:18" s="52" customFormat="1" ht="15">
      <c r="A217" s="36"/>
      <c r="O217" s="53"/>
      <c r="P217" s="53"/>
      <c r="Q217" s="53"/>
      <c r="R217" s="58"/>
    </row>
    <row r="218" spans="1:18" s="52" customFormat="1" ht="15">
      <c r="A218" s="36"/>
      <c r="O218" s="53"/>
      <c r="P218" s="53"/>
      <c r="Q218" s="53"/>
      <c r="R218" s="58"/>
    </row>
    <row r="219" spans="1:18" s="52" customFormat="1" ht="15">
      <c r="A219" s="36"/>
      <c r="O219" s="53"/>
      <c r="P219" s="53"/>
      <c r="Q219" s="53"/>
      <c r="R219" s="58"/>
    </row>
    <row r="220" spans="1:18" s="52" customFormat="1" ht="15">
      <c r="A220" s="36"/>
      <c r="O220" s="53"/>
      <c r="P220" s="53"/>
      <c r="Q220" s="53"/>
      <c r="R220" s="58"/>
    </row>
    <row r="221" spans="1:18" s="52" customFormat="1" ht="15">
      <c r="A221" s="36"/>
      <c r="O221" s="53"/>
      <c r="P221" s="53"/>
      <c r="Q221" s="53"/>
      <c r="R221" s="58"/>
    </row>
    <row r="222" spans="1:18" s="52" customFormat="1" ht="15">
      <c r="A222" s="36"/>
      <c r="O222" s="53"/>
      <c r="P222" s="53"/>
      <c r="Q222" s="53"/>
      <c r="R222" s="58"/>
    </row>
    <row r="223" spans="1:18" s="52" customFormat="1" ht="15">
      <c r="A223" s="36"/>
      <c r="O223" s="53"/>
      <c r="P223" s="53"/>
      <c r="Q223" s="53"/>
      <c r="R223" s="58"/>
    </row>
    <row r="224" spans="1:18" s="52" customFormat="1" ht="15">
      <c r="A224" s="36"/>
      <c r="O224" s="53"/>
      <c r="P224" s="53"/>
      <c r="Q224" s="53"/>
      <c r="R224" s="58"/>
    </row>
    <row r="225" spans="1:18" s="52" customFormat="1" ht="15">
      <c r="A225" s="36"/>
      <c r="O225" s="53"/>
      <c r="P225" s="53"/>
      <c r="Q225" s="53"/>
      <c r="R225" s="58"/>
    </row>
    <row r="226" spans="1:18" s="52" customFormat="1" ht="15">
      <c r="A226" s="36"/>
      <c r="O226" s="53"/>
      <c r="P226" s="53"/>
      <c r="Q226" s="53"/>
      <c r="R226" s="58"/>
    </row>
    <row r="227" spans="1:18" s="52" customFormat="1" ht="15">
      <c r="A227" s="36"/>
      <c r="O227" s="53"/>
      <c r="P227" s="53"/>
      <c r="Q227" s="53"/>
      <c r="R227" s="58"/>
    </row>
    <row r="228" spans="1:18" s="52" customFormat="1" ht="15">
      <c r="A228" s="36"/>
      <c r="O228" s="53"/>
      <c r="P228" s="53"/>
      <c r="Q228" s="53"/>
      <c r="R228" s="58"/>
    </row>
    <row r="229" spans="1:18" s="52" customFormat="1" ht="15">
      <c r="A229" s="36"/>
      <c r="O229" s="53"/>
      <c r="P229" s="53"/>
      <c r="Q229" s="53"/>
      <c r="R229" s="58"/>
    </row>
    <row r="230" spans="1:18" s="52" customFormat="1" ht="15">
      <c r="A230" s="36"/>
      <c r="O230" s="53"/>
      <c r="P230" s="53"/>
      <c r="Q230" s="53"/>
      <c r="R230" s="58"/>
    </row>
    <row r="231" spans="1:18" s="52" customFormat="1" ht="15">
      <c r="A231" s="36"/>
      <c r="O231" s="53"/>
      <c r="P231" s="53"/>
      <c r="Q231" s="53"/>
      <c r="R231" s="58"/>
    </row>
    <row r="232" spans="1:18" s="52" customFormat="1" ht="15">
      <c r="A232" s="36"/>
      <c r="O232" s="53"/>
      <c r="P232" s="53"/>
      <c r="Q232" s="53"/>
      <c r="R232" s="58"/>
    </row>
    <row r="233" spans="1:18" s="52" customFormat="1" ht="15">
      <c r="A233" s="36"/>
      <c r="O233" s="53"/>
      <c r="P233" s="53"/>
      <c r="Q233" s="53"/>
      <c r="R233" s="58"/>
    </row>
    <row r="234" spans="1:18" s="52" customFormat="1" ht="15">
      <c r="A234" s="36"/>
      <c r="O234" s="53"/>
      <c r="P234" s="53"/>
      <c r="Q234" s="53"/>
      <c r="R234" s="58"/>
    </row>
    <row r="235" spans="1:18" s="52" customFormat="1" ht="15">
      <c r="A235" s="36"/>
      <c r="O235" s="53"/>
      <c r="P235" s="53"/>
      <c r="Q235" s="53"/>
      <c r="R235" s="58"/>
    </row>
    <row r="236" spans="1:18" s="52" customFormat="1" ht="15">
      <c r="A236" s="36"/>
      <c r="O236" s="53"/>
      <c r="P236" s="53"/>
      <c r="Q236" s="53"/>
      <c r="R236" s="58"/>
    </row>
    <row r="237" spans="1:18" s="52" customFormat="1" ht="15">
      <c r="A237" s="36"/>
      <c r="O237" s="53"/>
      <c r="P237" s="53"/>
      <c r="Q237" s="53"/>
      <c r="R237" s="58"/>
    </row>
    <row r="238" spans="1:18" s="52" customFormat="1" ht="15">
      <c r="A238" s="36"/>
      <c r="O238" s="53"/>
      <c r="P238" s="53"/>
      <c r="Q238" s="53"/>
      <c r="R238" s="58"/>
    </row>
    <row r="239" spans="1:18" s="52" customFormat="1" ht="15">
      <c r="A239" s="36"/>
      <c r="O239" s="53"/>
      <c r="P239" s="53"/>
      <c r="Q239" s="53"/>
      <c r="R239" s="58"/>
    </row>
    <row r="240" spans="1:18" s="52" customFormat="1" ht="15">
      <c r="A240" s="36"/>
      <c r="O240" s="53"/>
      <c r="P240" s="53"/>
      <c r="Q240" s="53"/>
      <c r="R240" s="58"/>
    </row>
    <row r="241" spans="1:18" s="52" customFormat="1" ht="15">
      <c r="A241" s="36"/>
      <c r="O241" s="53"/>
      <c r="P241" s="53"/>
      <c r="Q241" s="53"/>
      <c r="R241" s="58"/>
    </row>
    <row r="242" spans="1:18" s="52" customFormat="1" ht="15">
      <c r="A242" s="36"/>
      <c r="O242" s="53"/>
      <c r="P242" s="53"/>
      <c r="Q242" s="53"/>
      <c r="R242" s="58"/>
    </row>
    <row r="243" spans="1:18" s="52" customFormat="1" ht="15">
      <c r="A243" s="36"/>
      <c r="O243" s="53"/>
      <c r="P243" s="53"/>
      <c r="Q243" s="53"/>
      <c r="R243" s="58"/>
    </row>
    <row r="244" spans="1:18" s="52" customFormat="1" ht="15">
      <c r="A244" s="36"/>
      <c r="O244" s="53"/>
      <c r="P244" s="53"/>
      <c r="Q244" s="53"/>
      <c r="R244" s="58"/>
    </row>
    <row r="245" spans="1:18" s="52" customFormat="1" ht="15">
      <c r="A245" s="36"/>
      <c r="O245" s="53"/>
      <c r="P245" s="53"/>
      <c r="Q245" s="53"/>
      <c r="R245" s="58"/>
    </row>
    <row r="246" spans="1:18" s="52" customFormat="1" ht="15">
      <c r="A246" s="36"/>
      <c r="O246" s="53"/>
      <c r="P246" s="53"/>
      <c r="Q246" s="53"/>
      <c r="R246" s="58"/>
    </row>
    <row r="247" spans="1:18" s="52" customFormat="1" ht="15">
      <c r="A247" s="36"/>
      <c r="O247" s="53"/>
      <c r="P247" s="53"/>
      <c r="Q247" s="53"/>
      <c r="R247" s="58"/>
    </row>
    <row r="248" spans="1:18" s="52" customFormat="1" ht="15">
      <c r="A248" s="36"/>
      <c r="O248" s="53"/>
      <c r="P248" s="53"/>
      <c r="Q248" s="53"/>
      <c r="R248" s="58"/>
    </row>
    <row r="249" spans="1:18" s="52" customFormat="1" ht="15">
      <c r="A249" s="36"/>
      <c r="O249" s="53"/>
      <c r="P249" s="53"/>
      <c r="Q249" s="53"/>
      <c r="R249" s="58"/>
    </row>
    <row r="250" spans="1:18" s="52" customFormat="1" ht="15">
      <c r="A250" s="36"/>
      <c r="O250" s="53"/>
      <c r="P250" s="53"/>
      <c r="Q250" s="53"/>
      <c r="R250" s="58"/>
    </row>
    <row r="251" spans="1:18" s="52" customFormat="1" ht="15">
      <c r="A251" s="36"/>
      <c r="O251" s="53"/>
      <c r="P251" s="53"/>
      <c r="Q251" s="53"/>
      <c r="R251" s="58"/>
    </row>
    <row r="252" spans="1:18" s="52" customFormat="1" ht="15">
      <c r="A252" s="36"/>
      <c r="O252" s="53"/>
      <c r="P252" s="53"/>
      <c r="Q252" s="53"/>
      <c r="R252" s="58"/>
    </row>
    <row r="253" spans="1:18" s="52" customFormat="1" ht="15">
      <c r="A253" s="36"/>
      <c r="O253" s="53"/>
      <c r="P253" s="53"/>
      <c r="Q253" s="53"/>
      <c r="R253" s="58"/>
    </row>
    <row r="254" spans="1:18" s="52" customFormat="1" ht="15">
      <c r="A254" s="36"/>
      <c r="O254" s="53"/>
      <c r="P254" s="53"/>
      <c r="Q254" s="53"/>
      <c r="R254" s="58"/>
    </row>
    <row r="255" spans="1:18" s="52" customFormat="1" ht="15">
      <c r="A255" s="36"/>
      <c r="O255" s="53"/>
      <c r="P255" s="53"/>
      <c r="Q255" s="53"/>
      <c r="R255" s="58"/>
    </row>
    <row r="256" spans="1:18" s="52" customFormat="1" ht="15">
      <c r="A256" s="36"/>
      <c r="O256" s="53"/>
      <c r="P256" s="53"/>
      <c r="Q256" s="53"/>
      <c r="R256" s="58"/>
    </row>
    <row r="257" spans="1:18" s="52" customFormat="1" ht="15">
      <c r="A257" s="36"/>
      <c r="O257" s="53"/>
      <c r="P257" s="53"/>
      <c r="Q257" s="53"/>
      <c r="R257" s="58"/>
    </row>
    <row r="258" spans="1:18" s="52" customFormat="1" ht="15">
      <c r="A258" s="36"/>
      <c r="O258" s="53"/>
      <c r="P258" s="53"/>
      <c r="Q258" s="53"/>
      <c r="R258" s="58"/>
    </row>
    <row r="259" spans="1:18" s="52" customFormat="1" ht="15">
      <c r="A259" s="36"/>
      <c r="O259" s="53"/>
      <c r="P259" s="53"/>
      <c r="Q259" s="53"/>
      <c r="R259" s="58"/>
    </row>
    <row r="260" spans="1:18" s="52" customFormat="1" ht="15">
      <c r="A260" s="36"/>
      <c r="O260" s="53"/>
      <c r="P260" s="53"/>
      <c r="Q260" s="53"/>
      <c r="R260" s="58"/>
    </row>
    <row r="261" spans="1:18" s="52" customFormat="1" ht="15">
      <c r="A261" s="36"/>
      <c r="O261" s="53"/>
      <c r="P261" s="53"/>
      <c r="Q261" s="53"/>
      <c r="R261" s="58"/>
    </row>
    <row r="262" spans="1:18" s="52" customFormat="1" ht="15">
      <c r="A262" s="36"/>
      <c r="O262" s="53"/>
      <c r="P262" s="53"/>
      <c r="Q262" s="53"/>
      <c r="R262" s="58"/>
    </row>
    <row r="263" spans="1:18" s="52" customFormat="1" ht="15">
      <c r="A263" s="36"/>
      <c r="O263" s="53"/>
      <c r="P263" s="53"/>
      <c r="Q263" s="53"/>
      <c r="R263" s="58"/>
    </row>
    <row r="264" spans="1:18" s="52" customFormat="1" ht="15">
      <c r="A264" s="36"/>
      <c r="O264" s="53"/>
      <c r="P264" s="53"/>
      <c r="Q264" s="53"/>
      <c r="R264" s="58"/>
    </row>
    <row r="265" spans="1:18" s="52" customFormat="1" ht="15">
      <c r="A265" s="36"/>
      <c r="O265" s="53"/>
      <c r="P265" s="53"/>
      <c r="Q265" s="53"/>
      <c r="R265" s="58"/>
    </row>
    <row r="266" spans="1:18" s="52" customFormat="1" ht="15">
      <c r="A266" s="36"/>
      <c r="O266" s="53"/>
      <c r="P266" s="53"/>
      <c r="Q266" s="53"/>
      <c r="R266" s="58"/>
    </row>
    <row r="267" spans="1:18" s="52" customFormat="1" ht="15">
      <c r="A267" s="36"/>
      <c r="O267" s="53"/>
      <c r="P267" s="53"/>
      <c r="Q267" s="53"/>
      <c r="R267" s="58"/>
    </row>
    <row r="268" spans="1:18" s="52" customFormat="1" ht="15">
      <c r="A268" s="36"/>
      <c r="O268" s="53"/>
      <c r="P268" s="53"/>
      <c r="Q268" s="53"/>
      <c r="R268" s="58"/>
    </row>
    <row r="269" spans="1:18" s="52" customFormat="1" ht="15">
      <c r="A269" s="36"/>
      <c r="O269" s="53"/>
      <c r="P269" s="53"/>
      <c r="Q269" s="53"/>
      <c r="R269" s="58"/>
    </row>
    <row r="270" spans="1:18" s="52" customFormat="1" ht="15">
      <c r="A270" s="36"/>
      <c r="O270" s="53"/>
      <c r="P270" s="53"/>
      <c r="Q270" s="53"/>
      <c r="R270" s="58"/>
    </row>
    <row r="271" spans="1:18" s="52" customFormat="1" ht="15">
      <c r="A271" s="36"/>
      <c r="O271" s="53"/>
      <c r="P271" s="53"/>
      <c r="Q271" s="53"/>
      <c r="R271" s="58"/>
    </row>
    <row r="272" spans="1:18" s="52" customFormat="1" ht="15">
      <c r="A272" s="36"/>
      <c r="O272" s="53"/>
      <c r="P272" s="53"/>
      <c r="Q272" s="53"/>
      <c r="R272" s="58"/>
    </row>
    <row r="273" spans="1:18" s="52" customFormat="1" ht="15">
      <c r="A273" s="36"/>
      <c r="O273" s="53"/>
      <c r="P273" s="53"/>
      <c r="Q273" s="53"/>
      <c r="R273" s="58"/>
    </row>
    <row r="274" spans="1:18" s="52" customFormat="1" ht="15">
      <c r="A274" s="36"/>
      <c r="O274" s="53"/>
      <c r="P274" s="53"/>
      <c r="Q274" s="53"/>
      <c r="R274" s="58"/>
    </row>
    <row r="275" spans="1:18" s="52" customFormat="1" ht="15">
      <c r="A275" s="36"/>
      <c r="O275" s="53"/>
      <c r="P275" s="53"/>
      <c r="Q275" s="53"/>
      <c r="R275" s="58"/>
    </row>
    <row r="276" spans="1:18" s="52" customFormat="1" ht="15">
      <c r="A276" s="36"/>
      <c r="O276" s="53"/>
      <c r="P276" s="53"/>
      <c r="Q276" s="53"/>
      <c r="R276" s="58"/>
    </row>
    <row r="277" spans="1:18" s="52" customFormat="1" ht="15">
      <c r="A277" s="36"/>
      <c r="O277" s="53"/>
      <c r="P277" s="53"/>
      <c r="Q277" s="53"/>
      <c r="R277" s="58"/>
    </row>
    <row r="278" spans="1:18" s="52" customFormat="1" ht="15">
      <c r="A278" s="36"/>
      <c r="O278" s="53"/>
      <c r="P278" s="53"/>
      <c r="Q278" s="53"/>
      <c r="R278" s="58"/>
    </row>
    <row r="279" spans="1:18" s="52" customFormat="1" ht="15">
      <c r="A279" s="36"/>
      <c r="O279" s="53"/>
      <c r="P279" s="53"/>
      <c r="Q279" s="53"/>
      <c r="R279" s="58"/>
    </row>
    <row r="280" spans="1:18" s="52" customFormat="1" ht="15">
      <c r="A280" s="36"/>
      <c r="O280" s="53"/>
      <c r="P280" s="53"/>
      <c r="Q280" s="53"/>
      <c r="R280" s="58"/>
    </row>
    <row r="281" spans="1:18" s="52" customFormat="1" ht="15">
      <c r="A281" s="36"/>
      <c r="O281" s="53"/>
      <c r="P281" s="53"/>
      <c r="Q281" s="53"/>
      <c r="R281" s="58"/>
    </row>
    <row r="282" spans="1:18" s="52" customFormat="1" ht="15">
      <c r="A282" s="36"/>
      <c r="O282" s="53"/>
      <c r="P282" s="53"/>
      <c r="Q282" s="53"/>
      <c r="R282" s="58"/>
    </row>
    <row r="283" spans="1:18" s="52" customFormat="1" ht="15">
      <c r="A283" s="36"/>
      <c r="O283" s="53"/>
      <c r="P283" s="53"/>
      <c r="Q283" s="53"/>
      <c r="R283" s="58"/>
    </row>
    <row r="284" spans="1:18" s="52" customFormat="1" ht="15">
      <c r="A284" s="36"/>
      <c r="O284" s="53"/>
      <c r="P284" s="53"/>
      <c r="Q284" s="53"/>
      <c r="R284" s="58"/>
    </row>
    <row r="285" spans="1:18" s="52" customFormat="1" ht="15">
      <c r="A285" s="36"/>
      <c r="O285" s="53"/>
      <c r="P285" s="53"/>
      <c r="Q285" s="53"/>
      <c r="R285" s="58"/>
    </row>
    <row r="286" spans="1:18" s="52" customFormat="1" ht="15">
      <c r="A286" s="36"/>
      <c r="O286" s="53"/>
      <c r="P286" s="53"/>
      <c r="Q286" s="53"/>
      <c r="R286" s="58"/>
    </row>
    <row r="287" spans="1:18" s="52" customFormat="1" ht="15">
      <c r="A287" s="36"/>
      <c r="O287" s="53"/>
      <c r="P287" s="53"/>
      <c r="Q287" s="53"/>
      <c r="R287" s="58"/>
    </row>
    <row r="288" spans="1:18" s="52" customFormat="1" ht="15">
      <c r="A288" s="36"/>
      <c r="O288" s="53"/>
      <c r="P288" s="53"/>
      <c r="Q288" s="53"/>
      <c r="R288" s="58"/>
    </row>
    <row r="289" spans="1:18" s="52" customFormat="1" ht="15">
      <c r="A289" s="36"/>
      <c r="O289" s="53"/>
      <c r="P289" s="53"/>
      <c r="Q289" s="53"/>
      <c r="R289" s="58"/>
    </row>
    <row r="290" spans="1:18" s="52" customFormat="1" ht="15">
      <c r="A290" s="36"/>
      <c r="O290" s="53"/>
      <c r="P290" s="53"/>
      <c r="Q290" s="53"/>
      <c r="R290" s="58"/>
    </row>
    <row r="291" spans="1:18" s="52" customFormat="1" ht="15">
      <c r="A291" s="36"/>
      <c r="O291" s="53"/>
      <c r="P291" s="53"/>
      <c r="Q291" s="53"/>
      <c r="R291" s="58"/>
    </row>
    <row r="292" spans="1:18" s="52" customFormat="1" ht="15">
      <c r="A292" s="36"/>
      <c r="O292" s="53"/>
      <c r="P292" s="53"/>
      <c r="Q292" s="53"/>
      <c r="R292" s="58"/>
    </row>
    <row r="293" spans="1:18" s="52" customFormat="1" ht="15">
      <c r="A293" s="36"/>
      <c r="O293" s="53"/>
      <c r="P293" s="53"/>
      <c r="Q293" s="53"/>
      <c r="R293" s="58"/>
    </row>
    <row r="294" spans="1:18" s="52" customFormat="1" ht="15">
      <c r="A294" s="36"/>
      <c r="O294" s="53"/>
      <c r="P294" s="53"/>
      <c r="Q294" s="53"/>
      <c r="R294" s="58"/>
    </row>
    <row r="295" spans="1:18" s="52" customFormat="1" ht="15">
      <c r="A295" s="36"/>
      <c r="O295" s="53"/>
      <c r="P295" s="53"/>
      <c r="Q295" s="53"/>
      <c r="R295" s="58"/>
    </row>
    <row r="296" spans="1:18" s="52" customFormat="1" ht="15">
      <c r="A296" s="36"/>
      <c r="O296" s="53"/>
      <c r="P296" s="53"/>
      <c r="Q296" s="53"/>
      <c r="R296" s="58"/>
    </row>
    <row r="297" spans="1:18" s="52" customFormat="1" ht="15">
      <c r="A297" s="36"/>
      <c r="O297" s="53"/>
      <c r="P297" s="53"/>
      <c r="Q297" s="53"/>
      <c r="R297" s="58"/>
    </row>
    <row r="298" spans="1:18" s="52" customFormat="1" ht="15">
      <c r="A298" s="36"/>
      <c r="O298" s="53"/>
      <c r="P298" s="53"/>
      <c r="Q298" s="53"/>
      <c r="R298" s="58"/>
    </row>
    <row r="299" spans="1:18" s="52" customFormat="1" ht="15">
      <c r="A299" s="36"/>
      <c r="O299" s="53"/>
      <c r="P299" s="53"/>
      <c r="Q299" s="53"/>
      <c r="R299" s="58"/>
    </row>
    <row r="300" spans="1:18" s="52" customFormat="1" ht="15">
      <c r="A300" s="36"/>
      <c r="O300" s="53"/>
      <c r="P300" s="53"/>
      <c r="Q300" s="53"/>
      <c r="R300" s="58"/>
    </row>
    <row r="301" spans="1:18" s="52" customFormat="1" ht="15">
      <c r="A301" s="36"/>
      <c r="O301" s="53"/>
      <c r="P301" s="53"/>
      <c r="Q301" s="53"/>
      <c r="R301" s="58"/>
    </row>
    <row r="302" spans="1:18" s="52" customFormat="1" ht="15">
      <c r="A302" s="36"/>
      <c r="O302" s="53"/>
      <c r="P302" s="53"/>
      <c r="Q302" s="53"/>
      <c r="R302" s="58"/>
    </row>
    <row r="303" spans="1:18" s="52" customFormat="1" ht="15">
      <c r="A303" s="36"/>
      <c r="O303" s="53"/>
      <c r="P303" s="53"/>
      <c r="Q303" s="53"/>
      <c r="R303" s="58"/>
    </row>
    <row r="304" spans="1:18" s="52" customFormat="1" ht="15">
      <c r="A304" s="36"/>
      <c r="O304" s="53"/>
      <c r="P304" s="53"/>
      <c r="Q304" s="53"/>
      <c r="R304" s="58"/>
    </row>
    <row r="305" spans="1:18" s="52" customFormat="1" ht="15">
      <c r="A305" s="36"/>
      <c r="O305" s="53"/>
      <c r="P305" s="53"/>
      <c r="Q305" s="53"/>
      <c r="R305" s="58"/>
    </row>
    <row r="306" spans="1:18" s="52" customFormat="1" ht="15">
      <c r="A306" s="36"/>
      <c r="O306" s="53"/>
      <c r="P306" s="53"/>
      <c r="Q306" s="53"/>
      <c r="R306" s="58"/>
    </row>
    <row r="307" spans="1:18" s="52" customFormat="1" ht="15">
      <c r="A307" s="36"/>
      <c r="O307" s="53"/>
      <c r="P307" s="53"/>
      <c r="Q307" s="53"/>
      <c r="R307" s="58"/>
    </row>
    <row r="308" spans="1:18" s="52" customFormat="1" ht="15">
      <c r="A308" s="36"/>
      <c r="O308" s="53"/>
      <c r="P308" s="53"/>
      <c r="Q308" s="53"/>
      <c r="R308" s="58"/>
    </row>
    <row r="309" spans="1:18" s="52" customFormat="1" ht="15">
      <c r="A309" s="36"/>
      <c r="O309" s="53"/>
      <c r="P309" s="53"/>
      <c r="Q309" s="53"/>
      <c r="R309" s="58"/>
    </row>
    <row r="310" spans="1:18" s="52" customFormat="1" ht="15">
      <c r="A310" s="36"/>
      <c r="O310" s="53"/>
      <c r="P310" s="53"/>
      <c r="Q310" s="53"/>
      <c r="R310" s="58"/>
    </row>
    <row r="311" spans="1:18" s="52" customFormat="1" ht="15">
      <c r="A311" s="36"/>
      <c r="O311" s="53"/>
      <c r="P311" s="53"/>
      <c r="Q311" s="53"/>
      <c r="R311" s="58"/>
    </row>
    <row r="312" spans="1:18" s="52" customFormat="1" ht="15">
      <c r="A312" s="36"/>
      <c r="O312" s="53"/>
      <c r="P312" s="53"/>
      <c r="Q312" s="53"/>
      <c r="R312" s="58"/>
    </row>
    <row r="313" spans="1:18" s="52" customFormat="1" ht="15">
      <c r="A313" s="36"/>
      <c r="O313" s="53"/>
      <c r="P313" s="53"/>
      <c r="Q313" s="53"/>
      <c r="R313" s="58"/>
    </row>
    <row r="314" spans="1:18" s="52" customFormat="1" ht="15">
      <c r="A314" s="36"/>
      <c r="O314" s="53"/>
      <c r="P314" s="53"/>
      <c r="Q314" s="53"/>
      <c r="R314" s="58"/>
    </row>
    <row r="315" spans="1:18" s="52" customFormat="1" ht="15">
      <c r="A315" s="36"/>
      <c r="O315" s="53"/>
      <c r="P315" s="53"/>
      <c r="Q315" s="53"/>
      <c r="R315" s="58"/>
    </row>
    <row r="316" spans="1:18" s="52" customFormat="1" ht="15">
      <c r="A316" s="36"/>
      <c r="O316" s="53"/>
      <c r="P316" s="53"/>
      <c r="Q316" s="53"/>
      <c r="R316" s="58"/>
    </row>
    <row r="317" spans="1:18" s="52" customFormat="1" ht="15">
      <c r="A317" s="36"/>
      <c r="O317" s="53"/>
      <c r="P317" s="53"/>
      <c r="Q317" s="53"/>
      <c r="R317" s="58"/>
    </row>
    <row r="318" spans="1:18" s="52" customFormat="1" ht="15">
      <c r="A318" s="36"/>
      <c r="O318" s="53"/>
      <c r="P318" s="53"/>
      <c r="Q318" s="53"/>
      <c r="R318" s="58"/>
    </row>
    <row r="319" spans="1:18" s="52" customFormat="1" ht="15">
      <c r="A319" s="36"/>
      <c r="O319" s="53"/>
      <c r="P319" s="53"/>
      <c r="Q319" s="53"/>
      <c r="R319" s="58"/>
    </row>
    <row r="320" spans="1:18" s="52" customFormat="1" ht="15">
      <c r="A320" s="36"/>
      <c r="O320" s="53"/>
      <c r="P320" s="53"/>
      <c r="Q320" s="53"/>
      <c r="R320" s="58"/>
    </row>
    <row r="321" spans="1:18" s="52" customFormat="1" ht="15">
      <c r="A321" s="36"/>
      <c r="O321" s="53"/>
      <c r="P321" s="53"/>
      <c r="Q321" s="53"/>
      <c r="R321" s="58"/>
    </row>
    <row r="322" spans="1:18" s="52" customFormat="1" ht="15">
      <c r="A322" s="36"/>
      <c r="O322" s="53"/>
      <c r="P322" s="53"/>
      <c r="Q322" s="53"/>
      <c r="R322" s="58"/>
    </row>
    <row r="323" spans="1:18" s="52" customFormat="1" ht="15">
      <c r="A323" s="36"/>
      <c r="O323" s="53"/>
      <c r="P323" s="53"/>
      <c r="Q323" s="53"/>
      <c r="R323" s="58"/>
    </row>
    <row r="324" spans="1:18" s="52" customFormat="1" ht="15">
      <c r="A324" s="36"/>
      <c r="O324" s="53"/>
      <c r="P324" s="53"/>
      <c r="Q324" s="53"/>
      <c r="R324" s="58"/>
    </row>
    <row r="325" spans="1:18" s="52" customFormat="1" ht="15">
      <c r="A325" s="36"/>
      <c r="O325" s="53"/>
      <c r="P325" s="53"/>
      <c r="Q325" s="53"/>
      <c r="R325" s="58"/>
    </row>
    <row r="326" spans="1:18" s="52" customFormat="1" ht="15">
      <c r="A326" s="36"/>
      <c r="O326" s="53"/>
      <c r="P326" s="53"/>
      <c r="Q326" s="53"/>
      <c r="R326" s="58"/>
    </row>
    <row r="327" spans="1:18" s="52" customFormat="1" ht="15">
      <c r="A327" s="36"/>
      <c r="O327" s="53"/>
      <c r="P327" s="53"/>
      <c r="Q327" s="53"/>
      <c r="R327" s="58"/>
    </row>
    <row r="328" spans="1:18" s="52" customFormat="1" ht="15">
      <c r="A328" s="36"/>
      <c r="O328" s="53"/>
      <c r="P328" s="53"/>
      <c r="Q328" s="53"/>
      <c r="R328" s="58"/>
    </row>
    <row r="329" spans="1:18" s="52" customFormat="1" ht="15">
      <c r="A329" s="36"/>
      <c r="O329" s="53"/>
      <c r="P329" s="53"/>
      <c r="Q329" s="53"/>
      <c r="R329" s="58"/>
    </row>
    <row r="330" spans="1:18" s="52" customFormat="1" ht="15">
      <c r="A330" s="36"/>
      <c r="O330" s="53"/>
      <c r="P330" s="53"/>
      <c r="Q330" s="53"/>
      <c r="R330" s="58"/>
    </row>
    <row r="331" spans="1:18" s="52" customFormat="1" ht="15">
      <c r="A331" s="36"/>
      <c r="O331" s="53"/>
      <c r="P331" s="53"/>
      <c r="Q331" s="53"/>
      <c r="R331" s="58"/>
    </row>
    <row r="332" spans="1:18" s="52" customFormat="1" ht="15">
      <c r="A332" s="36"/>
      <c r="O332" s="53"/>
      <c r="P332" s="53"/>
      <c r="Q332" s="53"/>
      <c r="R332" s="58"/>
    </row>
    <row r="333" spans="1:18" s="52" customFormat="1" ht="15">
      <c r="A333" s="36"/>
      <c r="O333" s="53"/>
      <c r="P333" s="53"/>
      <c r="Q333" s="53"/>
      <c r="R333" s="58"/>
    </row>
    <row r="334" spans="1:18" s="52" customFormat="1" ht="15">
      <c r="A334" s="36"/>
      <c r="O334" s="53"/>
      <c r="P334" s="53"/>
      <c r="Q334" s="53"/>
      <c r="R334" s="58"/>
    </row>
    <row r="335" spans="1:18" s="52" customFormat="1" ht="15">
      <c r="A335" s="36"/>
      <c r="O335" s="53"/>
      <c r="P335" s="53"/>
      <c r="Q335" s="53"/>
      <c r="R335" s="58"/>
    </row>
    <row r="336" spans="1:18" s="52" customFormat="1" ht="15">
      <c r="A336" s="36"/>
      <c r="O336" s="53"/>
      <c r="P336" s="53"/>
      <c r="Q336" s="53"/>
      <c r="R336" s="58"/>
    </row>
    <row r="337" spans="1:18" s="52" customFormat="1" ht="15">
      <c r="A337" s="36"/>
      <c r="O337" s="53"/>
      <c r="P337" s="53"/>
      <c r="Q337" s="53"/>
      <c r="R337" s="58"/>
    </row>
    <row r="338" spans="1:18" s="52" customFormat="1" ht="15">
      <c r="A338" s="36"/>
      <c r="O338" s="53"/>
      <c r="P338" s="53"/>
      <c r="Q338" s="53"/>
      <c r="R338" s="58"/>
    </row>
    <row r="339" spans="1:18" s="52" customFormat="1" ht="15">
      <c r="A339" s="36"/>
      <c r="O339" s="53"/>
      <c r="P339" s="53"/>
      <c r="Q339" s="53"/>
      <c r="R339" s="58"/>
    </row>
    <row r="340" spans="1:18" s="52" customFormat="1" ht="15">
      <c r="A340" s="36"/>
      <c r="O340" s="53"/>
      <c r="P340" s="53"/>
      <c r="Q340" s="53"/>
      <c r="R340" s="58"/>
    </row>
    <row r="341" spans="1:18" s="52" customFormat="1" ht="15">
      <c r="A341" s="36"/>
      <c r="O341" s="53"/>
      <c r="P341" s="53"/>
      <c r="Q341" s="53"/>
      <c r="R341" s="58"/>
    </row>
    <row r="342" spans="1:18" s="52" customFormat="1" ht="15">
      <c r="A342" s="36"/>
      <c r="O342" s="53"/>
      <c r="P342" s="53"/>
      <c r="Q342" s="53"/>
      <c r="R342" s="58"/>
    </row>
    <row r="343" spans="1:18" s="52" customFormat="1" ht="15">
      <c r="A343" s="36"/>
      <c r="O343" s="53"/>
      <c r="P343" s="53"/>
      <c r="Q343" s="53"/>
      <c r="R343" s="58"/>
    </row>
    <row r="344" spans="1:18" s="52" customFormat="1" ht="15">
      <c r="A344" s="36"/>
      <c r="O344" s="53"/>
      <c r="P344" s="53"/>
      <c r="Q344" s="53"/>
      <c r="R344" s="58"/>
    </row>
    <row r="345" spans="1:18" s="52" customFormat="1" ht="15">
      <c r="A345" s="36"/>
      <c r="O345" s="53"/>
      <c r="P345" s="53"/>
      <c r="Q345" s="53"/>
      <c r="R345" s="58"/>
    </row>
    <row r="346" spans="1:18" s="52" customFormat="1" ht="15">
      <c r="A346" s="36"/>
      <c r="O346" s="53"/>
      <c r="P346" s="53"/>
      <c r="Q346" s="53"/>
      <c r="R346" s="58"/>
    </row>
    <row r="347" spans="1:18" s="52" customFormat="1" ht="15">
      <c r="A347" s="36"/>
      <c r="O347" s="53"/>
      <c r="P347" s="53"/>
      <c r="Q347" s="53"/>
      <c r="R347" s="58"/>
    </row>
    <row r="348" spans="1:18" s="52" customFormat="1" ht="15">
      <c r="A348" s="36"/>
      <c r="O348" s="53"/>
      <c r="P348" s="53"/>
      <c r="Q348" s="53"/>
      <c r="R348" s="58"/>
    </row>
  </sheetData>
  <sheetProtection/>
  <mergeCells count="6">
    <mergeCell ref="N49:O49"/>
    <mergeCell ref="A5:O5"/>
    <mergeCell ref="L1:O1"/>
    <mergeCell ref="L2:O2"/>
    <mergeCell ref="L3:O3"/>
    <mergeCell ref="B49:F49"/>
  </mergeCells>
  <printOptions horizontalCentered="1"/>
  <pageMargins left="0.38" right="0.28" top="1.03" bottom="0.28" header="0.5118110236220472" footer="0.26"/>
  <pageSetup fitToHeight="0" fitToWidth="1" horizontalDpi="600" verticalDpi="600" orientation="landscape" paperSize="9" scale="71" r:id="rId1"/>
  <rowBreaks count="2" manualBreakCount="2">
    <brk id="20" max="14" man="1"/>
    <brk id="34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E348"/>
  <sheetViews>
    <sheetView view="pageBreakPreview" zoomScale="70" zoomScaleNormal="70" zoomScaleSheetLayoutView="70" zoomScalePageLayoutView="0" workbookViewId="0" topLeftCell="A11">
      <selection activeCell="N29" sqref="N29"/>
    </sheetView>
  </sheetViews>
  <sheetFormatPr defaultColWidth="9.375" defaultRowHeight="12.75"/>
  <cols>
    <col min="1" max="1" width="5.00390625" style="52" customWidth="1"/>
    <col min="2" max="2" width="41.50390625" style="52" customWidth="1"/>
    <col min="3" max="11" width="11.50390625" style="52" customWidth="1"/>
    <col min="12" max="12" width="12.50390625" style="52" customWidth="1"/>
    <col min="13" max="14" width="11.50390625" style="52" customWidth="1"/>
    <col min="15" max="15" width="12.00390625" style="53" customWidth="1"/>
    <col min="16" max="16" width="18.50390625" style="3" customWidth="1"/>
    <col min="17" max="17" width="6.50390625" style="3" customWidth="1"/>
    <col min="18" max="18" width="48.50390625" style="2" customWidth="1"/>
    <col min="19" max="19" width="12.375" style="1" customWidth="1"/>
    <col min="20" max="20" width="11.50390625" style="1" customWidth="1"/>
    <col min="21" max="21" width="12.00390625" style="1" customWidth="1"/>
    <col min="22" max="22" width="11.625" style="1" customWidth="1"/>
    <col min="23" max="23" width="9.625" style="1" customWidth="1"/>
    <col min="24" max="24" width="9.50390625" style="1" customWidth="1"/>
    <col min="25" max="25" width="10.00390625" style="1" customWidth="1"/>
    <col min="26" max="26" width="9.00390625" style="1" customWidth="1"/>
    <col min="27" max="27" width="10.50390625" style="1" customWidth="1"/>
    <col min="28" max="29" width="11.50390625" style="1" customWidth="1"/>
    <col min="30" max="30" width="12.625" style="1" customWidth="1"/>
    <col min="31" max="31" width="15.50390625" style="1" customWidth="1"/>
    <col min="32" max="16384" width="9.375" style="1" customWidth="1"/>
  </cols>
  <sheetData>
    <row r="1" spans="1:15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53" t="s">
        <v>33</v>
      </c>
      <c r="M1" s="253"/>
      <c r="N1" s="253"/>
      <c r="O1" s="253"/>
    </row>
    <row r="2" spans="1:15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54" t="s">
        <v>18</v>
      </c>
      <c r="M2" s="254"/>
      <c r="N2" s="254"/>
      <c r="O2" s="254"/>
    </row>
    <row r="3" spans="1:15" ht="17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54" t="s">
        <v>29</v>
      </c>
      <c r="M3" s="254"/>
      <c r="N3" s="254"/>
      <c r="O3" s="254"/>
    </row>
    <row r="4" spans="1:1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"/>
    </row>
    <row r="5" spans="1:31" s="4" customFormat="1" ht="22.5" customHeight="1">
      <c r="A5" s="251" t="s">
        <v>133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9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 s="4" customFormat="1" ht="17.25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9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5:31" s="4" customFormat="1" ht="15.75" thickBot="1">
      <c r="O7" s="7" t="s">
        <v>19</v>
      </c>
      <c r="P7" s="5"/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7"/>
    </row>
    <row r="8" spans="1:31" s="4" customFormat="1" ht="31.5" thickBot="1">
      <c r="A8" s="21" t="s">
        <v>0</v>
      </c>
      <c r="B8" s="22" t="s">
        <v>1</v>
      </c>
      <c r="C8" s="23" t="s">
        <v>2</v>
      </c>
      <c r="D8" s="24" t="s">
        <v>3</v>
      </c>
      <c r="E8" s="24" t="s">
        <v>4</v>
      </c>
      <c r="F8" s="24" t="s">
        <v>5</v>
      </c>
      <c r="G8" s="24" t="s">
        <v>6</v>
      </c>
      <c r="H8" s="24" t="s">
        <v>7</v>
      </c>
      <c r="I8" s="24" t="s">
        <v>8</v>
      </c>
      <c r="J8" s="24" t="s">
        <v>9</v>
      </c>
      <c r="K8" s="24" t="s">
        <v>10</v>
      </c>
      <c r="L8" s="24" t="s">
        <v>11</v>
      </c>
      <c r="M8" s="24" t="s">
        <v>12</v>
      </c>
      <c r="N8" s="25" t="s">
        <v>13</v>
      </c>
      <c r="O8" s="26" t="s">
        <v>14</v>
      </c>
      <c r="P8" s="10"/>
      <c r="Q8" s="11"/>
      <c r="R8" s="11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s="36" customFormat="1" ht="26.25" customHeight="1">
      <c r="A9" s="134">
        <v>1</v>
      </c>
      <c r="B9" s="184" t="s">
        <v>48</v>
      </c>
      <c r="C9" s="173">
        <v>2.3</v>
      </c>
      <c r="D9" s="174">
        <v>2.3</v>
      </c>
      <c r="E9" s="174">
        <v>2.5</v>
      </c>
      <c r="F9" s="174">
        <v>0.4</v>
      </c>
      <c r="G9" s="174">
        <v>0.1</v>
      </c>
      <c r="H9" s="174">
        <v>0.1</v>
      </c>
      <c r="I9" s="174">
        <v>0.1</v>
      </c>
      <c r="J9" s="174">
        <v>0.1</v>
      </c>
      <c r="K9" s="174">
        <v>0.1</v>
      </c>
      <c r="L9" s="174">
        <v>0.7</v>
      </c>
      <c r="M9" s="174">
        <v>1.5</v>
      </c>
      <c r="N9" s="175">
        <v>1.6</v>
      </c>
      <c r="O9" s="188">
        <f>SUM(C9:N9)</f>
        <v>11.8</v>
      </c>
      <c r="P9" s="31"/>
      <c r="Q9" s="32"/>
      <c r="R9" s="33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5"/>
    </row>
    <row r="10" spans="1:31" s="36" customFormat="1" ht="51" customHeight="1" hidden="1">
      <c r="A10" s="37"/>
      <c r="B10" s="166"/>
      <c r="C10" s="167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9"/>
      <c r="O10" s="170"/>
      <c r="P10" s="31"/>
      <c r="Q10" s="32"/>
      <c r="R10" s="33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5"/>
    </row>
    <row r="11" spans="1:31" s="4" customFormat="1" ht="54.75" customHeight="1" thickBot="1">
      <c r="A11" s="62">
        <v>2</v>
      </c>
      <c r="B11" s="63" t="s">
        <v>38</v>
      </c>
      <c r="C11" s="69">
        <v>0.28</v>
      </c>
      <c r="D11" s="70">
        <v>0.28</v>
      </c>
      <c r="E11" s="70">
        <v>0.22</v>
      </c>
      <c r="F11" s="70">
        <v>0.105</v>
      </c>
      <c r="G11" s="70"/>
      <c r="H11" s="70"/>
      <c r="I11" s="70"/>
      <c r="J11" s="70"/>
      <c r="K11" s="70"/>
      <c r="L11" s="70">
        <v>0.137</v>
      </c>
      <c r="M11" s="70">
        <v>0.24</v>
      </c>
      <c r="N11" s="71">
        <v>0.278</v>
      </c>
      <c r="O11" s="72">
        <f>SUM(C11:N11)</f>
        <v>1.54</v>
      </c>
      <c r="P11" s="8"/>
      <c r="Q11" s="13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2"/>
    </row>
    <row r="12" spans="1:31" s="4" customFormat="1" ht="21" customHeight="1" thickBot="1">
      <c r="A12" s="73"/>
      <c r="B12" s="189" t="s">
        <v>17</v>
      </c>
      <c r="C12" s="190">
        <f>SUM(C9:C11)</f>
        <v>2.58</v>
      </c>
      <c r="D12" s="76">
        <f aca="true" t="shared" si="0" ref="D12:O12">SUM(D9:D11)</f>
        <v>2.58</v>
      </c>
      <c r="E12" s="76">
        <f t="shared" si="0"/>
        <v>2.72</v>
      </c>
      <c r="F12" s="76">
        <f t="shared" si="0"/>
        <v>0.505</v>
      </c>
      <c r="G12" s="76">
        <f t="shared" si="0"/>
        <v>0.1</v>
      </c>
      <c r="H12" s="76">
        <f t="shared" si="0"/>
        <v>0.1</v>
      </c>
      <c r="I12" s="76">
        <f t="shared" si="0"/>
        <v>0.1</v>
      </c>
      <c r="J12" s="76">
        <f t="shared" si="0"/>
        <v>0.1</v>
      </c>
      <c r="K12" s="76">
        <f t="shared" si="0"/>
        <v>0.1</v>
      </c>
      <c r="L12" s="76">
        <f t="shared" si="0"/>
        <v>0.837</v>
      </c>
      <c r="M12" s="76">
        <f t="shared" si="0"/>
        <v>1.74</v>
      </c>
      <c r="N12" s="191">
        <f t="shared" si="0"/>
        <v>1.878</v>
      </c>
      <c r="O12" s="77">
        <f t="shared" si="0"/>
        <v>13.34</v>
      </c>
      <c r="P12" s="17"/>
      <c r="Q12" s="13"/>
      <c r="R12" s="14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2"/>
    </row>
    <row r="13" spans="1:31" s="36" customFormat="1" ht="21" customHeight="1">
      <c r="A13" s="32"/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38"/>
      <c r="Q13" s="32"/>
      <c r="R13" s="3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5"/>
    </row>
    <row r="14" spans="1:31" s="4" customFormat="1" ht="21" customHeight="1">
      <c r="A14" s="251" t="s">
        <v>134</v>
      </c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17"/>
      <c r="Q14" s="13"/>
      <c r="R14" s="14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2"/>
    </row>
    <row r="15" spans="1:31" s="4" customFormat="1" ht="17.25" customHeight="1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17"/>
      <c r="Q15" s="13"/>
      <c r="R15" s="14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2"/>
    </row>
    <row r="16" spans="15:31" s="4" customFormat="1" ht="15.75" thickBot="1">
      <c r="O16" s="7" t="s">
        <v>20</v>
      </c>
      <c r="P16" s="5"/>
      <c r="Q16" s="5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7"/>
    </row>
    <row r="17" spans="1:31" s="4" customFormat="1" ht="31.5" thickBot="1">
      <c r="A17" s="21" t="s">
        <v>0</v>
      </c>
      <c r="B17" s="22" t="s">
        <v>1</v>
      </c>
      <c r="C17" s="23" t="s">
        <v>2</v>
      </c>
      <c r="D17" s="24" t="s">
        <v>3</v>
      </c>
      <c r="E17" s="24" t="s">
        <v>4</v>
      </c>
      <c r="F17" s="24" t="s">
        <v>5</v>
      </c>
      <c r="G17" s="24" t="s">
        <v>6</v>
      </c>
      <c r="H17" s="24" t="s">
        <v>7</v>
      </c>
      <c r="I17" s="24" t="s">
        <v>8</v>
      </c>
      <c r="J17" s="24" t="s">
        <v>9</v>
      </c>
      <c r="K17" s="24" t="s">
        <v>10</v>
      </c>
      <c r="L17" s="24" t="s">
        <v>11</v>
      </c>
      <c r="M17" s="24" t="s">
        <v>12</v>
      </c>
      <c r="N17" s="25" t="s">
        <v>13</v>
      </c>
      <c r="O17" s="26" t="s">
        <v>14</v>
      </c>
      <c r="P17" s="10"/>
      <c r="Q17" s="11"/>
      <c r="R17" s="11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s="4" customFormat="1" ht="57.75" customHeight="1" thickBot="1">
      <c r="A18" s="64">
        <v>1</v>
      </c>
      <c r="B18" s="63" t="s">
        <v>39</v>
      </c>
      <c r="C18" s="69"/>
      <c r="D18" s="70"/>
      <c r="E18" s="70"/>
      <c r="F18" s="70"/>
      <c r="G18" s="70"/>
      <c r="H18" s="70"/>
      <c r="I18" s="70"/>
      <c r="J18" s="70"/>
      <c r="K18" s="70"/>
      <c r="L18" s="70" t="s">
        <v>27</v>
      </c>
      <c r="M18" s="70"/>
      <c r="N18" s="71"/>
      <c r="O18" s="72" t="str">
        <f>L18</f>
        <v>2 / 42,000</v>
      </c>
      <c r="P18" s="8"/>
      <c r="Q18" s="13"/>
      <c r="R18" s="14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2"/>
    </row>
    <row r="19" spans="1:31" s="4" customFormat="1" ht="21" customHeight="1" thickBot="1">
      <c r="A19" s="73"/>
      <c r="B19" s="74" t="s">
        <v>17</v>
      </c>
      <c r="C19" s="75">
        <f aca="true" t="shared" si="1" ref="C19:K19">SUM(C18)</f>
        <v>0</v>
      </c>
      <c r="D19" s="76">
        <f t="shared" si="1"/>
        <v>0</v>
      </c>
      <c r="E19" s="76">
        <f t="shared" si="1"/>
        <v>0</v>
      </c>
      <c r="F19" s="76">
        <f t="shared" si="1"/>
        <v>0</v>
      </c>
      <c r="G19" s="76">
        <f t="shared" si="1"/>
        <v>0</v>
      </c>
      <c r="H19" s="76">
        <f t="shared" si="1"/>
        <v>0</v>
      </c>
      <c r="I19" s="76">
        <f t="shared" si="1"/>
        <v>0</v>
      </c>
      <c r="J19" s="76">
        <f t="shared" si="1"/>
        <v>0</v>
      </c>
      <c r="K19" s="76">
        <f t="shared" si="1"/>
        <v>0</v>
      </c>
      <c r="L19" s="76" t="str">
        <f>L18</f>
        <v>2 / 42,000</v>
      </c>
      <c r="M19" s="76">
        <f>SUM(M18)</f>
        <v>0</v>
      </c>
      <c r="N19" s="76">
        <f>SUM(N18)</f>
        <v>0</v>
      </c>
      <c r="O19" s="77" t="str">
        <f>O18</f>
        <v>2 / 42,000</v>
      </c>
      <c r="P19" s="17"/>
      <c r="Q19" s="13"/>
      <c r="R19" s="14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2"/>
    </row>
    <row r="20" spans="1:31" s="36" customFormat="1" ht="21" customHeight="1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38"/>
      <c r="Q20" s="32"/>
      <c r="R20" s="33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5"/>
    </row>
    <row r="21" spans="1:31" s="4" customFormat="1" ht="25.5" customHeight="1">
      <c r="A21" s="256" t="s">
        <v>135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17"/>
      <c r="Q21" s="13"/>
      <c r="R21" s="14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2"/>
    </row>
    <row r="22" spans="1:31" s="4" customFormat="1" ht="17.25" customHeight="1" thickBo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17"/>
      <c r="Q22" s="13"/>
      <c r="R22" s="14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2"/>
    </row>
    <row r="23" spans="1:31" s="4" customFormat="1" ht="31.5" thickBot="1">
      <c r="A23" s="21" t="s">
        <v>0</v>
      </c>
      <c r="B23" s="22" t="s">
        <v>1</v>
      </c>
      <c r="C23" s="23" t="s">
        <v>2</v>
      </c>
      <c r="D23" s="24" t="s">
        <v>3</v>
      </c>
      <c r="E23" s="24" t="s">
        <v>4</v>
      </c>
      <c r="F23" s="24" t="s">
        <v>5</v>
      </c>
      <c r="G23" s="24" t="s">
        <v>6</v>
      </c>
      <c r="H23" s="24" t="s">
        <v>7</v>
      </c>
      <c r="I23" s="24" t="s">
        <v>8</v>
      </c>
      <c r="J23" s="24" t="s">
        <v>9</v>
      </c>
      <c r="K23" s="24" t="s">
        <v>10</v>
      </c>
      <c r="L23" s="24" t="s">
        <v>11</v>
      </c>
      <c r="M23" s="24" t="s">
        <v>12</v>
      </c>
      <c r="N23" s="25" t="s">
        <v>13</v>
      </c>
      <c r="O23" s="26" t="s">
        <v>14</v>
      </c>
      <c r="P23" s="10"/>
      <c r="Q23" s="11"/>
      <c r="R23" s="11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4" customFormat="1" ht="51" customHeight="1">
      <c r="A24" s="64">
        <v>1</v>
      </c>
      <c r="B24" s="65" t="s">
        <v>40</v>
      </c>
      <c r="C24" s="80">
        <v>1.5</v>
      </c>
      <c r="D24" s="81">
        <v>1.5</v>
      </c>
      <c r="E24" s="81">
        <v>1.2</v>
      </c>
      <c r="F24" s="81">
        <v>0.45</v>
      </c>
      <c r="G24" s="81"/>
      <c r="H24" s="81"/>
      <c r="I24" s="81"/>
      <c r="J24" s="81"/>
      <c r="K24" s="81"/>
      <c r="L24" s="81">
        <v>0.35</v>
      </c>
      <c r="M24" s="81">
        <v>1.5</v>
      </c>
      <c r="N24" s="82">
        <v>1.5</v>
      </c>
      <c r="O24" s="83">
        <f>SUM(C24:N24)</f>
        <v>8</v>
      </c>
      <c r="P24" s="17"/>
      <c r="Q24" s="13"/>
      <c r="R24" s="14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2"/>
    </row>
    <row r="25" spans="1:31" s="4" customFormat="1" ht="52.5" customHeight="1" thickBot="1">
      <c r="A25" s="60">
        <v>2</v>
      </c>
      <c r="B25" s="61" t="s">
        <v>41</v>
      </c>
      <c r="C25" s="78">
        <v>1.5</v>
      </c>
      <c r="D25" s="67">
        <v>1.5</v>
      </c>
      <c r="E25" s="67">
        <v>1.2</v>
      </c>
      <c r="F25" s="67">
        <v>0.4</v>
      </c>
      <c r="G25" s="67"/>
      <c r="H25" s="67"/>
      <c r="I25" s="67"/>
      <c r="J25" s="67"/>
      <c r="K25" s="67"/>
      <c r="L25" s="67">
        <v>0.4</v>
      </c>
      <c r="M25" s="67">
        <v>1.5</v>
      </c>
      <c r="N25" s="79">
        <v>1.5</v>
      </c>
      <c r="O25" s="68">
        <f>SUM(C25:N25)</f>
        <v>8</v>
      </c>
      <c r="P25" s="17"/>
      <c r="Q25" s="13"/>
      <c r="R25" s="14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2"/>
    </row>
    <row r="26" spans="1:31" s="36" customFormat="1" ht="21" customHeight="1" hidden="1" thickBot="1">
      <c r="A26" s="51"/>
      <c r="B26" s="42" t="s">
        <v>17</v>
      </c>
      <c r="C26" s="43">
        <f>SUM(C24:C25)</f>
        <v>3</v>
      </c>
      <c r="D26" s="44">
        <f aca="true" t="shared" si="2" ref="D26:O26">SUM(D24:D25)</f>
        <v>3</v>
      </c>
      <c r="E26" s="44">
        <f t="shared" si="2"/>
        <v>2.4</v>
      </c>
      <c r="F26" s="44">
        <f t="shared" si="2"/>
        <v>0.85</v>
      </c>
      <c r="G26" s="44"/>
      <c r="H26" s="44"/>
      <c r="I26" s="44"/>
      <c r="J26" s="44"/>
      <c r="K26" s="44"/>
      <c r="L26" s="44">
        <f t="shared" si="2"/>
        <v>0.75</v>
      </c>
      <c r="M26" s="44">
        <f t="shared" si="2"/>
        <v>3</v>
      </c>
      <c r="N26" s="59">
        <f t="shared" si="2"/>
        <v>3</v>
      </c>
      <c r="O26" s="40">
        <f t="shared" si="2"/>
        <v>16</v>
      </c>
      <c r="P26" s="31"/>
      <c r="Q26" s="32"/>
      <c r="R26" s="45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36" customFormat="1" ht="21" customHeight="1">
      <c r="A27" s="32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1"/>
      <c r="Q27" s="32"/>
      <c r="R27" s="45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2:18" s="50" customFormat="1" ht="48" customHeight="1">
      <c r="B28" s="255" t="s">
        <v>121</v>
      </c>
      <c r="C28" s="255"/>
      <c r="D28" s="255"/>
      <c r="E28" s="255"/>
      <c r="F28" s="255"/>
      <c r="G28" s="255"/>
      <c r="H28" s="151"/>
      <c r="I28" s="151"/>
      <c r="N28" s="250" t="s">
        <v>137</v>
      </c>
      <c r="O28" s="250"/>
      <c r="P28" s="154"/>
      <c r="Q28" s="154"/>
      <c r="R28" s="155"/>
    </row>
    <row r="29" spans="15:18" s="52" customFormat="1" ht="15">
      <c r="O29" s="53"/>
      <c r="P29" s="53"/>
      <c r="Q29" s="53"/>
      <c r="R29" s="58"/>
    </row>
    <row r="30" spans="15:18" s="52" customFormat="1" ht="15">
      <c r="O30" s="53"/>
      <c r="P30" s="53"/>
      <c r="Q30" s="53"/>
      <c r="R30" s="58"/>
    </row>
    <row r="31" spans="2:18" s="52" customFormat="1" ht="1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3"/>
      <c r="P31" s="53"/>
      <c r="Q31" s="53"/>
      <c r="R31" s="58"/>
    </row>
    <row r="32" spans="2:18" s="52" customFormat="1" ht="1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3"/>
      <c r="P32" s="53"/>
      <c r="Q32" s="53"/>
      <c r="R32" s="58"/>
    </row>
    <row r="33" spans="15:18" s="52" customFormat="1" ht="15">
      <c r="O33" s="53"/>
      <c r="P33" s="53"/>
      <c r="Q33" s="53"/>
      <c r="R33" s="58"/>
    </row>
    <row r="34" spans="2:18" s="52" customFormat="1" ht="15">
      <c r="B34" s="58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53"/>
      <c r="P34" s="53"/>
      <c r="Q34" s="53"/>
      <c r="R34" s="58"/>
    </row>
    <row r="35" spans="2:18" s="52" customFormat="1" ht="15">
      <c r="B35" s="58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53"/>
      <c r="P35" s="53"/>
      <c r="Q35" s="53"/>
      <c r="R35" s="58"/>
    </row>
    <row r="36" spans="2:18" s="52" customFormat="1" ht="15">
      <c r="B36" s="58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53"/>
      <c r="P36" s="53"/>
      <c r="Q36" s="53"/>
      <c r="R36" s="58"/>
    </row>
    <row r="37" spans="2:18" s="52" customFormat="1" ht="15">
      <c r="B37" s="58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53"/>
      <c r="P37" s="53"/>
      <c r="Q37" s="53"/>
      <c r="R37" s="58"/>
    </row>
    <row r="38" spans="2:18" s="52" customFormat="1" ht="15">
      <c r="B38" s="58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53"/>
      <c r="P38" s="53"/>
      <c r="Q38" s="53"/>
      <c r="R38" s="58"/>
    </row>
    <row r="39" spans="2:18" s="52" customFormat="1" ht="15">
      <c r="B39" s="58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3"/>
      <c r="P39" s="53"/>
      <c r="Q39" s="53"/>
      <c r="R39" s="58"/>
    </row>
    <row r="40" spans="2:18" s="52" customFormat="1" ht="1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3"/>
      <c r="P40" s="53"/>
      <c r="Q40" s="53"/>
      <c r="R40" s="58"/>
    </row>
    <row r="41" spans="2:18" s="52" customFormat="1" ht="1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3"/>
      <c r="P41" s="53"/>
      <c r="Q41" s="53"/>
      <c r="R41" s="58"/>
    </row>
    <row r="42" spans="2:18" s="52" customFormat="1" ht="1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3"/>
      <c r="P42" s="53"/>
      <c r="Q42" s="53"/>
      <c r="R42" s="58"/>
    </row>
    <row r="43" spans="2:18" s="52" customFormat="1" ht="1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3"/>
      <c r="P43" s="53"/>
      <c r="Q43" s="53"/>
      <c r="R43" s="58"/>
    </row>
    <row r="44" spans="2:18" s="52" customFormat="1" ht="1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3"/>
      <c r="P44" s="53"/>
      <c r="Q44" s="53"/>
      <c r="R44" s="58"/>
    </row>
    <row r="45" spans="2:18" s="52" customFormat="1" ht="1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3"/>
      <c r="P45" s="53"/>
      <c r="Q45" s="53"/>
      <c r="R45" s="58"/>
    </row>
    <row r="46" spans="15:18" s="52" customFormat="1" ht="15">
      <c r="O46" s="53"/>
      <c r="P46" s="53"/>
      <c r="Q46" s="53"/>
      <c r="R46" s="58"/>
    </row>
    <row r="47" spans="15:18" s="52" customFormat="1" ht="15">
      <c r="O47" s="53"/>
      <c r="P47" s="53"/>
      <c r="Q47" s="53"/>
      <c r="R47" s="58"/>
    </row>
    <row r="48" spans="15:18" s="52" customFormat="1" ht="15">
      <c r="O48" s="53"/>
      <c r="P48" s="53"/>
      <c r="Q48" s="53"/>
      <c r="R48" s="58"/>
    </row>
    <row r="49" spans="15:18" s="52" customFormat="1" ht="15">
      <c r="O49" s="53"/>
      <c r="P49" s="53"/>
      <c r="Q49" s="53"/>
      <c r="R49" s="58"/>
    </row>
    <row r="50" spans="15:18" s="52" customFormat="1" ht="15">
      <c r="O50" s="53"/>
      <c r="P50" s="53"/>
      <c r="Q50" s="53"/>
      <c r="R50" s="58"/>
    </row>
    <row r="51" spans="15:18" s="52" customFormat="1" ht="15">
      <c r="O51" s="53"/>
      <c r="P51" s="53"/>
      <c r="Q51" s="53"/>
      <c r="R51" s="58"/>
    </row>
    <row r="52" spans="15:18" s="52" customFormat="1" ht="15">
      <c r="O52" s="53"/>
      <c r="P52" s="53"/>
      <c r="Q52" s="53"/>
      <c r="R52" s="58"/>
    </row>
    <row r="53" spans="15:18" s="52" customFormat="1" ht="15">
      <c r="O53" s="53"/>
      <c r="P53" s="53"/>
      <c r="Q53" s="53"/>
      <c r="R53" s="58"/>
    </row>
    <row r="54" spans="15:18" s="52" customFormat="1" ht="15">
      <c r="O54" s="53"/>
      <c r="P54" s="53"/>
      <c r="Q54" s="53"/>
      <c r="R54" s="58"/>
    </row>
    <row r="55" spans="15:18" s="52" customFormat="1" ht="15">
      <c r="O55" s="53"/>
      <c r="P55" s="53"/>
      <c r="Q55" s="53"/>
      <c r="R55" s="58"/>
    </row>
    <row r="56" spans="15:18" s="52" customFormat="1" ht="15">
      <c r="O56" s="53"/>
      <c r="P56" s="53"/>
      <c r="Q56" s="53"/>
      <c r="R56" s="58"/>
    </row>
    <row r="57" spans="15:18" s="52" customFormat="1" ht="15">
      <c r="O57" s="53"/>
      <c r="P57" s="53"/>
      <c r="Q57" s="53"/>
      <c r="R57" s="58"/>
    </row>
    <row r="58" spans="15:18" s="52" customFormat="1" ht="15">
      <c r="O58" s="53"/>
      <c r="P58" s="53"/>
      <c r="Q58" s="53"/>
      <c r="R58" s="58"/>
    </row>
    <row r="59" spans="15:18" s="52" customFormat="1" ht="15">
      <c r="O59" s="53"/>
      <c r="P59" s="53"/>
      <c r="Q59" s="53"/>
      <c r="R59" s="58"/>
    </row>
    <row r="60" spans="15:18" s="52" customFormat="1" ht="15">
      <c r="O60" s="53"/>
      <c r="P60" s="53"/>
      <c r="Q60" s="53"/>
      <c r="R60" s="58"/>
    </row>
    <row r="61" spans="15:18" s="52" customFormat="1" ht="15">
      <c r="O61" s="53"/>
      <c r="P61" s="53"/>
      <c r="Q61" s="53"/>
      <c r="R61" s="58"/>
    </row>
    <row r="62" spans="15:18" s="52" customFormat="1" ht="15">
      <c r="O62" s="53"/>
      <c r="P62" s="53"/>
      <c r="Q62" s="53"/>
      <c r="R62" s="58"/>
    </row>
    <row r="63" spans="15:18" s="52" customFormat="1" ht="15">
      <c r="O63" s="53"/>
      <c r="P63" s="53"/>
      <c r="Q63" s="53"/>
      <c r="R63" s="58"/>
    </row>
    <row r="64" spans="15:18" s="52" customFormat="1" ht="15">
      <c r="O64" s="53"/>
      <c r="P64" s="53"/>
      <c r="Q64" s="53"/>
      <c r="R64" s="58"/>
    </row>
    <row r="65" spans="15:18" s="52" customFormat="1" ht="15">
      <c r="O65" s="53"/>
      <c r="P65" s="53"/>
      <c r="Q65" s="53"/>
      <c r="R65" s="58"/>
    </row>
    <row r="66" spans="15:18" s="52" customFormat="1" ht="15">
      <c r="O66" s="53"/>
      <c r="P66" s="53"/>
      <c r="Q66" s="53"/>
      <c r="R66" s="58"/>
    </row>
    <row r="67" spans="15:18" s="52" customFormat="1" ht="15">
      <c r="O67" s="53"/>
      <c r="P67" s="53"/>
      <c r="Q67" s="53"/>
      <c r="R67" s="58"/>
    </row>
    <row r="68" spans="15:18" s="52" customFormat="1" ht="15">
      <c r="O68" s="53"/>
      <c r="P68" s="53"/>
      <c r="Q68" s="53"/>
      <c r="R68" s="58"/>
    </row>
    <row r="69" spans="15:18" s="52" customFormat="1" ht="15">
      <c r="O69" s="53"/>
      <c r="P69" s="53"/>
      <c r="Q69" s="53"/>
      <c r="R69" s="58"/>
    </row>
    <row r="70" spans="15:18" s="52" customFormat="1" ht="15">
      <c r="O70" s="53"/>
      <c r="P70" s="53"/>
      <c r="Q70" s="53"/>
      <c r="R70" s="58"/>
    </row>
    <row r="71" spans="15:18" s="52" customFormat="1" ht="15">
      <c r="O71" s="53"/>
      <c r="P71" s="53"/>
      <c r="Q71" s="53"/>
      <c r="R71" s="58"/>
    </row>
    <row r="72" spans="15:18" s="52" customFormat="1" ht="15">
      <c r="O72" s="53"/>
      <c r="P72" s="53"/>
      <c r="Q72" s="53"/>
      <c r="R72" s="58"/>
    </row>
    <row r="73" spans="15:18" s="52" customFormat="1" ht="15">
      <c r="O73" s="53"/>
      <c r="P73" s="53"/>
      <c r="Q73" s="53"/>
      <c r="R73" s="58"/>
    </row>
    <row r="74" spans="15:18" s="52" customFormat="1" ht="15">
      <c r="O74" s="53"/>
      <c r="P74" s="53"/>
      <c r="Q74" s="53"/>
      <c r="R74" s="58"/>
    </row>
    <row r="75" spans="15:18" s="52" customFormat="1" ht="15">
      <c r="O75" s="53"/>
      <c r="P75" s="53"/>
      <c r="Q75" s="53"/>
      <c r="R75" s="58"/>
    </row>
    <row r="76" spans="15:18" s="52" customFormat="1" ht="15">
      <c r="O76" s="53"/>
      <c r="P76" s="53"/>
      <c r="Q76" s="53"/>
      <c r="R76" s="58"/>
    </row>
    <row r="77" spans="15:18" s="52" customFormat="1" ht="15">
      <c r="O77" s="53"/>
      <c r="P77" s="53"/>
      <c r="Q77" s="53"/>
      <c r="R77" s="58"/>
    </row>
    <row r="78" spans="15:18" s="52" customFormat="1" ht="15">
      <c r="O78" s="53"/>
      <c r="P78" s="53"/>
      <c r="Q78" s="53"/>
      <c r="R78" s="58"/>
    </row>
    <row r="79" spans="15:18" s="52" customFormat="1" ht="15">
      <c r="O79" s="53"/>
      <c r="P79" s="53"/>
      <c r="Q79" s="53"/>
      <c r="R79" s="58"/>
    </row>
    <row r="80" spans="15:18" s="52" customFormat="1" ht="15">
      <c r="O80" s="53"/>
      <c r="P80" s="53"/>
      <c r="Q80" s="53"/>
      <c r="R80" s="58"/>
    </row>
    <row r="81" spans="15:18" s="52" customFormat="1" ht="15">
      <c r="O81" s="53"/>
      <c r="P81" s="53"/>
      <c r="Q81" s="53"/>
      <c r="R81" s="58"/>
    </row>
    <row r="82" spans="15:18" s="52" customFormat="1" ht="15">
      <c r="O82" s="53"/>
      <c r="P82" s="53"/>
      <c r="Q82" s="53"/>
      <c r="R82" s="58"/>
    </row>
    <row r="83" spans="15:18" s="52" customFormat="1" ht="15">
      <c r="O83" s="53"/>
      <c r="P83" s="53"/>
      <c r="Q83" s="53"/>
      <c r="R83" s="58"/>
    </row>
    <row r="84" spans="15:18" s="52" customFormat="1" ht="15">
      <c r="O84" s="53"/>
      <c r="P84" s="53"/>
      <c r="Q84" s="53"/>
      <c r="R84" s="58"/>
    </row>
    <row r="85" spans="15:18" s="52" customFormat="1" ht="15">
      <c r="O85" s="53"/>
      <c r="P85" s="53"/>
      <c r="Q85" s="53"/>
      <c r="R85" s="58"/>
    </row>
    <row r="86" spans="15:18" s="52" customFormat="1" ht="15">
      <c r="O86" s="53"/>
      <c r="P86" s="53"/>
      <c r="Q86" s="53"/>
      <c r="R86" s="58"/>
    </row>
    <row r="87" spans="15:18" s="52" customFormat="1" ht="15">
      <c r="O87" s="53"/>
      <c r="P87" s="53"/>
      <c r="Q87" s="53"/>
      <c r="R87" s="58"/>
    </row>
    <row r="88" spans="15:18" s="52" customFormat="1" ht="15">
      <c r="O88" s="53"/>
      <c r="P88" s="53"/>
      <c r="Q88" s="53"/>
      <c r="R88" s="58"/>
    </row>
    <row r="89" spans="15:18" s="52" customFormat="1" ht="15">
      <c r="O89" s="53"/>
      <c r="P89" s="53"/>
      <c r="Q89" s="53"/>
      <c r="R89" s="58"/>
    </row>
    <row r="90" spans="15:18" s="52" customFormat="1" ht="15">
      <c r="O90" s="53"/>
      <c r="P90" s="53"/>
      <c r="Q90" s="53"/>
      <c r="R90" s="58"/>
    </row>
    <row r="91" spans="15:18" s="52" customFormat="1" ht="15">
      <c r="O91" s="53"/>
      <c r="P91" s="53"/>
      <c r="Q91" s="53"/>
      <c r="R91" s="58"/>
    </row>
    <row r="92" spans="15:18" s="52" customFormat="1" ht="15">
      <c r="O92" s="53"/>
      <c r="P92" s="53"/>
      <c r="Q92" s="53"/>
      <c r="R92" s="58"/>
    </row>
    <row r="93" spans="15:18" s="52" customFormat="1" ht="15">
      <c r="O93" s="53"/>
      <c r="P93" s="53"/>
      <c r="Q93" s="53"/>
      <c r="R93" s="58"/>
    </row>
    <row r="94" spans="15:18" s="52" customFormat="1" ht="15">
      <c r="O94" s="53"/>
      <c r="P94" s="53"/>
      <c r="Q94" s="53"/>
      <c r="R94" s="58"/>
    </row>
    <row r="95" spans="15:18" s="52" customFormat="1" ht="15">
      <c r="O95" s="53"/>
      <c r="P95" s="53"/>
      <c r="Q95" s="53"/>
      <c r="R95" s="58"/>
    </row>
    <row r="96" spans="15:18" s="52" customFormat="1" ht="15">
      <c r="O96" s="53"/>
      <c r="P96" s="53"/>
      <c r="Q96" s="53"/>
      <c r="R96" s="58"/>
    </row>
    <row r="97" spans="15:18" s="52" customFormat="1" ht="15">
      <c r="O97" s="53"/>
      <c r="P97" s="53"/>
      <c r="Q97" s="53"/>
      <c r="R97" s="58"/>
    </row>
    <row r="98" spans="15:18" s="52" customFormat="1" ht="15">
      <c r="O98" s="53"/>
      <c r="P98" s="53"/>
      <c r="Q98" s="53"/>
      <c r="R98" s="58"/>
    </row>
    <row r="99" spans="15:18" s="52" customFormat="1" ht="15">
      <c r="O99" s="53"/>
      <c r="P99" s="53"/>
      <c r="Q99" s="53"/>
      <c r="R99" s="58"/>
    </row>
    <row r="100" spans="15:18" s="52" customFormat="1" ht="15">
      <c r="O100" s="53"/>
      <c r="P100" s="53"/>
      <c r="Q100" s="53"/>
      <c r="R100" s="58"/>
    </row>
    <row r="101" spans="15:18" s="52" customFormat="1" ht="15">
      <c r="O101" s="53"/>
      <c r="P101" s="53"/>
      <c r="Q101" s="53"/>
      <c r="R101" s="58"/>
    </row>
    <row r="102" spans="15:18" s="52" customFormat="1" ht="15">
      <c r="O102" s="53"/>
      <c r="P102" s="53"/>
      <c r="Q102" s="53"/>
      <c r="R102" s="58"/>
    </row>
    <row r="103" spans="15:18" s="52" customFormat="1" ht="15">
      <c r="O103" s="53"/>
      <c r="P103" s="53"/>
      <c r="Q103" s="53"/>
      <c r="R103" s="58"/>
    </row>
    <row r="104" spans="15:18" s="52" customFormat="1" ht="15">
      <c r="O104" s="53"/>
      <c r="P104" s="53"/>
      <c r="Q104" s="53"/>
      <c r="R104" s="58"/>
    </row>
    <row r="105" spans="15:18" s="52" customFormat="1" ht="15">
      <c r="O105" s="53"/>
      <c r="P105" s="53"/>
      <c r="Q105" s="53"/>
      <c r="R105" s="58"/>
    </row>
    <row r="106" spans="15:18" s="52" customFormat="1" ht="15">
      <c r="O106" s="53"/>
      <c r="P106" s="53"/>
      <c r="Q106" s="53"/>
      <c r="R106" s="58"/>
    </row>
    <row r="107" spans="15:18" s="52" customFormat="1" ht="15">
      <c r="O107" s="53"/>
      <c r="P107" s="53"/>
      <c r="Q107" s="53"/>
      <c r="R107" s="58"/>
    </row>
    <row r="108" spans="15:18" s="52" customFormat="1" ht="15">
      <c r="O108" s="53"/>
      <c r="P108" s="53"/>
      <c r="Q108" s="53"/>
      <c r="R108" s="58"/>
    </row>
    <row r="109" spans="15:18" s="52" customFormat="1" ht="15">
      <c r="O109" s="53"/>
      <c r="P109" s="53"/>
      <c r="Q109" s="53"/>
      <c r="R109" s="58"/>
    </row>
    <row r="110" spans="15:18" s="52" customFormat="1" ht="15">
      <c r="O110" s="53"/>
      <c r="P110" s="53"/>
      <c r="Q110" s="53"/>
      <c r="R110" s="58"/>
    </row>
    <row r="111" spans="15:18" s="52" customFormat="1" ht="15">
      <c r="O111" s="53"/>
      <c r="P111" s="53"/>
      <c r="Q111" s="53"/>
      <c r="R111" s="58"/>
    </row>
    <row r="112" spans="15:18" s="52" customFormat="1" ht="15">
      <c r="O112" s="53"/>
      <c r="P112" s="53"/>
      <c r="Q112" s="53"/>
      <c r="R112" s="58"/>
    </row>
    <row r="113" spans="15:18" s="52" customFormat="1" ht="15">
      <c r="O113" s="53"/>
      <c r="P113" s="53"/>
      <c r="Q113" s="53"/>
      <c r="R113" s="58"/>
    </row>
    <row r="114" spans="15:18" s="52" customFormat="1" ht="15">
      <c r="O114" s="53"/>
      <c r="P114" s="53"/>
      <c r="Q114" s="53"/>
      <c r="R114" s="58"/>
    </row>
    <row r="115" spans="15:18" s="52" customFormat="1" ht="15">
      <c r="O115" s="53"/>
      <c r="P115" s="53"/>
      <c r="Q115" s="53"/>
      <c r="R115" s="58"/>
    </row>
    <row r="116" spans="15:18" s="52" customFormat="1" ht="15">
      <c r="O116" s="53"/>
      <c r="P116" s="53"/>
      <c r="Q116" s="53"/>
      <c r="R116" s="58"/>
    </row>
    <row r="117" spans="15:18" s="52" customFormat="1" ht="15">
      <c r="O117" s="53"/>
      <c r="P117" s="53"/>
      <c r="Q117" s="53"/>
      <c r="R117" s="58"/>
    </row>
    <row r="118" spans="15:18" s="52" customFormat="1" ht="15">
      <c r="O118" s="53"/>
      <c r="P118" s="53"/>
      <c r="Q118" s="53"/>
      <c r="R118" s="58"/>
    </row>
    <row r="119" spans="15:18" s="52" customFormat="1" ht="15">
      <c r="O119" s="53"/>
      <c r="P119" s="53"/>
      <c r="Q119" s="53"/>
      <c r="R119" s="58"/>
    </row>
    <row r="120" spans="15:18" s="52" customFormat="1" ht="15">
      <c r="O120" s="53"/>
      <c r="P120" s="53"/>
      <c r="Q120" s="53"/>
      <c r="R120" s="58"/>
    </row>
    <row r="121" spans="15:18" s="52" customFormat="1" ht="15">
      <c r="O121" s="53"/>
      <c r="P121" s="53"/>
      <c r="Q121" s="53"/>
      <c r="R121" s="58"/>
    </row>
    <row r="122" spans="15:18" s="52" customFormat="1" ht="15">
      <c r="O122" s="53"/>
      <c r="P122" s="53"/>
      <c r="Q122" s="53"/>
      <c r="R122" s="58"/>
    </row>
    <row r="123" spans="15:18" s="52" customFormat="1" ht="15">
      <c r="O123" s="53"/>
      <c r="P123" s="53"/>
      <c r="Q123" s="53"/>
      <c r="R123" s="58"/>
    </row>
    <row r="124" spans="15:18" s="52" customFormat="1" ht="15">
      <c r="O124" s="53"/>
      <c r="P124" s="53"/>
      <c r="Q124" s="53"/>
      <c r="R124" s="58"/>
    </row>
    <row r="125" spans="15:18" s="52" customFormat="1" ht="15">
      <c r="O125" s="53"/>
      <c r="P125" s="53"/>
      <c r="Q125" s="53"/>
      <c r="R125" s="58"/>
    </row>
    <row r="126" spans="15:18" s="52" customFormat="1" ht="15">
      <c r="O126" s="53"/>
      <c r="P126" s="53"/>
      <c r="Q126" s="53"/>
      <c r="R126" s="58"/>
    </row>
    <row r="127" spans="15:18" s="52" customFormat="1" ht="15">
      <c r="O127" s="53"/>
      <c r="P127" s="53"/>
      <c r="Q127" s="53"/>
      <c r="R127" s="58"/>
    </row>
    <row r="128" spans="15:18" s="52" customFormat="1" ht="15">
      <c r="O128" s="53"/>
      <c r="P128" s="53"/>
      <c r="Q128" s="53"/>
      <c r="R128" s="58"/>
    </row>
    <row r="129" spans="15:18" s="52" customFormat="1" ht="15">
      <c r="O129" s="53"/>
      <c r="P129" s="53"/>
      <c r="Q129" s="53"/>
      <c r="R129" s="58"/>
    </row>
    <row r="130" spans="15:18" s="52" customFormat="1" ht="15">
      <c r="O130" s="53"/>
      <c r="P130" s="53"/>
      <c r="Q130" s="53"/>
      <c r="R130" s="58"/>
    </row>
    <row r="131" spans="15:18" s="52" customFormat="1" ht="15">
      <c r="O131" s="53"/>
      <c r="P131" s="53"/>
      <c r="Q131" s="53"/>
      <c r="R131" s="58"/>
    </row>
    <row r="132" spans="15:18" s="52" customFormat="1" ht="15">
      <c r="O132" s="53"/>
      <c r="P132" s="53"/>
      <c r="Q132" s="53"/>
      <c r="R132" s="58"/>
    </row>
    <row r="133" spans="15:18" s="52" customFormat="1" ht="15">
      <c r="O133" s="53"/>
      <c r="P133" s="53"/>
      <c r="Q133" s="53"/>
      <c r="R133" s="58"/>
    </row>
    <row r="134" spans="15:18" s="52" customFormat="1" ht="15">
      <c r="O134" s="53"/>
      <c r="P134" s="53"/>
      <c r="Q134" s="53"/>
      <c r="R134" s="58"/>
    </row>
    <row r="135" spans="15:18" s="52" customFormat="1" ht="15">
      <c r="O135" s="53"/>
      <c r="P135" s="53"/>
      <c r="Q135" s="53"/>
      <c r="R135" s="58"/>
    </row>
    <row r="136" spans="15:18" s="52" customFormat="1" ht="15">
      <c r="O136" s="53"/>
      <c r="P136" s="53"/>
      <c r="Q136" s="53"/>
      <c r="R136" s="58"/>
    </row>
    <row r="137" spans="15:18" s="52" customFormat="1" ht="15">
      <c r="O137" s="53"/>
      <c r="P137" s="53"/>
      <c r="Q137" s="53"/>
      <c r="R137" s="58"/>
    </row>
    <row r="138" spans="15:18" s="52" customFormat="1" ht="15">
      <c r="O138" s="53"/>
      <c r="P138" s="53"/>
      <c r="Q138" s="53"/>
      <c r="R138" s="58"/>
    </row>
    <row r="139" spans="15:18" s="52" customFormat="1" ht="15">
      <c r="O139" s="53"/>
      <c r="P139" s="53"/>
      <c r="Q139" s="53"/>
      <c r="R139" s="58"/>
    </row>
    <row r="140" spans="15:18" s="52" customFormat="1" ht="15">
      <c r="O140" s="53"/>
      <c r="P140" s="53"/>
      <c r="Q140" s="53"/>
      <c r="R140" s="58"/>
    </row>
    <row r="141" spans="15:18" s="52" customFormat="1" ht="15">
      <c r="O141" s="53"/>
      <c r="P141" s="53"/>
      <c r="Q141" s="53"/>
      <c r="R141" s="58"/>
    </row>
    <row r="142" spans="15:18" s="52" customFormat="1" ht="15">
      <c r="O142" s="53"/>
      <c r="P142" s="53"/>
      <c r="Q142" s="53"/>
      <c r="R142" s="58"/>
    </row>
    <row r="143" spans="15:18" s="52" customFormat="1" ht="15">
      <c r="O143" s="53"/>
      <c r="P143" s="53"/>
      <c r="Q143" s="53"/>
      <c r="R143" s="58"/>
    </row>
    <row r="144" spans="15:18" s="52" customFormat="1" ht="15">
      <c r="O144" s="53"/>
      <c r="P144" s="53"/>
      <c r="Q144" s="53"/>
      <c r="R144" s="58"/>
    </row>
    <row r="145" spans="15:18" s="52" customFormat="1" ht="15">
      <c r="O145" s="53"/>
      <c r="P145" s="53"/>
      <c r="Q145" s="53"/>
      <c r="R145" s="58"/>
    </row>
    <row r="146" spans="15:18" s="52" customFormat="1" ht="15">
      <c r="O146" s="53"/>
      <c r="P146" s="53"/>
      <c r="Q146" s="53"/>
      <c r="R146" s="58"/>
    </row>
    <row r="147" spans="15:18" s="52" customFormat="1" ht="15">
      <c r="O147" s="53"/>
      <c r="P147" s="53"/>
      <c r="Q147" s="53"/>
      <c r="R147" s="58"/>
    </row>
    <row r="148" spans="15:18" s="52" customFormat="1" ht="15">
      <c r="O148" s="53"/>
      <c r="P148" s="53"/>
      <c r="Q148" s="53"/>
      <c r="R148" s="58"/>
    </row>
    <row r="149" spans="15:18" s="52" customFormat="1" ht="15">
      <c r="O149" s="53"/>
      <c r="P149" s="53"/>
      <c r="Q149" s="53"/>
      <c r="R149" s="58"/>
    </row>
    <row r="150" spans="15:18" s="52" customFormat="1" ht="15">
      <c r="O150" s="53"/>
      <c r="P150" s="53"/>
      <c r="Q150" s="53"/>
      <c r="R150" s="58"/>
    </row>
    <row r="151" spans="15:18" s="52" customFormat="1" ht="15">
      <c r="O151" s="53"/>
      <c r="P151" s="53"/>
      <c r="Q151" s="53"/>
      <c r="R151" s="58"/>
    </row>
    <row r="152" spans="15:18" s="52" customFormat="1" ht="15">
      <c r="O152" s="53"/>
      <c r="P152" s="53"/>
      <c r="Q152" s="53"/>
      <c r="R152" s="58"/>
    </row>
    <row r="153" spans="15:18" s="52" customFormat="1" ht="15">
      <c r="O153" s="53"/>
      <c r="P153" s="53"/>
      <c r="Q153" s="53"/>
      <c r="R153" s="58"/>
    </row>
    <row r="154" spans="15:18" s="52" customFormat="1" ht="15">
      <c r="O154" s="53"/>
      <c r="P154" s="53"/>
      <c r="Q154" s="53"/>
      <c r="R154" s="58"/>
    </row>
    <row r="155" spans="15:18" s="52" customFormat="1" ht="15">
      <c r="O155" s="53"/>
      <c r="P155" s="53"/>
      <c r="Q155" s="53"/>
      <c r="R155" s="58"/>
    </row>
    <row r="156" spans="15:18" s="52" customFormat="1" ht="15">
      <c r="O156" s="53"/>
      <c r="P156" s="53"/>
      <c r="Q156" s="53"/>
      <c r="R156" s="58"/>
    </row>
    <row r="157" spans="15:18" s="52" customFormat="1" ht="15">
      <c r="O157" s="53"/>
      <c r="P157" s="53"/>
      <c r="Q157" s="53"/>
      <c r="R157" s="58"/>
    </row>
    <row r="158" spans="15:18" s="52" customFormat="1" ht="15">
      <c r="O158" s="53"/>
      <c r="P158" s="53"/>
      <c r="Q158" s="53"/>
      <c r="R158" s="58"/>
    </row>
    <row r="159" spans="15:18" s="52" customFormat="1" ht="15">
      <c r="O159" s="53"/>
      <c r="P159" s="53"/>
      <c r="Q159" s="53"/>
      <c r="R159" s="58"/>
    </row>
    <row r="160" spans="15:18" s="52" customFormat="1" ht="15">
      <c r="O160" s="53"/>
      <c r="P160" s="53"/>
      <c r="Q160" s="53"/>
      <c r="R160" s="58"/>
    </row>
    <row r="161" spans="15:18" s="52" customFormat="1" ht="15">
      <c r="O161" s="53"/>
      <c r="P161" s="53"/>
      <c r="Q161" s="53"/>
      <c r="R161" s="58"/>
    </row>
    <row r="162" spans="15:18" s="52" customFormat="1" ht="15">
      <c r="O162" s="53"/>
      <c r="P162" s="53"/>
      <c r="Q162" s="53"/>
      <c r="R162" s="58"/>
    </row>
    <row r="163" spans="15:18" s="52" customFormat="1" ht="15">
      <c r="O163" s="53"/>
      <c r="P163" s="53"/>
      <c r="Q163" s="53"/>
      <c r="R163" s="58"/>
    </row>
    <row r="164" spans="15:18" s="52" customFormat="1" ht="15">
      <c r="O164" s="53"/>
      <c r="P164" s="53"/>
      <c r="Q164" s="53"/>
      <c r="R164" s="58"/>
    </row>
    <row r="165" spans="15:18" s="52" customFormat="1" ht="15">
      <c r="O165" s="53"/>
      <c r="P165" s="53"/>
      <c r="Q165" s="53"/>
      <c r="R165" s="58"/>
    </row>
    <row r="166" spans="15:18" s="52" customFormat="1" ht="15">
      <c r="O166" s="53"/>
      <c r="P166" s="53"/>
      <c r="Q166" s="53"/>
      <c r="R166" s="58"/>
    </row>
    <row r="167" spans="15:18" s="52" customFormat="1" ht="15">
      <c r="O167" s="53"/>
      <c r="P167" s="53"/>
      <c r="Q167" s="53"/>
      <c r="R167" s="58"/>
    </row>
    <row r="168" spans="15:18" s="52" customFormat="1" ht="15">
      <c r="O168" s="53"/>
      <c r="P168" s="53"/>
      <c r="Q168" s="53"/>
      <c r="R168" s="58"/>
    </row>
    <row r="169" spans="15:18" s="52" customFormat="1" ht="15">
      <c r="O169" s="53"/>
      <c r="P169" s="53"/>
      <c r="Q169" s="53"/>
      <c r="R169" s="58"/>
    </row>
    <row r="170" spans="15:18" s="52" customFormat="1" ht="15">
      <c r="O170" s="53"/>
      <c r="P170" s="53"/>
      <c r="Q170" s="53"/>
      <c r="R170" s="58"/>
    </row>
    <row r="171" spans="15:18" s="52" customFormat="1" ht="15">
      <c r="O171" s="53"/>
      <c r="P171" s="53"/>
      <c r="Q171" s="53"/>
      <c r="R171" s="58"/>
    </row>
    <row r="172" spans="15:18" s="52" customFormat="1" ht="15">
      <c r="O172" s="53"/>
      <c r="P172" s="53"/>
      <c r="Q172" s="53"/>
      <c r="R172" s="58"/>
    </row>
    <row r="173" spans="15:18" s="52" customFormat="1" ht="15">
      <c r="O173" s="53"/>
      <c r="P173" s="53"/>
      <c r="Q173" s="53"/>
      <c r="R173" s="58"/>
    </row>
    <row r="174" spans="15:18" s="52" customFormat="1" ht="15">
      <c r="O174" s="53"/>
      <c r="P174" s="53"/>
      <c r="Q174" s="53"/>
      <c r="R174" s="58"/>
    </row>
    <row r="175" spans="15:18" s="52" customFormat="1" ht="15">
      <c r="O175" s="53"/>
      <c r="P175" s="53"/>
      <c r="Q175" s="53"/>
      <c r="R175" s="58"/>
    </row>
    <row r="176" spans="15:18" s="52" customFormat="1" ht="15">
      <c r="O176" s="53"/>
      <c r="P176" s="53"/>
      <c r="Q176" s="53"/>
      <c r="R176" s="58"/>
    </row>
    <row r="177" spans="15:18" s="52" customFormat="1" ht="15">
      <c r="O177" s="53"/>
      <c r="P177" s="53"/>
      <c r="Q177" s="53"/>
      <c r="R177" s="58"/>
    </row>
    <row r="178" spans="15:18" s="52" customFormat="1" ht="15">
      <c r="O178" s="53"/>
      <c r="P178" s="53"/>
      <c r="Q178" s="53"/>
      <c r="R178" s="58"/>
    </row>
    <row r="179" spans="15:18" s="52" customFormat="1" ht="15">
      <c r="O179" s="53"/>
      <c r="P179" s="53"/>
      <c r="Q179" s="53"/>
      <c r="R179" s="58"/>
    </row>
    <row r="180" spans="15:18" s="52" customFormat="1" ht="15">
      <c r="O180" s="53"/>
      <c r="P180" s="53"/>
      <c r="Q180" s="53"/>
      <c r="R180" s="58"/>
    </row>
    <row r="181" spans="15:18" s="52" customFormat="1" ht="15">
      <c r="O181" s="53"/>
      <c r="P181" s="53"/>
      <c r="Q181" s="53"/>
      <c r="R181" s="58"/>
    </row>
    <row r="182" spans="15:18" s="52" customFormat="1" ht="15">
      <c r="O182" s="53"/>
      <c r="P182" s="53"/>
      <c r="Q182" s="53"/>
      <c r="R182" s="58"/>
    </row>
    <row r="183" spans="15:18" s="52" customFormat="1" ht="15">
      <c r="O183" s="53"/>
      <c r="P183" s="53"/>
      <c r="Q183" s="53"/>
      <c r="R183" s="58"/>
    </row>
    <row r="184" spans="15:18" s="52" customFormat="1" ht="15">
      <c r="O184" s="53"/>
      <c r="P184" s="53"/>
      <c r="Q184" s="53"/>
      <c r="R184" s="58"/>
    </row>
    <row r="185" spans="15:18" s="52" customFormat="1" ht="15">
      <c r="O185" s="53"/>
      <c r="P185" s="53"/>
      <c r="Q185" s="53"/>
      <c r="R185" s="58"/>
    </row>
    <row r="186" spans="15:18" s="52" customFormat="1" ht="15">
      <c r="O186" s="53"/>
      <c r="P186" s="53"/>
      <c r="Q186" s="53"/>
      <c r="R186" s="58"/>
    </row>
    <row r="187" spans="15:18" s="52" customFormat="1" ht="15">
      <c r="O187" s="53"/>
      <c r="P187" s="53"/>
      <c r="Q187" s="53"/>
      <c r="R187" s="58"/>
    </row>
    <row r="188" spans="15:18" s="52" customFormat="1" ht="15">
      <c r="O188" s="53"/>
      <c r="P188" s="53"/>
      <c r="Q188" s="53"/>
      <c r="R188" s="58"/>
    </row>
    <row r="189" spans="15:18" s="52" customFormat="1" ht="15">
      <c r="O189" s="53"/>
      <c r="P189" s="53"/>
      <c r="Q189" s="53"/>
      <c r="R189" s="58"/>
    </row>
    <row r="190" spans="15:18" s="52" customFormat="1" ht="15">
      <c r="O190" s="53"/>
      <c r="P190" s="53"/>
      <c r="Q190" s="53"/>
      <c r="R190" s="58"/>
    </row>
    <row r="191" spans="15:18" s="52" customFormat="1" ht="15">
      <c r="O191" s="53"/>
      <c r="P191" s="53"/>
      <c r="Q191" s="53"/>
      <c r="R191" s="58"/>
    </row>
    <row r="192" spans="15:18" s="52" customFormat="1" ht="15">
      <c r="O192" s="53"/>
      <c r="P192" s="53"/>
      <c r="Q192" s="53"/>
      <c r="R192" s="58"/>
    </row>
    <row r="193" spans="15:18" s="52" customFormat="1" ht="15">
      <c r="O193" s="53"/>
      <c r="P193" s="53"/>
      <c r="Q193" s="53"/>
      <c r="R193" s="58"/>
    </row>
    <row r="194" spans="15:18" s="52" customFormat="1" ht="15">
      <c r="O194" s="53"/>
      <c r="P194" s="53"/>
      <c r="Q194" s="53"/>
      <c r="R194" s="58"/>
    </row>
    <row r="195" spans="15:18" s="52" customFormat="1" ht="15">
      <c r="O195" s="53"/>
      <c r="P195" s="53"/>
      <c r="Q195" s="53"/>
      <c r="R195" s="58"/>
    </row>
    <row r="196" spans="15:18" s="52" customFormat="1" ht="15">
      <c r="O196" s="53"/>
      <c r="P196" s="53"/>
      <c r="Q196" s="53"/>
      <c r="R196" s="58"/>
    </row>
    <row r="197" spans="15:18" s="52" customFormat="1" ht="15">
      <c r="O197" s="53"/>
      <c r="P197" s="53"/>
      <c r="Q197" s="53"/>
      <c r="R197" s="58"/>
    </row>
    <row r="198" spans="15:18" s="52" customFormat="1" ht="15">
      <c r="O198" s="53"/>
      <c r="P198" s="53"/>
      <c r="Q198" s="53"/>
      <c r="R198" s="58"/>
    </row>
    <row r="199" spans="15:18" s="52" customFormat="1" ht="15">
      <c r="O199" s="53"/>
      <c r="P199" s="53"/>
      <c r="Q199" s="53"/>
      <c r="R199" s="58"/>
    </row>
    <row r="200" spans="15:18" s="52" customFormat="1" ht="15">
      <c r="O200" s="53"/>
      <c r="P200" s="53"/>
      <c r="Q200" s="53"/>
      <c r="R200" s="58"/>
    </row>
    <row r="201" spans="15:18" s="52" customFormat="1" ht="15">
      <c r="O201" s="53"/>
      <c r="P201" s="53"/>
      <c r="Q201" s="53"/>
      <c r="R201" s="58"/>
    </row>
    <row r="202" spans="15:18" s="52" customFormat="1" ht="15">
      <c r="O202" s="53"/>
      <c r="P202" s="53"/>
      <c r="Q202" s="53"/>
      <c r="R202" s="58"/>
    </row>
    <row r="203" spans="15:18" s="52" customFormat="1" ht="15">
      <c r="O203" s="53"/>
      <c r="P203" s="53"/>
      <c r="Q203" s="53"/>
      <c r="R203" s="58"/>
    </row>
    <row r="204" spans="15:18" s="52" customFormat="1" ht="15">
      <c r="O204" s="53"/>
      <c r="P204" s="53"/>
      <c r="Q204" s="53"/>
      <c r="R204" s="58"/>
    </row>
    <row r="205" spans="15:18" s="52" customFormat="1" ht="15">
      <c r="O205" s="53"/>
      <c r="P205" s="53"/>
      <c r="Q205" s="53"/>
      <c r="R205" s="58"/>
    </row>
    <row r="206" spans="15:18" s="52" customFormat="1" ht="15">
      <c r="O206" s="53"/>
      <c r="P206" s="53"/>
      <c r="Q206" s="53"/>
      <c r="R206" s="58"/>
    </row>
    <row r="207" spans="15:18" s="52" customFormat="1" ht="15">
      <c r="O207" s="53"/>
      <c r="P207" s="53"/>
      <c r="Q207" s="53"/>
      <c r="R207" s="58"/>
    </row>
    <row r="208" spans="15:18" s="52" customFormat="1" ht="15">
      <c r="O208" s="53"/>
      <c r="P208" s="53"/>
      <c r="Q208" s="53"/>
      <c r="R208" s="58"/>
    </row>
    <row r="209" spans="15:18" s="52" customFormat="1" ht="15">
      <c r="O209" s="53"/>
      <c r="P209" s="53"/>
      <c r="Q209" s="53"/>
      <c r="R209" s="58"/>
    </row>
    <row r="210" spans="15:18" s="52" customFormat="1" ht="15">
      <c r="O210" s="53"/>
      <c r="P210" s="53"/>
      <c r="Q210" s="53"/>
      <c r="R210" s="58"/>
    </row>
    <row r="211" spans="15:18" s="52" customFormat="1" ht="15">
      <c r="O211" s="53"/>
      <c r="P211" s="53"/>
      <c r="Q211" s="53"/>
      <c r="R211" s="58"/>
    </row>
    <row r="212" spans="15:18" s="52" customFormat="1" ht="15">
      <c r="O212" s="53"/>
      <c r="P212" s="53"/>
      <c r="Q212" s="53"/>
      <c r="R212" s="58"/>
    </row>
    <row r="213" spans="15:18" s="52" customFormat="1" ht="15">
      <c r="O213" s="53"/>
      <c r="P213" s="53"/>
      <c r="Q213" s="53"/>
      <c r="R213" s="58"/>
    </row>
    <row r="214" spans="15:18" s="52" customFormat="1" ht="15">
      <c r="O214" s="53"/>
      <c r="P214" s="53"/>
      <c r="Q214" s="53"/>
      <c r="R214" s="58"/>
    </row>
    <row r="215" spans="15:18" s="52" customFormat="1" ht="15">
      <c r="O215" s="53"/>
      <c r="P215" s="53"/>
      <c r="Q215" s="53"/>
      <c r="R215" s="58"/>
    </row>
    <row r="216" spans="15:18" s="52" customFormat="1" ht="15">
      <c r="O216" s="53"/>
      <c r="P216" s="53"/>
      <c r="Q216" s="53"/>
      <c r="R216" s="58"/>
    </row>
    <row r="217" spans="15:18" s="52" customFormat="1" ht="15">
      <c r="O217" s="53"/>
      <c r="P217" s="53"/>
      <c r="Q217" s="53"/>
      <c r="R217" s="58"/>
    </row>
    <row r="218" spans="15:18" s="52" customFormat="1" ht="15">
      <c r="O218" s="53"/>
      <c r="P218" s="53"/>
      <c r="Q218" s="53"/>
      <c r="R218" s="58"/>
    </row>
    <row r="219" spans="15:18" s="52" customFormat="1" ht="15">
      <c r="O219" s="53"/>
      <c r="P219" s="53"/>
      <c r="Q219" s="53"/>
      <c r="R219" s="58"/>
    </row>
    <row r="220" spans="15:18" s="52" customFormat="1" ht="15">
      <c r="O220" s="53"/>
      <c r="P220" s="53"/>
      <c r="Q220" s="53"/>
      <c r="R220" s="58"/>
    </row>
    <row r="221" spans="15:18" s="52" customFormat="1" ht="15">
      <c r="O221" s="53"/>
      <c r="P221" s="53"/>
      <c r="Q221" s="53"/>
      <c r="R221" s="58"/>
    </row>
    <row r="222" spans="15:18" s="52" customFormat="1" ht="15">
      <c r="O222" s="53"/>
      <c r="P222" s="53"/>
      <c r="Q222" s="53"/>
      <c r="R222" s="58"/>
    </row>
    <row r="223" spans="15:18" s="52" customFormat="1" ht="15">
      <c r="O223" s="53"/>
      <c r="P223" s="53"/>
      <c r="Q223" s="53"/>
      <c r="R223" s="58"/>
    </row>
    <row r="224" spans="15:18" s="52" customFormat="1" ht="15">
      <c r="O224" s="53"/>
      <c r="P224" s="53"/>
      <c r="Q224" s="53"/>
      <c r="R224" s="58"/>
    </row>
    <row r="225" spans="15:18" s="52" customFormat="1" ht="15">
      <c r="O225" s="53"/>
      <c r="P225" s="53"/>
      <c r="Q225" s="53"/>
      <c r="R225" s="58"/>
    </row>
    <row r="226" spans="15:18" s="52" customFormat="1" ht="15">
      <c r="O226" s="53"/>
      <c r="P226" s="53"/>
      <c r="Q226" s="53"/>
      <c r="R226" s="58"/>
    </row>
    <row r="227" spans="15:18" s="52" customFormat="1" ht="15">
      <c r="O227" s="53"/>
      <c r="P227" s="53"/>
      <c r="Q227" s="53"/>
      <c r="R227" s="58"/>
    </row>
    <row r="228" spans="15:18" s="52" customFormat="1" ht="15">
      <c r="O228" s="53"/>
      <c r="P228" s="53"/>
      <c r="Q228" s="53"/>
      <c r="R228" s="58"/>
    </row>
    <row r="229" spans="15:18" s="52" customFormat="1" ht="15">
      <c r="O229" s="53"/>
      <c r="P229" s="53"/>
      <c r="Q229" s="53"/>
      <c r="R229" s="58"/>
    </row>
    <row r="230" spans="15:18" s="52" customFormat="1" ht="15">
      <c r="O230" s="53"/>
      <c r="P230" s="53"/>
      <c r="Q230" s="53"/>
      <c r="R230" s="58"/>
    </row>
    <row r="231" spans="15:18" s="52" customFormat="1" ht="15">
      <c r="O231" s="53"/>
      <c r="P231" s="53"/>
      <c r="Q231" s="53"/>
      <c r="R231" s="58"/>
    </row>
    <row r="232" spans="15:18" s="52" customFormat="1" ht="15">
      <c r="O232" s="53"/>
      <c r="P232" s="53"/>
      <c r="Q232" s="53"/>
      <c r="R232" s="58"/>
    </row>
    <row r="233" spans="15:18" s="52" customFormat="1" ht="15">
      <c r="O233" s="53"/>
      <c r="P233" s="53"/>
      <c r="Q233" s="53"/>
      <c r="R233" s="58"/>
    </row>
    <row r="234" spans="15:18" s="52" customFormat="1" ht="15">
      <c r="O234" s="53"/>
      <c r="P234" s="53"/>
      <c r="Q234" s="53"/>
      <c r="R234" s="58"/>
    </row>
    <row r="235" spans="15:18" s="52" customFormat="1" ht="15">
      <c r="O235" s="53"/>
      <c r="P235" s="53"/>
      <c r="Q235" s="53"/>
      <c r="R235" s="58"/>
    </row>
    <row r="236" spans="15:18" s="52" customFormat="1" ht="15">
      <c r="O236" s="53"/>
      <c r="P236" s="53"/>
      <c r="Q236" s="53"/>
      <c r="R236" s="58"/>
    </row>
    <row r="237" spans="15:18" s="52" customFormat="1" ht="15">
      <c r="O237" s="53"/>
      <c r="P237" s="53"/>
      <c r="Q237" s="53"/>
      <c r="R237" s="58"/>
    </row>
    <row r="238" spans="15:18" s="52" customFormat="1" ht="15">
      <c r="O238" s="53"/>
      <c r="P238" s="53"/>
      <c r="Q238" s="53"/>
      <c r="R238" s="58"/>
    </row>
    <row r="239" spans="15:18" s="52" customFormat="1" ht="15">
      <c r="O239" s="53"/>
      <c r="P239" s="53"/>
      <c r="Q239" s="53"/>
      <c r="R239" s="58"/>
    </row>
    <row r="240" spans="15:18" s="52" customFormat="1" ht="15">
      <c r="O240" s="53"/>
      <c r="P240" s="53"/>
      <c r="Q240" s="53"/>
      <c r="R240" s="58"/>
    </row>
    <row r="241" spans="15:18" s="52" customFormat="1" ht="15">
      <c r="O241" s="53"/>
      <c r="P241" s="53"/>
      <c r="Q241" s="53"/>
      <c r="R241" s="58"/>
    </row>
    <row r="242" spans="15:18" s="52" customFormat="1" ht="15">
      <c r="O242" s="53"/>
      <c r="P242" s="53"/>
      <c r="Q242" s="53"/>
      <c r="R242" s="58"/>
    </row>
    <row r="243" spans="15:18" s="52" customFormat="1" ht="15">
      <c r="O243" s="53"/>
      <c r="P243" s="53"/>
      <c r="Q243" s="53"/>
      <c r="R243" s="58"/>
    </row>
    <row r="244" spans="15:18" s="52" customFormat="1" ht="15">
      <c r="O244" s="53"/>
      <c r="P244" s="53"/>
      <c r="Q244" s="53"/>
      <c r="R244" s="58"/>
    </row>
    <row r="245" spans="15:18" s="52" customFormat="1" ht="15">
      <c r="O245" s="53"/>
      <c r="P245" s="53"/>
      <c r="Q245" s="53"/>
      <c r="R245" s="58"/>
    </row>
    <row r="246" spans="15:18" s="52" customFormat="1" ht="15">
      <c r="O246" s="53"/>
      <c r="P246" s="53"/>
      <c r="Q246" s="53"/>
      <c r="R246" s="58"/>
    </row>
    <row r="247" spans="15:18" s="52" customFormat="1" ht="15">
      <c r="O247" s="53"/>
      <c r="P247" s="53"/>
      <c r="Q247" s="53"/>
      <c r="R247" s="58"/>
    </row>
    <row r="248" spans="15:18" s="52" customFormat="1" ht="15">
      <c r="O248" s="53"/>
      <c r="P248" s="53"/>
      <c r="Q248" s="53"/>
      <c r="R248" s="58"/>
    </row>
    <row r="249" spans="15:18" s="52" customFormat="1" ht="15">
      <c r="O249" s="53"/>
      <c r="P249" s="53"/>
      <c r="Q249" s="53"/>
      <c r="R249" s="58"/>
    </row>
    <row r="250" spans="15:18" s="52" customFormat="1" ht="15">
      <c r="O250" s="53"/>
      <c r="P250" s="53"/>
      <c r="Q250" s="53"/>
      <c r="R250" s="58"/>
    </row>
    <row r="251" spans="15:18" s="52" customFormat="1" ht="15">
      <c r="O251" s="53"/>
      <c r="P251" s="53"/>
      <c r="Q251" s="53"/>
      <c r="R251" s="58"/>
    </row>
    <row r="252" spans="15:18" s="52" customFormat="1" ht="15">
      <c r="O252" s="53"/>
      <c r="P252" s="53"/>
      <c r="Q252" s="53"/>
      <c r="R252" s="58"/>
    </row>
    <row r="253" spans="15:18" s="52" customFormat="1" ht="15">
      <c r="O253" s="53"/>
      <c r="P253" s="53"/>
      <c r="Q253" s="53"/>
      <c r="R253" s="58"/>
    </row>
    <row r="254" spans="15:18" s="52" customFormat="1" ht="15">
      <c r="O254" s="53"/>
      <c r="P254" s="53"/>
      <c r="Q254" s="53"/>
      <c r="R254" s="58"/>
    </row>
    <row r="255" spans="15:18" s="52" customFormat="1" ht="15">
      <c r="O255" s="53"/>
      <c r="P255" s="53"/>
      <c r="Q255" s="53"/>
      <c r="R255" s="58"/>
    </row>
    <row r="256" spans="15:18" s="52" customFormat="1" ht="15">
      <c r="O256" s="53"/>
      <c r="P256" s="53"/>
      <c r="Q256" s="53"/>
      <c r="R256" s="58"/>
    </row>
    <row r="257" spans="15:18" s="52" customFormat="1" ht="15">
      <c r="O257" s="53"/>
      <c r="P257" s="53"/>
      <c r="Q257" s="53"/>
      <c r="R257" s="58"/>
    </row>
    <row r="258" spans="15:18" s="52" customFormat="1" ht="15">
      <c r="O258" s="53"/>
      <c r="P258" s="53"/>
      <c r="Q258" s="53"/>
      <c r="R258" s="58"/>
    </row>
    <row r="259" spans="15:18" s="52" customFormat="1" ht="15">
      <c r="O259" s="53"/>
      <c r="P259" s="53"/>
      <c r="Q259" s="53"/>
      <c r="R259" s="58"/>
    </row>
    <row r="260" spans="15:18" s="52" customFormat="1" ht="15">
      <c r="O260" s="53"/>
      <c r="P260" s="53"/>
      <c r="Q260" s="53"/>
      <c r="R260" s="58"/>
    </row>
    <row r="261" spans="15:18" s="52" customFormat="1" ht="15">
      <c r="O261" s="53"/>
      <c r="P261" s="53"/>
      <c r="Q261" s="53"/>
      <c r="R261" s="58"/>
    </row>
    <row r="262" spans="15:18" s="52" customFormat="1" ht="15">
      <c r="O262" s="53"/>
      <c r="P262" s="53"/>
      <c r="Q262" s="53"/>
      <c r="R262" s="58"/>
    </row>
    <row r="263" spans="15:18" s="52" customFormat="1" ht="15">
      <c r="O263" s="53"/>
      <c r="P263" s="53"/>
      <c r="Q263" s="53"/>
      <c r="R263" s="58"/>
    </row>
    <row r="264" spans="15:18" s="52" customFormat="1" ht="15">
      <c r="O264" s="53"/>
      <c r="P264" s="53"/>
      <c r="Q264" s="53"/>
      <c r="R264" s="58"/>
    </row>
    <row r="265" spans="15:18" s="52" customFormat="1" ht="15">
      <c r="O265" s="53"/>
      <c r="P265" s="53"/>
      <c r="Q265" s="53"/>
      <c r="R265" s="58"/>
    </row>
    <row r="266" spans="15:18" s="52" customFormat="1" ht="15">
      <c r="O266" s="53"/>
      <c r="P266" s="53"/>
      <c r="Q266" s="53"/>
      <c r="R266" s="58"/>
    </row>
    <row r="267" spans="15:18" s="52" customFormat="1" ht="15">
      <c r="O267" s="53"/>
      <c r="P267" s="53"/>
      <c r="Q267" s="53"/>
      <c r="R267" s="58"/>
    </row>
    <row r="268" spans="15:18" s="52" customFormat="1" ht="15">
      <c r="O268" s="53"/>
      <c r="P268" s="53"/>
      <c r="Q268" s="53"/>
      <c r="R268" s="58"/>
    </row>
    <row r="269" spans="15:18" s="52" customFormat="1" ht="15">
      <c r="O269" s="53"/>
      <c r="P269" s="53"/>
      <c r="Q269" s="53"/>
      <c r="R269" s="58"/>
    </row>
    <row r="270" spans="15:18" s="52" customFormat="1" ht="15">
      <c r="O270" s="53"/>
      <c r="P270" s="53"/>
      <c r="Q270" s="53"/>
      <c r="R270" s="58"/>
    </row>
    <row r="271" spans="15:18" s="52" customFormat="1" ht="15">
      <c r="O271" s="53"/>
      <c r="P271" s="53"/>
      <c r="Q271" s="53"/>
      <c r="R271" s="58"/>
    </row>
    <row r="272" spans="15:18" s="52" customFormat="1" ht="15">
      <c r="O272" s="53"/>
      <c r="P272" s="53"/>
      <c r="Q272" s="53"/>
      <c r="R272" s="58"/>
    </row>
    <row r="273" spans="15:18" s="52" customFormat="1" ht="15">
      <c r="O273" s="53"/>
      <c r="P273" s="53"/>
      <c r="Q273" s="53"/>
      <c r="R273" s="58"/>
    </row>
    <row r="274" spans="15:18" s="52" customFormat="1" ht="15">
      <c r="O274" s="53"/>
      <c r="P274" s="53"/>
      <c r="Q274" s="53"/>
      <c r="R274" s="58"/>
    </row>
    <row r="275" spans="15:18" s="52" customFormat="1" ht="15">
      <c r="O275" s="53"/>
      <c r="P275" s="53"/>
      <c r="Q275" s="53"/>
      <c r="R275" s="58"/>
    </row>
    <row r="276" spans="15:18" s="52" customFormat="1" ht="15">
      <c r="O276" s="53"/>
      <c r="P276" s="53"/>
      <c r="Q276" s="53"/>
      <c r="R276" s="58"/>
    </row>
    <row r="277" spans="15:18" s="52" customFormat="1" ht="15">
      <c r="O277" s="53"/>
      <c r="P277" s="53"/>
      <c r="Q277" s="53"/>
      <c r="R277" s="58"/>
    </row>
    <row r="278" spans="15:18" s="52" customFormat="1" ht="15">
      <c r="O278" s="53"/>
      <c r="P278" s="53"/>
      <c r="Q278" s="53"/>
      <c r="R278" s="58"/>
    </row>
    <row r="279" spans="15:18" s="52" customFormat="1" ht="15">
      <c r="O279" s="53"/>
      <c r="P279" s="53"/>
      <c r="Q279" s="53"/>
      <c r="R279" s="58"/>
    </row>
    <row r="280" spans="15:18" s="52" customFormat="1" ht="15">
      <c r="O280" s="53"/>
      <c r="P280" s="53"/>
      <c r="Q280" s="53"/>
      <c r="R280" s="58"/>
    </row>
    <row r="281" spans="15:18" s="52" customFormat="1" ht="15">
      <c r="O281" s="53"/>
      <c r="P281" s="53"/>
      <c r="Q281" s="53"/>
      <c r="R281" s="58"/>
    </row>
    <row r="282" spans="15:18" s="52" customFormat="1" ht="15">
      <c r="O282" s="53"/>
      <c r="P282" s="53"/>
      <c r="Q282" s="53"/>
      <c r="R282" s="58"/>
    </row>
    <row r="283" spans="15:18" s="52" customFormat="1" ht="15">
      <c r="O283" s="53"/>
      <c r="P283" s="53"/>
      <c r="Q283" s="53"/>
      <c r="R283" s="58"/>
    </row>
    <row r="284" spans="15:18" s="52" customFormat="1" ht="15">
      <c r="O284" s="53"/>
      <c r="P284" s="53"/>
      <c r="Q284" s="53"/>
      <c r="R284" s="58"/>
    </row>
    <row r="285" spans="15:18" s="52" customFormat="1" ht="15">
      <c r="O285" s="53"/>
      <c r="P285" s="53"/>
      <c r="Q285" s="53"/>
      <c r="R285" s="58"/>
    </row>
    <row r="286" spans="15:18" s="52" customFormat="1" ht="15">
      <c r="O286" s="53"/>
      <c r="P286" s="53"/>
      <c r="Q286" s="53"/>
      <c r="R286" s="58"/>
    </row>
    <row r="287" spans="15:18" s="52" customFormat="1" ht="15">
      <c r="O287" s="53"/>
      <c r="P287" s="53"/>
      <c r="Q287" s="53"/>
      <c r="R287" s="58"/>
    </row>
    <row r="288" spans="15:18" s="52" customFormat="1" ht="15">
      <c r="O288" s="53"/>
      <c r="P288" s="53"/>
      <c r="Q288" s="53"/>
      <c r="R288" s="58"/>
    </row>
    <row r="289" spans="15:18" s="52" customFormat="1" ht="15">
      <c r="O289" s="53"/>
      <c r="P289" s="53"/>
      <c r="Q289" s="53"/>
      <c r="R289" s="58"/>
    </row>
    <row r="290" spans="15:18" s="52" customFormat="1" ht="15">
      <c r="O290" s="53"/>
      <c r="P290" s="53"/>
      <c r="Q290" s="53"/>
      <c r="R290" s="58"/>
    </row>
    <row r="291" spans="15:18" s="52" customFormat="1" ht="15">
      <c r="O291" s="53"/>
      <c r="P291" s="53"/>
      <c r="Q291" s="53"/>
      <c r="R291" s="58"/>
    </row>
    <row r="292" spans="15:18" s="52" customFormat="1" ht="15">
      <c r="O292" s="53"/>
      <c r="P292" s="53"/>
      <c r="Q292" s="53"/>
      <c r="R292" s="58"/>
    </row>
    <row r="293" spans="15:18" s="52" customFormat="1" ht="15">
      <c r="O293" s="53"/>
      <c r="P293" s="53"/>
      <c r="Q293" s="53"/>
      <c r="R293" s="58"/>
    </row>
    <row r="294" spans="15:18" s="52" customFormat="1" ht="15">
      <c r="O294" s="53"/>
      <c r="P294" s="53"/>
      <c r="Q294" s="53"/>
      <c r="R294" s="58"/>
    </row>
    <row r="295" spans="15:18" s="52" customFormat="1" ht="15">
      <c r="O295" s="53"/>
      <c r="P295" s="53"/>
      <c r="Q295" s="53"/>
      <c r="R295" s="58"/>
    </row>
    <row r="296" spans="15:18" s="52" customFormat="1" ht="15">
      <c r="O296" s="53"/>
      <c r="P296" s="53"/>
      <c r="Q296" s="53"/>
      <c r="R296" s="58"/>
    </row>
    <row r="297" spans="15:18" s="52" customFormat="1" ht="15">
      <c r="O297" s="53"/>
      <c r="P297" s="53"/>
      <c r="Q297" s="53"/>
      <c r="R297" s="58"/>
    </row>
    <row r="298" spans="15:18" s="52" customFormat="1" ht="15">
      <c r="O298" s="53"/>
      <c r="P298" s="53"/>
      <c r="Q298" s="53"/>
      <c r="R298" s="58"/>
    </row>
    <row r="299" spans="15:18" s="52" customFormat="1" ht="15">
      <c r="O299" s="53"/>
      <c r="P299" s="53"/>
      <c r="Q299" s="53"/>
      <c r="R299" s="58"/>
    </row>
    <row r="300" spans="15:18" s="52" customFormat="1" ht="15">
      <c r="O300" s="53"/>
      <c r="P300" s="53"/>
      <c r="Q300" s="53"/>
      <c r="R300" s="58"/>
    </row>
    <row r="301" spans="15:18" s="52" customFormat="1" ht="15">
      <c r="O301" s="53"/>
      <c r="P301" s="53"/>
      <c r="Q301" s="53"/>
      <c r="R301" s="58"/>
    </row>
    <row r="302" spans="15:18" s="52" customFormat="1" ht="15">
      <c r="O302" s="53"/>
      <c r="P302" s="53"/>
      <c r="Q302" s="53"/>
      <c r="R302" s="58"/>
    </row>
    <row r="303" spans="15:18" s="52" customFormat="1" ht="15">
      <c r="O303" s="53"/>
      <c r="P303" s="53"/>
      <c r="Q303" s="53"/>
      <c r="R303" s="58"/>
    </row>
    <row r="304" spans="15:18" s="52" customFormat="1" ht="15">
      <c r="O304" s="53"/>
      <c r="P304" s="53"/>
      <c r="Q304" s="53"/>
      <c r="R304" s="58"/>
    </row>
    <row r="305" spans="15:18" s="52" customFormat="1" ht="15">
      <c r="O305" s="53"/>
      <c r="P305" s="53"/>
      <c r="Q305" s="53"/>
      <c r="R305" s="58"/>
    </row>
    <row r="306" spans="15:18" s="52" customFormat="1" ht="15">
      <c r="O306" s="53"/>
      <c r="P306" s="53"/>
      <c r="Q306" s="53"/>
      <c r="R306" s="58"/>
    </row>
    <row r="307" spans="15:18" s="52" customFormat="1" ht="15">
      <c r="O307" s="53"/>
      <c r="P307" s="53"/>
      <c r="Q307" s="53"/>
      <c r="R307" s="58"/>
    </row>
    <row r="308" spans="15:18" s="52" customFormat="1" ht="15">
      <c r="O308" s="53"/>
      <c r="P308" s="53"/>
      <c r="Q308" s="53"/>
      <c r="R308" s="58"/>
    </row>
    <row r="309" spans="15:18" s="52" customFormat="1" ht="15">
      <c r="O309" s="53"/>
      <c r="P309" s="53"/>
      <c r="Q309" s="53"/>
      <c r="R309" s="58"/>
    </row>
    <row r="310" spans="15:18" s="52" customFormat="1" ht="15">
      <c r="O310" s="53"/>
      <c r="P310" s="53"/>
      <c r="Q310" s="53"/>
      <c r="R310" s="58"/>
    </row>
    <row r="311" spans="15:18" s="52" customFormat="1" ht="15">
      <c r="O311" s="53"/>
      <c r="P311" s="53"/>
      <c r="Q311" s="53"/>
      <c r="R311" s="58"/>
    </row>
    <row r="312" spans="15:18" s="52" customFormat="1" ht="15">
      <c r="O312" s="53"/>
      <c r="P312" s="53"/>
      <c r="Q312" s="53"/>
      <c r="R312" s="58"/>
    </row>
    <row r="313" spans="15:18" s="52" customFormat="1" ht="15">
      <c r="O313" s="53"/>
      <c r="P313" s="53"/>
      <c r="Q313" s="53"/>
      <c r="R313" s="58"/>
    </row>
    <row r="314" spans="15:18" s="52" customFormat="1" ht="15">
      <c r="O314" s="53"/>
      <c r="P314" s="53"/>
      <c r="Q314" s="53"/>
      <c r="R314" s="58"/>
    </row>
    <row r="315" spans="15:18" s="52" customFormat="1" ht="15">
      <c r="O315" s="53"/>
      <c r="P315" s="53"/>
      <c r="Q315" s="53"/>
      <c r="R315" s="58"/>
    </row>
    <row r="316" spans="15:18" s="52" customFormat="1" ht="15">
      <c r="O316" s="53"/>
      <c r="P316" s="53"/>
      <c r="Q316" s="53"/>
      <c r="R316" s="58"/>
    </row>
    <row r="317" spans="15:18" s="52" customFormat="1" ht="15">
      <c r="O317" s="53"/>
      <c r="P317" s="53"/>
      <c r="Q317" s="53"/>
      <c r="R317" s="58"/>
    </row>
    <row r="318" spans="15:18" s="52" customFormat="1" ht="15">
      <c r="O318" s="53"/>
      <c r="P318" s="53"/>
      <c r="Q318" s="53"/>
      <c r="R318" s="58"/>
    </row>
    <row r="319" spans="15:18" s="52" customFormat="1" ht="15">
      <c r="O319" s="53"/>
      <c r="P319" s="53"/>
      <c r="Q319" s="53"/>
      <c r="R319" s="58"/>
    </row>
    <row r="320" spans="15:18" s="52" customFormat="1" ht="15">
      <c r="O320" s="53"/>
      <c r="P320" s="53"/>
      <c r="Q320" s="53"/>
      <c r="R320" s="58"/>
    </row>
    <row r="321" spans="15:18" s="52" customFormat="1" ht="15">
      <c r="O321" s="53"/>
      <c r="P321" s="53"/>
      <c r="Q321" s="53"/>
      <c r="R321" s="58"/>
    </row>
    <row r="322" spans="15:18" s="52" customFormat="1" ht="15">
      <c r="O322" s="53"/>
      <c r="P322" s="53"/>
      <c r="Q322" s="53"/>
      <c r="R322" s="58"/>
    </row>
    <row r="323" spans="15:18" s="52" customFormat="1" ht="15">
      <c r="O323" s="53"/>
      <c r="P323" s="53"/>
      <c r="Q323" s="53"/>
      <c r="R323" s="58"/>
    </row>
    <row r="324" spans="15:18" s="52" customFormat="1" ht="15">
      <c r="O324" s="53"/>
      <c r="P324" s="53"/>
      <c r="Q324" s="53"/>
      <c r="R324" s="58"/>
    </row>
    <row r="325" spans="15:18" s="52" customFormat="1" ht="15">
      <c r="O325" s="53"/>
      <c r="P325" s="53"/>
      <c r="Q325" s="53"/>
      <c r="R325" s="58"/>
    </row>
    <row r="326" spans="15:18" s="52" customFormat="1" ht="15">
      <c r="O326" s="53"/>
      <c r="P326" s="53"/>
      <c r="Q326" s="53"/>
      <c r="R326" s="58"/>
    </row>
    <row r="327" spans="15:18" s="52" customFormat="1" ht="15">
      <c r="O327" s="53"/>
      <c r="P327" s="53"/>
      <c r="Q327" s="53"/>
      <c r="R327" s="58"/>
    </row>
    <row r="328" spans="15:18" s="52" customFormat="1" ht="15">
      <c r="O328" s="53"/>
      <c r="P328" s="53"/>
      <c r="Q328" s="53"/>
      <c r="R328" s="58"/>
    </row>
    <row r="329" spans="15:18" s="52" customFormat="1" ht="15">
      <c r="O329" s="53"/>
      <c r="P329" s="53"/>
      <c r="Q329" s="53"/>
      <c r="R329" s="58"/>
    </row>
    <row r="330" spans="15:18" s="52" customFormat="1" ht="15">
      <c r="O330" s="53"/>
      <c r="P330" s="53"/>
      <c r="Q330" s="53"/>
      <c r="R330" s="58"/>
    </row>
    <row r="331" spans="15:18" s="52" customFormat="1" ht="15">
      <c r="O331" s="53"/>
      <c r="P331" s="53"/>
      <c r="Q331" s="53"/>
      <c r="R331" s="58"/>
    </row>
    <row r="332" spans="15:18" s="52" customFormat="1" ht="15">
      <c r="O332" s="53"/>
      <c r="P332" s="53"/>
      <c r="Q332" s="53"/>
      <c r="R332" s="58"/>
    </row>
    <row r="333" spans="15:18" s="52" customFormat="1" ht="15">
      <c r="O333" s="53"/>
      <c r="P333" s="53"/>
      <c r="Q333" s="53"/>
      <c r="R333" s="58"/>
    </row>
    <row r="334" spans="15:18" s="52" customFormat="1" ht="15">
      <c r="O334" s="53"/>
      <c r="P334" s="53"/>
      <c r="Q334" s="53"/>
      <c r="R334" s="58"/>
    </row>
    <row r="335" spans="15:18" s="52" customFormat="1" ht="15">
      <c r="O335" s="53"/>
      <c r="P335" s="53"/>
      <c r="Q335" s="53"/>
      <c r="R335" s="58"/>
    </row>
    <row r="336" spans="15:18" s="52" customFormat="1" ht="15">
      <c r="O336" s="53"/>
      <c r="P336" s="53"/>
      <c r="Q336" s="53"/>
      <c r="R336" s="58"/>
    </row>
    <row r="337" spans="15:18" s="52" customFormat="1" ht="15">
      <c r="O337" s="53"/>
      <c r="P337" s="53"/>
      <c r="Q337" s="53"/>
      <c r="R337" s="58"/>
    </row>
    <row r="338" spans="15:18" s="52" customFormat="1" ht="15">
      <c r="O338" s="53"/>
      <c r="P338" s="53"/>
      <c r="Q338" s="53"/>
      <c r="R338" s="58"/>
    </row>
    <row r="339" spans="15:18" s="52" customFormat="1" ht="15">
      <c r="O339" s="53"/>
      <c r="P339" s="53"/>
      <c r="Q339" s="53"/>
      <c r="R339" s="58"/>
    </row>
    <row r="340" spans="15:18" s="52" customFormat="1" ht="15">
      <c r="O340" s="53"/>
      <c r="P340" s="53"/>
      <c r="Q340" s="53"/>
      <c r="R340" s="58"/>
    </row>
    <row r="341" spans="15:18" s="52" customFormat="1" ht="15">
      <c r="O341" s="53"/>
      <c r="P341" s="53"/>
      <c r="Q341" s="53"/>
      <c r="R341" s="58"/>
    </row>
    <row r="342" spans="15:18" s="52" customFormat="1" ht="15">
      <c r="O342" s="53"/>
      <c r="P342" s="53"/>
      <c r="Q342" s="53"/>
      <c r="R342" s="58"/>
    </row>
    <row r="343" spans="15:18" s="52" customFormat="1" ht="15">
      <c r="O343" s="53"/>
      <c r="P343" s="53"/>
      <c r="Q343" s="53"/>
      <c r="R343" s="58"/>
    </row>
    <row r="344" spans="15:18" s="52" customFormat="1" ht="15">
      <c r="O344" s="53"/>
      <c r="P344" s="53"/>
      <c r="Q344" s="53"/>
      <c r="R344" s="58"/>
    </row>
    <row r="345" spans="15:18" s="52" customFormat="1" ht="15">
      <c r="O345" s="53"/>
      <c r="P345" s="53"/>
      <c r="Q345" s="53"/>
      <c r="R345" s="58"/>
    </row>
    <row r="346" spans="15:18" s="52" customFormat="1" ht="15">
      <c r="O346" s="53"/>
      <c r="P346" s="53"/>
      <c r="Q346" s="53"/>
      <c r="R346" s="58"/>
    </row>
    <row r="347" spans="15:18" s="52" customFormat="1" ht="15">
      <c r="O347" s="53"/>
      <c r="P347" s="53"/>
      <c r="Q347" s="53"/>
      <c r="R347" s="58"/>
    </row>
    <row r="348" spans="15:18" s="52" customFormat="1" ht="15">
      <c r="O348" s="53"/>
      <c r="P348" s="53"/>
      <c r="Q348" s="53"/>
      <c r="R348" s="58"/>
    </row>
  </sheetData>
  <sheetProtection/>
  <mergeCells count="8">
    <mergeCell ref="L1:O1"/>
    <mergeCell ref="L2:O2"/>
    <mergeCell ref="L3:O3"/>
    <mergeCell ref="N28:O28"/>
    <mergeCell ref="A5:O5"/>
    <mergeCell ref="A21:O21"/>
    <mergeCell ref="A14:O14"/>
    <mergeCell ref="B28:G28"/>
  </mergeCells>
  <printOptions horizontalCentered="1"/>
  <pageMargins left="0.33" right="0.31" top="0.9" bottom="0.21" header="0.91" footer="0.21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Бухгалтерия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</dc:creator>
  <cp:keywords/>
  <dc:description/>
  <cp:lastModifiedBy>Цилюрик Віталій Вікторович</cp:lastModifiedBy>
  <cp:lastPrinted>2020-09-17T11:41:48Z</cp:lastPrinted>
  <dcterms:created xsi:type="dcterms:W3CDTF">2006-02-22T11:21:27Z</dcterms:created>
  <dcterms:modified xsi:type="dcterms:W3CDTF">2020-09-17T11:42:25Z</dcterms:modified>
  <cp:category/>
  <cp:version/>
  <cp:contentType/>
  <cp:contentStatus/>
</cp:coreProperties>
</file>