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Ліміти і  уточнення по роках (енергоносії)\"/>
    </mc:Choice>
  </mc:AlternateContent>
  <bookViews>
    <workbookView xWindow="120" yWindow="120" windowWidth="9720" windowHeight="7320" activeTab="2"/>
  </bookViews>
  <sheets>
    <sheet name="2271(уточн2018)" sheetId="15" r:id="rId1"/>
    <sheet name="2272 (уточн2018)" sheetId="16" r:id="rId2"/>
    <sheet name="2273 уточн(2018)" sheetId="17" r:id="rId3"/>
    <sheet name="2274 (уточн2018)" sheetId="18" r:id="rId4"/>
    <sheet name="2275 (уточн2018)" sheetId="19" r:id="rId5"/>
  </sheets>
  <calcPr calcId="162913"/>
</workbook>
</file>

<file path=xl/calcChain.xml><?xml version="1.0" encoding="utf-8"?>
<calcChain xmlns="http://schemas.openxmlformats.org/spreadsheetml/2006/main">
  <c r="J16" i="17" l="1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C44" i="17" s="1"/>
  <c r="D39" i="17"/>
  <c r="D44" i="17" s="1"/>
  <c r="E39" i="17"/>
  <c r="E44" i="17" s="1"/>
  <c r="F39" i="17"/>
  <c r="F44" i="17" s="1"/>
  <c r="G39" i="17"/>
  <c r="G44" i="17" s="1"/>
  <c r="H39" i="17"/>
  <c r="H44" i="17" s="1"/>
  <c r="I39" i="17"/>
  <c r="I44" i="17" s="1"/>
  <c r="J39" i="17"/>
  <c r="J44" i="17" s="1"/>
  <c r="K39" i="17"/>
  <c r="K44" i="17" s="1"/>
  <c r="L39" i="17"/>
  <c r="L44" i="17" s="1"/>
  <c r="M39" i="17"/>
  <c r="M44" i="17" s="1"/>
  <c r="N39" i="17"/>
  <c r="N44" i="17" s="1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44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F16" i="16"/>
  <c r="G16" i="16"/>
  <c r="H16" i="16"/>
  <c r="I16" i="16"/>
  <c r="I36" i="16" s="1"/>
  <c r="J16" i="16"/>
  <c r="K16" i="16"/>
  <c r="L16" i="16"/>
  <c r="M16" i="16"/>
  <c r="M36" i="16" s="1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I33" i="16"/>
  <c r="J33" i="16"/>
  <c r="K33" i="16"/>
  <c r="L33" i="16"/>
  <c r="M33" i="16"/>
  <c r="N33" i="16"/>
  <c r="B28" i="16"/>
  <c r="B26" i="16"/>
  <c r="D34" i="15"/>
  <c r="E34" i="15"/>
  <c r="E37" i="15" s="1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G37" i="15"/>
  <c r="C11" i="15"/>
  <c r="C10" i="15"/>
  <c r="N36" i="16" l="1"/>
  <c r="N37" i="15"/>
  <c r="B10" i="18"/>
  <c r="B13" i="18" s="1"/>
  <c r="K36" i="16"/>
  <c r="G36" i="16"/>
  <c r="E36" i="16"/>
  <c r="L36" i="16"/>
  <c r="J36" i="16"/>
  <c r="H36" i="16"/>
  <c r="F36" i="16"/>
  <c r="D36" i="16"/>
  <c r="B16" i="16"/>
  <c r="C24" i="15"/>
  <c r="F37" i="15"/>
  <c r="M37" i="15"/>
  <c r="O37" i="15"/>
  <c r="D37" i="15"/>
  <c r="B33" i="16"/>
  <c r="B27" i="17"/>
  <c r="B37" i="17" s="1"/>
  <c r="B38" i="17" s="1"/>
  <c r="N38" i="17"/>
  <c r="N42" i="17"/>
  <c r="N43" i="17" s="1"/>
  <c r="M38" i="17"/>
  <c r="M42" i="17"/>
  <c r="M43" i="17" s="1"/>
  <c r="L38" i="17"/>
  <c r="L42" i="17"/>
  <c r="L43" i="17" s="1"/>
  <c r="K38" i="17"/>
  <c r="K42" i="17"/>
  <c r="K43" i="17" s="1"/>
  <c r="J38" i="17"/>
  <c r="J42" i="17"/>
  <c r="J43" i="17" s="1"/>
  <c r="I38" i="17"/>
  <c r="I42" i="17"/>
  <c r="I43" i="17" s="1"/>
  <c r="H38" i="17"/>
  <c r="H42" i="17"/>
  <c r="H43" i="17" s="1"/>
  <c r="G38" i="17"/>
  <c r="G42" i="17"/>
  <c r="G43" i="17" s="1"/>
  <c r="F38" i="17"/>
  <c r="F42" i="17"/>
  <c r="F43" i="17" s="1"/>
  <c r="E38" i="17"/>
  <c r="E42" i="17"/>
  <c r="E43" i="17" s="1"/>
  <c r="D38" i="17"/>
  <c r="D42" i="17"/>
  <c r="D43" i="17" s="1"/>
  <c r="C38" i="17"/>
  <c r="C42" i="17"/>
  <c r="C43" i="17" s="1"/>
  <c r="B16" i="17"/>
  <c r="C17" i="15"/>
  <c r="C36" i="16"/>
  <c r="C34" i="15"/>
  <c r="C12" i="15"/>
  <c r="B36" i="16" l="1"/>
  <c r="C37" i="15"/>
  <c r="B42" i="17"/>
  <c r="B43" i="17" s="1"/>
</calcChain>
</file>

<file path=xl/sharedStrings.xml><?xml version="1.0" encoding="utf-8"?>
<sst xmlns="http://schemas.openxmlformats.org/spreadsheetml/2006/main" count="242" uniqueCount="98">
  <si>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</si>
  <si>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</si>
  <si>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</si>
  <si>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</si>
  <si>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</si>
  <si>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</si>
  <si>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</si>
  <si>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</si>
  <si>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</si>
  <si>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</si>
  <si>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</si>
  <si>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</si>
  <si>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</si>
  <si>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</si>
  <si>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</si>
  <si>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</si>
  <si>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</si>
  <si>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</si>
  <si>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</si>
  <si>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</si>
  <si>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</si>
  <si>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</si>
  <si>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</si>
  <si>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</si>
  <si>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</si>
  <si>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</si>
  <si>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</si>
  <si>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</si>
  <si>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</si>
  <si>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</si>
  <si>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</si>
  <si>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</si>
  <si>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</si>
  <si>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</si>
  <si>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</si>
  <si>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</si>
  <si>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</si>
  <si>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</si>
  <si>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</si>
  <si>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</si>
  <si>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</si>
  <si>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</si>
  <si>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</si>
  <si>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</si>
  <si>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</si>
  <si>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</si>
  <si>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</si>
  <si>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</si>
  <si>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</si>
  <si>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</si>
  <si>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</si>
  <si>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</si>
  <si>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</si>
  <si>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</si>
  <si>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</si>
  <si>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</si>
  <si>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</si>
  <si>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</si>
  <si>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</si>
  <si>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</si>
  <si>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</si>
  <si>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</si>
  <si>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</si>
  <si>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</si>
  <si>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</si>
  <si>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</si>
  <si>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</si>
  <si>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</si>
  <si>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</si>
  <si>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</si>
  <si>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</si>
  <si>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</si>
  <si>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</si>
  <si>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</si>
  <si>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</si>
  <si>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</si>
  <si>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</si>
  <si>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</si>
  <si>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</si>
  <si>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</si>
  <si>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</si>
  <si>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</si>
  <si>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</si>
  <si>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</si>
  <si>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</si>
  <si>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</si>
  <si>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</si>
  <si>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</si>
  <si>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</si>
  <si>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№</t>
  </si>
  <si>
    <t>від                                      №</t>
  </si>
  <si>
    <t>від                                          №</t>
  </si>
  <si>
    <t>від                                   №</t>
  </si>
  <si>
    <t>відділу культури та туризму Сумської міської ради на 2018 рік</t>
  </si>
  <si>
    <t xml:space="preserve">Всього на 2018 рік </t>
  </si>
  <si>
    <t xml:space="preserve">Органи мі-сцевого самовря-дування  </t>
  </si>
  <si>
    <t xml:space="preserve">Органи мі-сцевого самовряду-вання  </t>
  </si>
  <si>
    <t xml:space="preserve"> відділу культури та туризму Сумської міської ради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</si>
</sst>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9" zoomScaleNormal="100" workbookViewId="0">
      <selection activeCell="P33" sqref="P33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5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6.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89</v>
      </c>
      <c r="K4" s="3"/>
      <c r="L4" s="3"/>
      <c r="M4" s="3"/>
      <c r="N4" s="4"/>
      <c r="O4" s="4"/>
    </row>
    <row r="5" spans="1:15" ht="12.75" customHeight="1" x14ac:dyDescent="0.25">
      <c r="A5" s="4"/>
      <c r="B5" s="5"/>
      <c r="C5" s="6"/>
      <c r="D5" s="6"/>
      <c r="E5" s="6"/>
      <c r="F5" s="53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 x14ac:dyDescent="0.2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5" ht="15.75" x14ac:dyDescent="0.25">
      <c r="A7" s="7"/>
      <c r="B7" s="6"/>
      <c r="C7" s="6" t="s">
        <v>93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7.25" customHeight="1" x14ac:dyDescent="0.2">
      <c r="A9" s="37" t="s">
        <v>4</v>
      </c>
      <c r="B9" s="37" t="s">
        <v>5</v>
      </c>
      <c r="C9" s="37" t="s">
        <v>94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110.285</v>
      </c>
      <c r="D10" s="23">
        <v>25.277000000000001</v>
      </c>
      <c r="E10" s="23">
        <v>22.992000000000001</v>
      </c>
      <c r="F10" s="23">
        <v>17.989999999999998</v>
      </c>
      <c r="G10" s="23">
        <v>3.6080000000000001</v>
      </c>
      <c r="H10" s="23"/>
      <c r="I10" s="23"/>
      <c r="J10" s="23"/>
      <c r="K10" s="23"/>
      <c r="L10" s="23"/>
      <c r="M10" s="23">
        <v>5</v>
      </c>
      <c r="N10" s="23">
        <v>10</v>
      </c>
      <c r="O10" s="23">
        <v>25.417999999999999</v>
      </c>
    </row>
    <row r="11" spans="1:15" ht="15.75" x14ac:dyDescent="0.25">
      <c r="A11" s="8" t="s">
        <v>22</v>
      </c>
      <c r="B11" s="8" t="s">
        <v>19</v>
      </c>
      <c r="C11" s="23">
        <f t="shared" si="0"/>
        <v>66.42</v>
      </c>
      <c r="D11" s="23">
        <v>12.625</v>
      </c>
      <c r="E11" s="23">
        <v>15.176</v>
      </c>
      <c r="F11" s="23">
        <v>16.762</v>
      </c>
      <c r="G11" s="23">
        <v>2.8010000000000002</v>
      </c>
      <c r="H11" s="23"/>
      <c r="I11" s="23"/>
      <c r="J11" s="23"/>
      <c r="K11" s="23"/>
      <c r="L11" s="23"/>
      <c r="M11" s="23">
        <v>3</v>
      </c>
      <c r="N11" s="23">
        <v>7</v>
      </c>
      <c r="O11" s="23">
        <v>9.0559999999999992</v>
      </c>
    </row>
    <row r="12" spans="1:15" ht="15.75" x14ac:dyDescent="0.25">
      <c r="A12" s="10" t="s">
        <v>39</v>
      </c>
      <c r="B12" s="10" t="s">
        <v>19</v>
      </c>
      <c r="C12" s="24">
        <f>C10+C11</f>
        <v>176.70499999999998</v>
      </c>
      <c r="D12" s="24">
        <f t="shared" ref="D12:O12" si="1">D10+D11</f>
        <v>37.902000000000001</v>
      </c>
      <c r="E12" s="24">
        <f t="shared" si="1"/>
        <v>38.167999999999999</v>
      </c>
      <c r="F12" s="24">
        <f t="shared" si="1"/>
        <v>34.751999999999995</v>
      </c>
      <c r="G12" s="24">
        <f t="shared" si="1"/>
        <v>6.4090000000000007</v>
      </c>
      <c r="H12" s="24"/>
      <c r="I12" s="24"/>
      <c r="J12" s="24"/>
      <c r="K12" s="24"/>
      <c r="L12" s="24"/>
      <c r="M12" s="24">
        <f t="shared" si="1"/>
        <v>8</v>
      </c>
      <c r="N12" s="24">
        <f t="shared" si="1"/>
        <v>17</v>
      </c>
      <c r="O12" s="24">
        <f t="shared" si="1"/>
        <v>34.473999999999997</v>
      </c>
    </row>
    <row r="13" spans="1:15" ht="28.5" customHeight="1" x14ac:dyDescent="0.25">
      <c r="A13" s="8" t="s">
        <v>21</v>
      </c>
      <c r="B13" s="9" t="s">
        <v>20</v>
      </c>
      <c r="C13" s="23">
        <f t="shared" si="0"/>
        <v>75.75</v>
      </c>
      <c r="D13" s="23">
        <v>8.827</v>
      </c>
      <c r="E13" s="23">
        <v>15.084</v>
      </c>
      <c r="F13" s="23">
        <v>11.154999999999999</v>
      </c>
      <c r="G13" s="23">
        <v>5.2309999999999999</v>
      </c>
      <c r="H13" s="23"/>
      <c r="I13" s="23"/>
      <c r="J13" s="23"/>
      <c r="K13" s="23"/>
      <c r="L13" s="23"/>
      <c r="M13" s="23">
        <v>5.32</v>
      </c>
      <c r="N13" s="23">
        <v>13</v>
      </c>
      <c r="O13" s="23">
        <v>17.132999999999999</v>
      </c>
    </row>
    <row r="14" spans="1:15" ht="28.5" customHeight="1" x14ac:dyDescent="0.25">
      <c r="A14" s="8" t="s">
        <v>23</v>
      </c>
      <c r="B14" s="9" t="s">
        <v>20</v>
      </c>
      <c r="C14" s="23">
        <f t="shared" si="0"/>
        <v>103.91000000000001</v>
      </c>
      <c r="D14" s="23">
        <v>19.648</v>
      </c>
      <c r="E14" s="23">
        <v>19.481000000000002</v>
      </c>
      <c r="F14" s="23">
        <v>20.696999999999999</v>
      </c>
      <c r="G14" s="23">
        <v>7.6189999999999998</v>
      </c>
      <c r="H14" s="23"/>
      <c r="I14" s="23"/>
      <c r="J14" s="23"/>
      <c r="K14" s="23"/>
      <c r="L14" s="23"/>
      <c r="M14" s="23">
        <v>1.58</v>
      </c>
      <c r="N14" s="23">
        <v>15.628</v>
      </c>
      <c r="O14" s="23">
        <v>19.257000000000001</v>
      </c>
    </row>
    <row r="15" spans="1:15" ht="29.25" customHeight="1" x14ac:dyDescent="0.25">
      <c r="A15" s="8" t="s">
        <v>24</v>
      </c>
      <c r="B15" s="9" t="s">
        <v>20</v>
      </c>
      <c r="C15" s="23">
        <f t="shared" si="0"/>
        <v>104.24</v>
      </c>
      <c r="D15" s="23">
        <v>18.696000000000002</v>
      </c>
      <c r="E15" s="23">
        <v>20.016999999999999</v>
      </c>
      <c r="F15" s="23">
        <v>19.212</v>
      </c>
      <c r="G15" s="23">
        <v>7.8440000000000003</v>
      </c>
      <c r="H15" s="23"/>
      <c r="I15" s="23"/>
      <c r="J15" s="23"/>
      <c r="K15" s="23"/>
      <c r="L15" s="23"/>
      <c r="M15" s="23">
        <v>1.6679999999999999</v>
      </c>
      <c r="N15" s="23">
        <v>11.77</v>
      </c>
      <c r="O15" s="23">
        <v>25.033000000000001</v>
      </c>
    </row>
    <row r="16" spans="1:15" ht="29.25" customHeight="1" x14ac:dyDescent="0.25">
      <c r="A16" s="8" t="s">
        <v>24</v>
      </c>
      <c r="B16" s="9" t="s">
        <v>83</v>
      </c>
      <c r="C16" s="23">
        <f t="shared" si="0"/>
        <v>0.89969999999999994</v>
      </c>
      <c r="D16" s="23">
        <v>0.2</v>
      </c>
      <c r="E16" s="23">
        <v>0.2</v>
      </c>
      <c r="F16" s="23">
        <v>9.9699999999999997E-2</v>
      </c>
      <c r="G16" s="23">
        <v>0.08</v>
      </c>
      <c r="H16" s="23"/>
      <c r="I16" s="23"/>
      <c r="J16" s="23"/>
      <c r="K16" s="23"/>
      <c r="L16" s="23"/>
      <c r="M16" s="23">
        <v>0.1</v>
      </c>
      <c r="N16" s="23">
        <v>0.22</v>
      </c>
      <c r="O16" s="23">
        <v>0</v>
      </c>
    </row>
    <row r="17" spans="1:15" ht="48" customHeight="1" x14ac:dyDescent="0.2">
      <c r="A17" s="41" t="s">
        <v>39</v>
      </c>
      <c r="B17" s="16" t="s">
        <v>20</v>
      </c>
      <c r="C17" s="42">
        <f>C13+C14+C15+C16</f>
        <v>284.79970000000003</v>
      </c>
      <c r="D17" s="42">
        <f t="shared" ref="D17:O17" si="2">D13+D14+D15+D16</f>
        <v>47.371000000000009</v>
      </c>
      <c r="E17" s="42">
        <f t="shared" si="2"/>
        <v>54.781999999999996</v>
      </c>
      <c r="F17" s="42">
        <f t="shared" si="2"/>
        <v>51.163699999999992</v>
      </c>
      <c r="G17" s="42">
        <f t="shared" si="2"/>
        <v>20.773999999999997</v>
      </c>
      <c r="H17" s="42"/>
      <c r="I17" s="42"/>
      <c r="J17" s="42"/>
      <c r="K17" s="42"/>
      <c r="L17" s="42"/>
      <c r="M17" s="42">
        <f t="shared" si="2"/>
        <v>8.6679999999999993</v>
      </c>
      <c r="N17" s="42">
        <f t="shared" si="2"/>
        <v>40.617999999999995</v>
      </c>
      <c r="O17" s="42">
        <f t="shared" si="2"/>
        <v>61.423000000000002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57.26</v>
      </c>
      <c r="D18" s="23">
        <v>10.647</v>
      </c>
      <c r="E18" s="23">
        <v>12.162000000000001</v>
      </c>
      <c r="F18" s="23">
        <v>13.03</v>
      </c>
      <c r="G18" s="23">
        <v>1.234</v>
      </c>
      <c r="H18" s="23"/>
      <c r="I18" s="23"/>
      <c r="J18" s="23"/>
      <c r="K18" s="23"/>
      <c r="L18" s="23"/>
      <c r="M18" s="23">
        <v>3</v>
      </c>
      <c r="N18" s="23">
        <v>7</v>
      </c>
      <c r="O18" s="23">
        <v>10.186999999999999</v>
      </c>
    </row>
    <row r="19" spans="1:15" ht="15.75" x14ac:dyDescent="0.25">
      <c r="A19" s="8" t="s">
        <v>26</v>
      </c>
      <c r="B19" s="8" t="s">
        <v>19</v>
      </c>
      <c r="C19" s="23">
        <f t="shared" si="0"/>
        <v>33.792999999999999</v>
      </c>
      <c r="D19" s="23">
        <v>5.016</v>
      </c>
      <c r="E19" s="23">
        <v>6.0170000000000003</v>
      </c>
      <c r="F19" s="23">
        <v>6.3259999999999996</v>
      </c>
      <c r="G19" s="23">
        <v>1.6339999999999999</v>
      </c>
      <c r="H19" s="23"/>
      <c r="I19" s="23"/>
      <c r="J19" s="23"/>
      <c r="K19" s="23"/>
      <c r="L19" s="23"/>
      <c r="M19" s="23">
        <v>1.6</v>
      </c>
      <c r="N19" s="23">
        <v>6.4</v>
      </c>
      <c r="O19" s="23">
        <v>6.8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3.5700000000000003</v>
      </c>
      <c r="D20" s="23">
        <v>0.72</v>
      </c>
      <c r="E20" s="23">
        <v>0.73</v>
      </c>
      <c r="F20" s="23">
        <v>0.67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0.4</v>
      </c>
      <c r="O20" s="23">
        <v>0.75</v>
      </c>
    </row>
    <row r="21" spans="1:15" ht="15.75" x14ac:dyDescent="0.25">
      <c r="A21" s="8" t="s">
        <v>27</v>
      </c>
      <c r="B21" s="8" t="s">
        <v>19</v>
      </c>
      <c r="C21" s="23">
        <f t="shared" si="0"/>
        <v>45.142000000000003</v>
      </c>
      <c r="D21" s="23">
        <v>9.0670000000000002</v>
      </c>
      <c r="E21" s="23">
        <v>7.5570000000000004</v>
      </c>
      <c r="F21" s="23">
        <v>8.8550000000000004</v>
      </c>
      <c r="G21" s="23">
        <v>1.663</v>
      </c>
      <c r="H21" s="23"/>
      <c r="I21" s="23"/>
      <c r="J21" s="23"/>
      <c r="K21" s="23"/>
      <c r="L21" s="23"/>
      <c r="M21" s="23">
        <v>3</v>
      </c>
      <c r="N21" s="23">
        <v>5</v>
      </c>
      <c r="O21" s="23">
        <v>10</v>
      </c>
    </row>
    <row r="22" spans="1:15" ht="15.75" x14ac:dyDescent="0.25">
      <c r="A22" s="8" t="s">
        <v>28</v>
      </c>
      <c r="B22" s="8" t="s">
        <v>19</v>
      </c>
      <c r="C22" s="23">
        <f t="shared" si="0"/>
        <v>76.888000000000005</v>
      </c>
      <c r="D22" s="23">
        <v>12.446999999999999</v>
      </c>
      <c r="E22" s="23">
        <v>15.867000000000001</v>
      </c>
      <c r="F22" s="23">
        <v>16.611999999999998</v>
      </c>
      <c r="G22" s="23">
        <v>4.0220000000000002</v>
      </c>
      <c r="H22" s="23"/>
      <c r="I22" s="23"/>
      <c r="J22" s="23"/>
      <c r="K22" s="23"/>
      <c r="L22" s="23"/>
      <c r="M22" s="23">
        <v>5.2</v>
      </c>
      <c r="N22" s="23">
        <v>10.199999999999999</v>
      </c>
      <c r="O22" s="23">
        <v>12.54</v>
      </c>
    </row>
    <row r="23" spans="1:15" ht="15.75" x14ac:dyDescent="0.25">
      <c r="A23" s="8" t="s">
        <v>29</v>
      </c>
      <c r="B23" s="8" t="s">
        <v>19</v>
      </c>
      <c r="C23" s="23">
        <f t="shared" si="0"/>
        <v>21.154</v>
      </c>
      <c r="D23" s="23">
        <v>1.645</v>
      </c>
      <c r="E23" s="23">
        <v>3.569</v>
      </c>
      <c r="F23" s="23">
        <v>3.786</v>
      </c>
      <c r="G23" s="23">
        <v>0.86399999999999999</v>
      </c>
      <c r="H23" s="23"/>
      <c r="I23" s="23"/>
      <c r="J23" s="23"/>
      <c r="K23" s="23"/>
      <c r="L23" s="23"/>
      <c r="M23" s="23">
        <v>2.19</v>
      </c>
      <c r="N23" s="23">
        <v>4.3</v>
      </c>
      <c r="O23" s="23">
        <v>4.8</v>
      </c>
    </row>
    <row r="24" spans="1:15" ht="15.75" x14ac:dyDescent="0.25">
      <c r="A24" s="10" t="s">
        <v>39</v>
      </c>
      <c r="B24" s="10"/>
      <c r="C24" s="24">
        <f>C18+C19+C20+C21+C22+C23</f>
        <v>237.80699999999999</v>
      </c>
      <c r="D24" s="24">
        <f t="shared" ref="D24:O24" si="4">D18+D19+D20+D21+D22+D23</f>
        <v>39.542000000000002</v>
      </c>
      <c r="E24" s="24">
        <f t="shared" si="4"/>
        <v>45.902000000000001</v>
      </c>
      <c r="F24" s="24">
        <f t="shared" si="4"/>
        <v>49.278999999999996</v>
      </c>
      <c r="G24" s="24">
        <f t="shared" si="4"/>
        <v>9.6170000000000009</v>
      </c>
      <c r="H24" s="24"/>
      <c r="I24" s="24"/>
      <c r="J24" s="24"/>
      <c r="K24" s="24"/>
      <c r="L24" s="24"/>
      <c r="M24" s="24">
        <f t="shared" si="4"/>
        <v>15.089999999999998</v>
      </c>
      <c r="N24" s="24">
        <f t="shared" si="4"/>
        <v>33.299999999999997</v>
      </c>
      <c r="O24" s="24">
        <f t="shared" si="4"/>
        <v>45.076999999999998</v>
      </c>
    </row>
    <row r="25" spans="1:15" ht="28.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88.423000000000002</v>
      </c>
      <c r="D25" s="25">
        <v>17.286999999999999</v>
      </c>
      <c r="E25" s="25">
        <v>14.259</v>
      </c>
      <c r="F25" s="25">
        <v>18.983000000000001</v>
      </c>
      <c r="G25" s="25">
        <v>3.9689999999999999</v>
      </c>
      <c r="H25" s="25"/>
      <c r="I25" s="25"/>
      <c r="J25" s="25"/>
      <c r="K25" s="25"/>
      <c r="L25" s="25"/>
      <c r="M25" s="25">
        <v>1.8140000000000001</v>
      </c>
      <c r="N25" s="25">
        <v>13.791</v>
      </c>
      <c r="O25" s="25">
        <v>18.32</v>
      </c>
    </row>
    <row r="26" spans="1:15" ht="28.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42.251999999999995</v>
      </c>
      <c r="D26" s="25">
        <v>6.2729999999999997</v>
      </c>
      <c r="E26" s="25">
        <v>8.9019999999999992</v>
      </c>
      <c r="F26" s="25">
        <v>8.3260000000000005</v>
      </c>
      <c r="G26" s="25">
        <v>4.4009999999999998</v>
      </c>
      <c r="H26" s="25"/>
      <c r="I26" s="25"/>
      <c r="J26" s="25"/>
      <c r="K26" s="25"/>
      <c r="L26" s="25"/>
      <c r="M26" s="25">
        <v>1.7</v>
      </c>
      <c r="N26" s="25">
        <v>5.85</v>
      </c>
      <c r="O26" s="25">
        <v>6.8</v>
      </c>
    </row>
    <row r="27" spans="1:15" ht="27" customHeight="1" x14ac:dyDescent="0.2">
      <c r="A27" s="21" t="s">
        <v>31</v>
      </c>
      <c r="B27" s="22" t="s">
        <v>20</v>
      </c>
      <c r="C27" s="25">
        <f t="shared" si="0"/>
        <v>83.724999999999994</v>
      </c>
      <c r="D27" s="25">
        <v>15.818</v>
      </c>
      <c r="E27" s="25">
        <v>14.621</v>
      </c>
      <c r="F27" s="25">
        <v>16.263999999999999</v>
      </c>
      <c r="G27" s="25">
        <v>4.282</v>
      </c>
      <c r="H27" s="25"/>
      <c r="I27" s="25"/>
      <c r="J27" s="25"/>
      <c r="K27" s="25"/>
      <c r="L27" s="25"/>
      <c r="M27" s="25">
        <v>0.89400000000000002</v>
      </c>
      <c r="N27" s="25">
        <v>13.846</v>
      </c>
      <c r="O27" s="25">
        <v>18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57.536000000000001</v>
      </c>
      <c r="D28" s="25">
        <v>11.452999999999999</v>
      </c>
      <c r="E28" s="25">
        <v>11</v>
      </c>
      <c r="F28" s="25">
        <v>11.510999999999999</v>
      </c>
      <c r="G28" s="25">
        <v>1.823</v>
      </c>
      <c r="H28" s="25"/>
      <c r="I28" s="25"/>
      <c r="J28" s="25"/>
      <c r="K28" s="25"/>
      <c r="L28" s="25"/>
      <c r="M28" s="25">
        <v>0.20100000000000001</v>
      </c>
      <c r="N28" s="25">
        <v>9.548</v>
      </c>
      <c r="O28" s="25">
        <v>12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27.396000000000001</v>
      </c>
      <c r="D29" s="25">
        <v>5.7030000000000003</v>
      </c>
      <c r="E29" s="25">
        <v>5.3049999999999997</v>
      </c>
      <c r="F29" s="25">
        <v>4.8239999999999998</v>
      </c>
      <c r="G29" s="25">
        <v>0.94699999999999995</v>
      </c>
      <c r="H29" s="25"/>
      <c r="I29" s="25"/>
      <c r="J29" s="25"/>
      <c r="K29" s="25"/>
      <c r="L29" s="25"/>
      <c r="M29" s="25">
        <v>0.46600000000000003</v>
      </c>
      <c r="N29" s="25">
        <v>4.1509999999999998</v>
      </c>
      <c r="O29" s="25">
        <v>6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21.222000000000001</v>
      </c>
      <c r="D30" s="25">
        <v>4.6859999999999999</v>
      </c>
      <c r="E30" s="25">
        <v>4.3620000000000001</v>
      </c>
      <c r="F30" s="25">
        <v>4</v>
      </c>
      <c r="G30" s="25">
        <v>1.986</v>
      </c>
      <c r="H30" s="25"/>
      <c r="I30" s="25"/>
      <c r="J30" s="25"/>
      <c r="K30" s="25"/>
      <c r="L30" s="25"/>
      <c r="M30" s="25">
        <v>0.54300000000000004</v>
      </c>
      <c r="N30" s="25">
        <v>2.145</v>
      </c>
      <c r="O30" s="25">
        <v>3.5</v>
      </c>
    </row>
    <row r="31" spans="1:15" ht="31.5" x14ac:dyDescent="0.2">
      <c r="A31" s="21" t="s">
        <v>33</v>
      </c>
      <c r="B31" s="22" t="s">
        <v>20</v>
      </c>
      <c r="C31" s="25">
        <f t="shared" si="0"/>
        <v>19.438000000000002</v>
      </c>
      <c r="D31" s="25">
        <v>3.8039999999999998</v>
      </c>
      <c r="E31" s="25">
        <v>4.07</v>
      </c>
      <c r="F31" s="25">
        <v>3.0470000000000002</v>
      </c>
      <c r="G31" s="25">
        <v>1.415</v>
      </c>
      <c r="H31" s="25"/>
      <c r="I31" s="25"/>
      <c r="J31" s="25"/>
      <c r="K31" s="25"/>
      <c r="L31" s="25"/>
      <c r="M31" s="25">
        <v>0.43</v>
      </c>
      <c r="N31" s="25">
        <v>2.802</v>
      </c>
      <c r="O31" s="25">
        <v>3.87</v>
      </c>
    </row>
    <row r="32" spans="1:15" ht="31.5" x14ac:dyDescent="0.2">
      <c r="A32" s="21" t="s">
        <v>34</v>
      </c>
      <c r="B32" s="22" t="s">
        <v>20</v>
      </c>
      <c r="C32" s="25">
        <f t="shared" si="0"/>
        <v>9.125</v>
      </c>
      <c r="D32" s="25">
        <v>2.153</v>
      </c>
      <c r="E32" s="25">
        <v>1.8049999999999999</v>
      </c>
      <c r="F32" s="25">
        <v>1.7330000000000001</v>
      </c>
      <c r="G32" s="25">
        <v>0.89300000000000002</v>
      </c>
      <c r="H32" s="25"/>
      <c r="I32" s="25"/>
      <c r="J32" s="25"/>
      <c r="K32" s="25"/>
      <c r="L32" s="25"/>
      <c r="M32" s="25">
        <v>0.48</v>
      </c>
      <c r="N32" s="25">
        <v>0.94099999999999995</v>
      </c>
      <c r="O32" s="25">
        <v>1.1200000000000001</v>
      </c>
    </row>
    <row r="33" spans="1:15" ht="31.5" x14ac:dyDescent="0.2">
      <c r="A33" s="21" t="s">
        <v>30</v>
      </c>
      <c r="B33" s="22" t="s">
        <v>20</v>
      </c>
      <c r="C33" s="25">
        <f t="shared" si="0"/>
        <v>128.60399999999998</v>
      </c>
      <c r="D33" s="25">
        <v>24.370999999999999</v>
      </c>
      <c r="E33" s="25">
        <v>22.785</v>
      </c>
      <c r="F33" s="25">
        <v>27.053999999999998</v>
      </c>
      <c r="G33" s="25">
        <v>5.4829999999999997</v>
      </c>
      <c r="H33" s="25"/>
      <c r="I33" s="25"/>
      <c r="J33" s="25"/>
      <c r="K33" s="25"/>
      <c r="L33" s="25"/>
      <c r="M33" s="25">
        <v>2.4809999999999999</v>
      </c>
      <c r="N33" s="25">
        <v>21.43</v>
      </c>
      <c r="O33" s="25">
        <v>25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477.721</v>
      </c>
      <c r="D34" s="24">
        <f t="shared" ref="D34:O34" si="8">D25+D26+D27+D28+D29+D30+D31+D32+D33</f>
        <v>91.548000000000002</v>
      </c>
      <c r="E34" s="24">
        <f t="shared" si="8"/>
        <v>87.109000000000009</v>
      </c>
      <c r="F34" s="24">
        <f t="shared" si="8"/>
        <v>95.742000000000004</v>
      </c>
      <c r="G34" s="24">
        <f t="shared" si="8"/>
        <v>25.198999999999998</v>
      </c>
      <c r="H34" s="24"/>
      <c r="I34" s="24"/>
      <c r="J34" s="24"/>
      <c r="K34" s="24"/>
      <c r="L34" s="24"/>
      <c r="M34" s="24">
        <f t="shared" si="8"/>
        <v>9.0090000000000003</v>
      </c>
      <c r="N34" s="24">
        <f t="shared" si="8"/>
        <v>74.503999999999991</v>
      </c>
      <c r="O34" s="24">
        <f t="shared" si="8"/>
        <v>94.610000000000014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9.5680000000000014</v>
      </c>
      <c r="D35" s="23">
        <v>1.794</v>
      </c>
      <c r="E35" s="23">
        <v>1.4950000000000001</v>
      </c>
      <c r="F35" s="23">
        <v>1.196</v>
      </c>
      <c r="G35" s="23">
        <v>0.59799999999999998</v>
      </c>
      <c r="H35" s="23"/>
      <c r="I35" s="23"/>
      <c r="J35" s="23"/>
      <c r="K35" s="23"/>
      <c r="L35" s="23"/>
      <c r="M35" s="23">
        <v>0.89700000000000002</v>
      </c>
      <c r="N35" s="23">
        <v>1.4950000000000001</v>
      </c>
      <c r="O35" s="23">
        <v>2.093</v>
      </c>
    </row>
    <row r="36" spans="1:15" ht="90.75" customHeight="1" x14ac:dyDescent="0.25">
      <c r="A36" s="9" t="s">
        <v>95</v>
      </c>
      <c r="B36" s="52" t="s">
        <v>19</v>
      </c>
      <c r="C36" s="23">
        <f>D36+E36+F36+G36+H36+I36+J36+K36+L36+M36+N36+O36</f>
        <v>8.9600000000000009</v>
      </c>
      <c r="D36" s="23">
        <v>1.68</v>
      </c>
      <c r="E36" s="23">
        <v>1.4</v>
      </c>
      <c r="F36" s="23">
        <v>1.1200000000000001</v>
      </c>
      <c r="G36" s="23">
        <v>0.56000000000000005</v>
      </c>
      <c r="H36" s="23"/>
      <c r="I36" s="23"/>
      <c r="J36" s="23"/>
      <c r="K36" s="23"/>
      <c r="L36" s="23"/>
      <c r="M36" s="23">
        <v>0.84</v>
      </c>
      <c r="N36" s="23">
        <v>1.4</v>
      </c>
      <c r="O36" s="23">
        <v>1.96</v>
      </c>
    </row>
    <row r="37" spans="1:15" ht="15.75" x14ac:dyDescent="0.25">
      <c r="A37" s="10" t="s">
        <v>50</v>
      </c>
      <c r="B37" s="10"/>
      <c r="C37" s="24">
        <f>C12+C17+C24+C34+C35+C36</f>
        <v>1195.5607</v>
      </c>
      <c r="D37" s="24">
        <f>D12+D17+D24+D34+D35+D36</f>
        <v>219.83700000000002</v>
      </c>
      <c r="E37" s="24">
        <f>E12+E17+E24+E34+E35+E36</f>
        <v>228.85599999999999</v>
      </c>
      <c r="F37" s="24">
        <f>F12+F17+F24+F34+F35+F36</f>
        <v>233.25269999999998</v>
      </c>
      <c r="G37" s="24">
        <f>G12+G17+G24+G34+G35+G36</f>
        <v>63.156999999999996</v>
      </c>
      <c r="H37" s="24"/>
      <c r="I37" s="24"/>
      <c r="J37" s="24"/>
      <c r="K37" s="24"/>
      <c r="L37" s="24"/>
      <c r="M37" s="24">
        <f>M12+M17+M24+M34+M35+M36</f>
        <v>42.503999999999998</v>
      </c>
      <c r="N37" s="24">
        <f>N12+N17+N24+N34+N35+N36</f>
        <v>168.31699999999998</v>
      </c>
      <c r="O37" s="24">
        <f>O12+O17+O24+O34+O35+O36</f>
        <v>239.637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65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0" zoomScaleNormal="100" workbookViewId="0">
      <selection activeCell="C14" sqref="C1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6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6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6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6" ht="18.75" x14ac:dyDescent="0.3">
      <c r="A4" s="4"/>
      <c r="B4" s="4"/>
      <c r="C4" s="4"/>
      <c r="D4" s="4"/>
      <c r="E4" s="4"/>
      <c r="F4" s="4"/>
      <c r="G4" s="4"/>
      <c r="H4" s="4"/>
      <c r="I4" s="3" t="s">
        <v>90</v>
      </c>
      <c r="J4" s="3"/>
      <c r="K4" s="3"/>
      <c r="L4" s="3"/>
      <c r="M4" s="4"/>
      <c r="N4" s="4"/>
    </row>
    <row r="5" spans="1:16" ht="15.75" x14ac:dyDescent="0.25">
      <c r="A5" s="4"/>
      <c r="B5" s="6"/>
      <c r="C5" s="6"/>
      <c r="D5" s="66" t="s">
        <v>68</v>
      </c>
      <c r="E5" s="67"/>
      <c r="F5" s="67"/>
      <c r="G5" s="67"/>
      <c r="H5" s="6"/>
      <c r="I5" s="6"/>
      <c r="J5" s="6"/>
      <c r="K5" s="7"/>
      <c r="L5" s="4"/>
      <c r="M5" s="4"/>
      <c r="N5" s="4"/>
    </row>
    <row r="6" spans="1:16" ht="15.75" x14ac:dyDescent="0.2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6" ht="15.75" x14ac:dyDescent="0.25">
      <c r="A7" s="7"/>
      <c r="B7" s="6" t="s">
        <v>93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6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6" ht="47.25" x14ac:dyDescent="0.2">
      <c r="A9" s="37" t="s">
        <v>4</v>
      </c>
      <c r="B9" s="37" t="s">
        <v>94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6" ht="15.75" x14ac:dyDescent="0.25">
      <c r="A10" s="8" t="s">
        <v>18</v>
      </c>
      <c r="B10" s="14">
        <f t="shared" ref="B10:B32" si="0">C10+D10+E10+F10+G10+H10+I10+J10+K10+L10+M10+N10</f>
        <v>171</v>
      </c>
      <c r="C10" s="14">
        <v>16</v>
      </c>
      <c r="D10" s="14">
        <v>23</v>
      </c>
      <c r="E10" s="14">
        <v>18</v>
      </c>
      <c r="F10" s="14">
        <v>14</v>
      </c>
      <c r="G10" s="14">
        <v>20</v>
      </c>
      <c r="H10" s="14">
        <v>15</v>
      </c>
      <c r="I10" s="14">
        <v>7</v>
      </c>
      <c r="J10" s="14">
        <v>2</v>
      </c>
      <c r="K10" s="14">
        <v>6</v>
      </c>
      <c r="L10" s="14">
        <v>9</v>
      </c>
      <c r="M10" s="14">
        <v>25</v>
      </c>
      <c r="N10" s="14">
        <v>16</v>
      </c>
    </row>
    <row r="11" spans="1:16" ht="15.75" x14ac:dyDescent="0.25">
      <c r="A11" s="8" t="s">
        <v>21</v>
      </c>
      <c r="B11" s="14">
        <f t="shared" si="0"/>
        <v>168</v>
      </c>
      <c r="C11" s="14">
        <v>13</v>
      </c>
      <c r="D11" s="14">
        <v>21</v>
      </c>
      <c r="E11" s="14">
        <v>16</v>
      </c>
      <c r="F11" s="14">
        <v>13</v>
      </c>
      <c r="G11" s="14">
        <v>16</v>
      </c>
      <c r="H11" s="14">
        <v>11</v>
      </c>
      <c r="I11" s="14">
        <v>7</v>
      </c>
      <c r="J11" s="14">
        <v>1</v>
      </c>
      <c r="K11" s="14">
        <v>13</v>
      </c>
      <c r="L11" s="14">
        <v>20</v>
      </c>
      <c r="M11" s="14">
        <v>20</v>
      </c>
      <c r="N11" s="14">
        <v>17</v>
      </c>
      <c r="P11" s="63"/>
    </row>
    <row r="12" spans="1:16" ht="15.75" x14ac:dyDescent="0.25">
      <c r="A12" s="8" t="s">
        <v>22</v>
      </c>
      <c r="B12" s="14">
        <f t="shared" si="0"/>
        <v>137</v>
      </c>
      <c r="C12" s="14">
        <v>10</v>
      </c>
      <c r="D12" s="14">
        <v>16</v>
      </c>
      <c r="E12" s="14">
        <v>12</v>
      </c>
      <c r="F12" s="14">
        <v>12</v>
      </c>
      <c r="G12" s="14">
        <v>15</v>
      </c>
      <c r="H12" s="14">
        <v>10</v>
      </c>
      <c r="I12" s="14">
        <v>4</v>
      </c>
      <c r="J12" s="14">
        <v>2</v>
      </c>
      <c r="K12" s="14">
        <v>3</v>
      </c>
      <c r="L12" s="14">
        <v>22</v>
      </c>
      <c r="M12" s="14">
        <v>15</v>
      </c>
      <c r="N12" s="14">
        <v>16</v>
      </c>
      <c r="P12" s="63"/>
    </row>
    <row r="13" spans="1:16" ht="15.75" x14ac:dyDescent="0.25">
      <c r="A13" s="8" t="s">
        <v>23</v>
      </c>
      <c r="B13" s="14">
        <f t="shared" si="0"/>
        <v>182</v>
      </c>
      <c r="C13" s="14">
        <v>18</v>
      </c>
      <c r="D13" s="14">
        <v>21</v>
      </c>
      <c r="E13" s="14">
        <v>18</v>
      </c>
      <c r="F13" s="14">
        <v>16</v>
      </c>
      <c r="G13" s="14">
        <v>17</v>
      </c>
      <c r="H13" s="14">
        <v>10</v>
      </c>
      <c r="I13" s="14">
        <v>7</v>
      </c>
      <c r="J13" s="14">
        <v>3</v>
      </c>
      <c r="K13" s="14">
        <v>11</v>
      </c>
      <c r="L13" s="14">
        <v>23</v>
      </c>
      <c r="M13" s="14">
        <v>19</v>
      </c>
      <c r="N13" s="14">
        <v>19</v>
      </c>
    </row>
    <row r="14" spans="1:16" ht="15.75" x14ac:dyDescent="0.25">
      <c r="A14" s="8" t="s">
        <v>24</v>
      </c>
      <c r="B14" s="14">
        <f t="shared" si="0"/>
        <v>150</v>
      </c>
      <c r="C14" s="14">
        <v>15</v>
      </c>
      <c r="D14" s="14">
        <v>12</v>
      </c>
      <c r="E14" s="14">
        <v>16</v>
      </c>
      <c r="F14" s="14">
        <v>13</v>
      </c>
      <c r="G14" s="14">
        <v>8</v>
      </c>
      <c r="H14" s="14">
        <v>10</v>
      </c>
      <c r="I14" s="23">
        <v>20</v>
      </c>
      <c r="J14" s="23">
        <v>2</v>
      </c>
      <c r="K14" s="14">
        <v>7</v>
      </c>
      <c r="L14" s="14">
        <v>13</v>
      </c>
      <c r="M14" s="14">
        <v>17</v>
      </c>
      <c r="N14" s="14">
        <v>17</v>
      </c>
    </row>
    <row r="15" spans="1:16" ht="31.5" x14ac:dyDescent="0.25">
      <c r="A15" s="46" t="s">
        <v>83</v>
      </c>
      <c r="B15" s="14">
        <f t="shared" si="0"/>
        <v>58</v>
      </c>
      <c r="C15" s="14">
        <v>6.82</v>
      </c>
      <c r="D15" s="14">
        <v>6.82</v>
      </c>
      <c r="E15" s="14">
        <v>6.82</v>
      </c>
      <c r="F15" s="14">
        <v>6.82</v>
      </c>
      <c r="G15" s="14">
        <v>6.82</v>
      </c>
      <c r="H15" s="14">
        <v>0</v>
      </c>
      <c r="I15" s="14">
        <v>0</v>
      </c>
      <c r="J15" s="14">
        <v>0</v>
      </c>
      <c r="K15" s="14">
        <v>6.82</v>
      </c>
      <c r="L15" s="14">
        <v>6.02</v>
      </c>
      <c r="M15" s="14">
        <v>5.53</v>
      </c>
      <c r="N15" s="14">
        <v>5.53</v>
      </c>
    </row>
    <row r="16" spans="1:16" ht="34.5" customHeight="1" x14ac:dyDescent="0.2">
      <c r="A16" s="41" t="s">
        <v>71</v>
      </c>
      <c r="B16" s="44">
        <f>B10+B11+B12+B13+B14+B15</f>
        <v>866</v>
      </c>
      <c r="C16" s="44">
        <f t="shared" ref="C16:N16" si="1">C10+C11+C12+C13+C14+C15</f>
        <v>78.819999999999993</v>
      </c>
      <c r="D16" s="44">
        <f t="shared" si="1"/>
        <v>99.82</v>
      </c>
      <c r="E16" s="44">
        <f t="shared" si="1"/>
        <v>86.82</v>
      </c>
      <c r="F16" s="44">
        <f t="shared" si="1"/>
        <v>74.819999999999993</v>
      </c>
      <c r="G16" s="44">
        <f t="shared" si="1"/>
        <v>82.82</v>
      </c>
      <c r="H16" s="44">
        <f t="shared" si="1"/>
        <v>56</v>
      </c>
      <c r="I16" s="44">
        <f t="shared" si="1"/>
        <v>45</v>
      </c>
      <c r="J16" s="42">
        <f t="shared" si="1"/>
        <v>10</v>
      </c>
      <c r="K16" s="44">
        <f t="shared" si="1"/>
        <v>46.82</v>
      </c>
      <c r="L16" s="44">
        <f t="shared" si="1"/>
        <v>93.02</v>
      </c>
      <c r="M16" s="44">
        <f t="shared" si="1"/>
        <v>101.53</v>
      </c>
      <c r="N16" s="44">
        <f t="shared" si="1"/>
        <v>90.53</v>
      </c>
    </row>
    <row r="17" spans="1:14" ht="15.75" x14ac:dyDescent="0.25">
      <c r="A17" s="8" t="s">
        <v>35</v>
      </c>
      <c r="B17" s="14">
        <f t="shared" si="0"/>
        <v>65</v>
      </c>
      <c r="C17" s="14">
        <v>6</v>
      </c>
      <c r="D17" s="14">
        <v>6</v>
      </c>
      <c r="E17" s="14">
        <v>6</v>
      </c>
      <c r="F17" s="14">
        <v>5</v>
      </c>
      <c r="G17" s="14">
        <v>6</v>
      </c>
      <c r="H17" s="14">
        <v>6</v>
      </c>
      <c r="I17" s="14">
        <v>4</v>
      </c>
      <c r="J17" s="14">
        <v>3</v>
      </c>
      <c r="K17" s="14">
        <v>5</v>
      </c>
      <c r="L17" s="14">
        <v>5</v>
      </c>
      <c r="M17" s="14">
        <v>6</v>
      </c>
      <c r="N17" s="14">
        <v>7</v>
      </c>
    </row>
    <row r="18" spans="1:14" ht="15.75" x14ac:dyDescent="0.25">
      <c r="A18" s="8" t="s">
        <v>32</v>
      </c>
      <c r="B18" s="14">
        <f t="shared" si="0"/>
        <v>66</v>
      </c>
      <c r="C18" s="14">
        <v>4</v>
      </c>
      <c r="D18" s="14">
        <v>6</v>
      </c>
      <c r="E18" s="14">
        <v>6</v>
      </c>
      <c r="F18" s="14">
        <v>10</v>
      </c>
      <c r="G18" s="14">
        <v>6</v>
      </c>
      <c r="H18" s="14">
        <v>5</v>
      </c>
      <c r="I18" s="14">
        <v>3</v>
      </c>
      <c r="J18" s="14">
        <v>4</v>
      </c>
      <c r="K18" s="14">
        <v>5</v>
      </c>
      <c r="L18" s="14">
        <v>5</v>
      </c>
      <c r="M18" s="14">
        <v>6</v>
      </c>
      <c r="N18" s="14">
        <v>6</v>
      </c>
    </row>
    <row r="19" spans="1:14" ht="15.75" x14ac:dyDescent="0.25">
      <c r="A19" s="8" t="s">
        <v>31</v>
      </c>
      <c r="B19" s="14">
        <f t="shared" si="0"/>
        <v>40</v>
      </c>
      <c r="C19" s="14">
        <v>3</v>
      </c>
      <c r="D19" s="14">
        <v>4</v>
      </c>
      <c r="E19" s="14">
        <v>2</v>
      </c>
      <c r="F19" s="14">
        <v>2</v>
      </c>
      <c r="G19" s="14">
        <v>3</v>
      </c>
      <c r="H19" s="14">
        <v>3</v>
      </c>
      <c r="I19" s="14">
        <v>3</v>
      </c>
      <c r="J19" s="14">
        <v>3</v>
      </c>
      <c r="K19" s="14">
        <v>3</v>
      </c>
      <c r="L19" s="14">
        <v>4</v>
      </c>
      <c r="M19" s="14">
        <v>5</v>
      </c>
      <c r="N19" s="14">
        <v>5</v>
      </c>
    </row>
    <row r="20" spans="1:14" ht="15.75" x14ac:dyDescent="0.25">
      <c r="A20" s="8" t="s">
        <v>70</v>
      </c>
      <c r="B20" s="14">
        <f t="shared" si="0"/>
        <v>39</v>
      </c>
      <c r="C20" s="14">
        <v>3</v>
      </c>
      <c r="D20" s="14">
        <v>5</v>
      </c>
      <c r="E20" s="14">
        <v>3</v>
      </c>
      <c r="F20" s="14">
        <v>2</v>
      </c>
      <c r="G20" s="14">
        <v>3</v>
      </c>
      <c r="H20" s="14">
        <v>2</v>
      </c>
      <c r="I20" s="14">
        <v>5</v>
      </c>
      <c r="J20" s="14">
        <v>5</v>
      </c>
      <c r="K20" s="14">
        <v>4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41</v>
      </c>
      <c r="B21" s="14">
        <f t="shared" si="0"/>
        <v>14</v>
      </c>
      <c r="C21" s="14">
        <v>3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</row>
    <row r="22" spans="1:14" ht="15.75" x14ac:dyDescent="0.25">
      <c r="A22" s="8" t="s">
        <v>36</v>
      </c>
      <c r="B22" s="14">
        <f t="shared" si="0"/>
        <v>19</v>
      </c>
      <c r="C22" s="14">
        <v>2</v>
      </c>
      <c r="D22" s="14">
        <v>3</v>
      </c>
      <c r="E22" s="14">
        <v>2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2</v>
      </c>
      <c r="L22" s="14">
        <v>2</v>
      </c>
      <c r="M22" s="14">
        <v>1</v>
      </c>
      <c r="N22" s="14">
        <v>2</v>
      </c>
    </row>
    <row r="23" spans="1:14" ht="15.75" x14ac:dyDescent="0.25">
      <c r="A23" s="8" t="s">
        <v>37</v>
      </c>
      <c r="B23" s="14">
        <f t="shared" si="0"/>
        <v>36</v>
      </c>
      <c r="C23" s="14">
        <v>2</v>
      </c>
      <c r="D23" s="14">
        <v>6</v>
      </c>
      <c r="E23" s="14">
        <v>1</v>
      </c>
      <c r="F23" s="14">
        <v>3</v>
      </c>
      <c r="G23" s="14">
        <v>2</v>
      </c>
      <c r="H23" s="14">
        <v>3</v>
      </c>
      <c r="I23" s="14">
        <v>3</v>
      </c>
      <c r="J23" s="14">
        <v>2</v>
      </c>
      <c r="K23" s="14">
        <v>3</v>
      </c>
      <c r="L23" s="14">
        <v>3</v>
      </c>
      <c r="M23" s="14">
        <v>4</v>
      </c>
      <c r="N23" s="14">
        <v>4</v>
      </c>
    </row>
    <row r="24" spans="1:14" ht="15.75" x14ac:dyDescent="0.25">
      <c r="A24" s="8" t="s">
        <v>26</v>
      </c>
      <c r="B24" s="14">
        <f t="shared" si="0"/>
        <v>46</v>
      </c>
      <c r="C24" s="14">
        <v>5</v>
      </c>
      <c r="D24" s="14">
        <v>4</v>
      </c>
      <c r="E24" s="14">
        <v>3</v>
      </c>
      <c r="F24" s="14">
        <v>5</v>
      </c>
      <c r="G24" s="14">
        <v>4</v>
      </c>
      <c r="H24" s="14">
        <v>5</v>
      </c>
      <c r="I24" s="14">
        <v>4</v>
      </c>
      <c r="J24" s="14">
        <v>2</v>
      </c>
      <c r="K24" s="14">
        <v>3</v>
      </c>
      <c r="L24" s="14">
        <v>3</v>
      </c>
      <c r="M24" s="14">
        <v>4</v>
      </c>
      <c r="N24" s="14">
        <v>4</v>
      </c>
    </row>
    <row r="25" spans="1:14" ht="15.75" x14ac:dyDescent="0.25">
      <c r="A25" s="8" t="s">
        <v>63</v>
      </c>
      <c r="B25" s="14">
        <f t="shared" si="0"/>
        <v>1.4300000000000002</v>
      </c>
      <c r="C25" s="14">
        <v>0.1</v>
      </c>
      <c r="D25" s="14">
        <v>0.1</v>
      </c>
      <c r="E25" s="14">
        <v>0.13</v>
      </c>
      <c r="F25" s="14">
        <v>0.12</v>
      </c>
      <c r="G25" s="14">
        <v>0.12</v>
      </c>
      <c r="H25" s="14">
        <v>0.1</v>
      </c>
      <c r="I25" s="14">
        <v>0.1</v>
      </c>
      <c r="J25" s="14">
        <v>0.16</v>
      </c>
      <c r="K25" s="14">
        <v>0.11</v>
      </c>
      <c r="L25" s="14">
        <v>0.1</v>
      </c>
      <c r="M25" s="14">
        <v>0.11</v>
      </c>
      <c r="N25" s="14">
        <v>0.18</v>
      </c>
    </row>
    <row r="26" spans="1:14" ht="15.75" x14ac:dyDescent="0.25">
      <c r="A26" s="8" t="s">
        <v>38</v>
      </c>
      <c r="B26" s="14">
        <f t="shared" ref="B26:B28" si="2">C26+D26+E26+F26+G26+H26+I26+J26+K26+L26+M26+N26</f>
        <v>18</v>
      </c>
      <c r="C26" s="14">
        <v>1.5</v>
      </c>
      <c r="D26" s="14">
        <v>1.5</v>
      </c>
      <c r="E26" s="14">
        <v>1.5</v>
      </c>
      <c r="F26" s="14">
        <v>1.5</v>
      </c>
      <c r="G26" s="14">
        <v>1.5</v>
      </c>
      <c r="H26" s="14">
        <v>1.5</v>
      </c>
      <c r="I26" s="14">
        <v>1.5</v>
      </c>
      <c r="J26" s="14">
        <v>1.5</v>
      </c>
      <c r="K26" s="14">
        <v>1.5</v>
      </c>
      <c r="L26" s="14">
        <v>1.5</v>
      </c>
      <c r="M26" s="14">
        <v>1.5</v>
      </c>
      <c r="N26" s="14">
        <v>1.5</v>
      </c>
    </row>
    <row r="27" spans="1:14" ht="15.75" x14ac:dyDescent="0.25">
      <c r="A27" s="8" t="s">
        <v>33</v>
      </c>
      <c r="B27" s="14">
        <f t="shared" si="2"/>
        <v>39</v>
      </c>
      <c r="C27" s="14">
        <v>4</v>
      </c>
      <c r="D27" s="14">
        <v>5</v>
      </c>
      <c r="E27" s="14">
        <v>3</v>
      </c>
      <c r="F27" s="14">
        <v>4</v>
      </c>
      <c r="G27" s="14">
        <v>2</v>
      </c>
      <c r="H27" s="14">
        <v>3</v>
      </c>
      <c r="I27" s="14">
        <v>2</v>
      </c>
      <c r="J27" s="14">
        <v>2</v>
      </c>
      <c r="K27" s="14">
        <v>3</v>
      </c>
      <c r="L27" s="14">
        <v>3</v>
      </c>
      <c r="M27" s="14">
        <v>4</v>
      </c>
      <c r="N27" s="14">
        <v>4</v>
      </c>
    </row>
    <row r="28" spans="1:14" ht="15.75" x14ac:dyDescent="0.25">
      <c r="A28" s="8" t="s">
        <v>34</v>
      </c>
      <c r="B28" s="23">
        <f t="shared" si="2"/>
        <v>31.188000000000002</v>
      </c>
      <c r="C28" s="23">
        <v>2.613</v>
      </c>
      <c r="D28" s="23">
        <v>2.452</v>
      </c>
      <c r="E28" s="23">
        <v>2.5630000000000002</v>
      </c>
      <c r="F28" s="23">
        <v>2.5630000000000002</v>
      </c>
      <c r="G28" s="23">
        <v>2.5019999999999998</v>
      </c>
      <c r="H28" s="23">
        <v>2.452</v>
      </c>
      <c r="I28" s="23">
        <v>2.734</v>
      </c>
      <c r="J28" s="23">
        <v>2.6739999999999999</v>
      </c>
      <c r="K28" s="23">
        <v>2.5129999999999999</v>
      </c>
      <c r="L28" s="23">
        <v>2.7240000000000002</v>
      </c>
      <c r="M28" s="23">
        <v>2.6739999999999999</v>
      </c>
      <c r="N28" s="23">
        <v>2.7240000000000002</v>
      </c>
    </row>
    <row r="29" spans="1:14" ht="15.75" x14ac:dyDescent="0.25">
      <c r="A29" s="8" t="s">
        <v>27</v>
      </c>
      <c r="B29" s="14">
        <f t="shared" si="0"/>
        <v>28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2</v>
      </c>
      <c r="J29" s="14">
        <v>3</v>
      </c>
      <c r="K29" s="14">
        <v>2</v>
      </c>
      <c r="L29" s="14">
        <v>2</v>
      </c>
      <c r="M29" s="14">
        <v>2</v>
      </c>
      <c r="N29" s="14">
        <v>2</v>
      </c>
    </row>
    <row r="30" spans="1:14" ht="15.75" x14ac:dyDescent="0.25">
      <c r="A30" s="8" t="s">
        <v>28</v>
      </c>
      <c r="B30" s="14">
        <f t="shared" si="0"/>
        <v>74</v>
      </c>
      <c r="C30" s="14">
        <v>6</v>
      </c>
      <c r="D30" s="14">
        <v>7</v>
      </c>
      <c r="E30" s="14">
        <v>4</v>
      </c>
      <c r="F30" s="14">
        <v>10</v>
      </c>
      <c r="G30" s="14">
        <v>7</v>
      </c>
      <c r="H30" s="14">
        <v>7</v>
      </c>
      <c r="I30" s="14">
        <v>3</v>
      </c>
      <c r="J30" s="14">
        <v>5</v>
      </c>
      <c r="K30" s="14">
        <v>5</v>
      </c>
      <c r="L30" s="14">
        <v>6</v>
      </c>
      <c r="M30" s="14">
        <v>7</v>
      </c>
      <c r="N30" s="14">
        <v>7</v>
      </c>
    </row>
    <row r="31" spans="1:14" ht="15.75" x14ac:dyDescent="0.25">
      <c r="A31" s="8" t="s">
        <v>29</v>
      </c>
      <c r="B31" s="14">
        <f t="shared" si="0"/>
        <v>21.7</v>
      </c>
      <c r="C31" s="14">
        <v>2</v>
      </c>
      <c r="D31" s="14">
        <v>2</v>
      </c>
      <c r="E31" s="14">
        <v>2</v>
      </c>
      <c r="F31" s="14">
        <v>2</v>
      </c>
      <c r="G31" s="14">
        <v>1</v>
      </c>
      <c r="H31" s="14">
        <v>2</v>
      </c>
      <c r="I31" s="14">
        <v>1</v>
      </c>
      <c r="J31" s="14">
        <v>2.7</v>
      </c>
      <c r="K31" s="14">
        <v>2</v>
      </c>
      <c r="L31" s="14">
        <v>2</v>
      </c>
      <c r="M31" s="14">
        <v>1</v>
      </c>
      <c r="N31" s="14">
        <v>2</v>
      </c>
    </row>
    <row r="32" spans="1:14" ht="15.75" x14ac:dyDescent="0.25">
      <c r="A32" s="8" t="s">
        <v>30</v>
      </c>
      <c r="B32" s="23">
        <f t="shared" si="0"/>
        <v>194.06200000000001</v>
      </c>
      <c r="C32" s="23">
        <v>16</v>
      </c>
      <c r="D32" s="23">
        <v>21</v>
      </c>
      <c r="E32" s="23">
        <v>17</v>
      </c>
      <c r="F32" s="23">
        <v>27</v>
      </c>
      <c r="G32" s="23">
        <v>14</v>
      </c>
      <c r="H32" s="23">
        <v>5</v>
      </c>
      <c r="I32" s="23">
        <v>2</v>
      </c>
      <c r="J32" s="23">
        <v>19</v>
      </c>
      <c r="K32" s="23">
        <v>18</v>
      </c>
      <c r="L32" s="23">
        <v>17</v>
      </c>
      <c r="M32" s="23">
        <v>18</v>
      </c>
      <c r="N32" s="23">
        <v>20.062000000000001</v>
      </c>
    </row>
    <row r="33" spans="1:14" ht="15.75" x14ac:dyDescent="0.25">
      <c r="A33" s="10" t="s">
        <v>39</v>
      </c>
      <c r="B33" s="62">
        <f>SUM(B17:B32)</f>
        <v>732.38</v>
      </c>
      <c r="C33" s="62">
        <f t="shared" ref="C33:N33" si="3">SUM(C17:C32)</f>
        <v>63.213000000000001</v>
      </c>
      <c r="D33" s="62">
        <f t="shared" si="3"/>
        <v>76.051999999999992</v>
      </c>
      <c r="E33" s="62">
        <f t="shared" si="3"/>
        <v>57.192999999999998</v>
      </c>
      <c r="F33" s="62">
        <f t="shared" si="3"/>
        <v>78.183000000000007</v>
      </c>
      <c r="G33" s="62">
        <f t="shared" si="3"/>
        <v>57.122</v>
      </c>
      <c r="H33" s="62">
        <f t="shared" si="3"/>
        <v>49.052</v>
      </c>
      <c r="I33" s="62">
        <f t="shared" si="3"/>
        <v>38.334000000000003</v>
      </c>
      <c r="J33" s="62">
        <f t="shared" si="3"/>
        <v>57.034000000000006</v>
      </c>
      <c r="K33" s="62">
        <f t="shared" si="3"/>
        <v>60.122999999999998</v>
      </c>
      <c r="L33" s="62">
        <f t="shared" si="3"/>
        <v>60.323999999999998</v>
      </c>
      <c r="M33" s="62">
        <f t="shared" si="3"/>
        <v>65.283999999999992</v>
      </c>
      <c r="N33" s="62">
        <f t="shared" si="3"/>
        <v>70.465999999999994</v>
      </c>
    </row>
    <row r="34" spans="1:14" ht="51" customHeight="1" x14ac:dyDescent="0.25">
      <c r="A34" s="9" t="s">
        <v>62</v>
      </c>
      <c r="B34" s="24">
        <f>C34+D34+E34+F34+G34+H34+I34+J34+K34+L34+M34+N34</f>
        <v>94.275000000000006</v>
      </c>
      <c r="C34" s="23">
        <v>6.56</v>
      </c>
      <c r="D34" s="23">
        <v>8.1300000000000008</v>
      </c>
      <c r="E34" s="23">
        <v>8.1199999999999992</v>
      </c>
      <c r="F34" s="23">
        <v>8.1300000000000008</v>
      </c>
      <c r="G34" s="23">
        <v>8.1300000000000008</v>
      </c>
      <c r="H34" s="23">
        <v>7.62</v>
      </c>
      <c r="I34" s="23">
        <v>7.62</v>
      </c>
      <c r="J34" s="23">
        <v>7.88</v>
      </c>
      <c r="K34" s="23">
        <v>6.86</v>
      </c>
      <c r="L34" s="23">
        <v>6.88</v>
      </c>
      <c r="M34" s="23">
        <v>8.3699999999999992</v>
      </c>
      <c r="N34" s="23">
        <v>9.9749999999999996</v>
      </c>
    </row>
    <row r="35" spans="1:14" ht="63" x14ac:dyDescent="0.25">
      <c r="A35" s="9" t="s">
        <v>95</v>
      </c>
      <c r="B35" s="24">
        <f>C35+D35+E35+F35+G35+H35+I35+J35+K35+L35+M35+N35</f>
        <v>43.012999999999998</v>
      </c>
      <c r="C35" s="23">
        <v>2.91</v>
      </c>
      <c r="D35" s="23">
        <v>3.61</v>
      </c>
      <c r="E35" s="23">
        <v>3.62</v>
      </c>
      <c r="F35" s="23">
        <v>3.61</v>
      </c>
      <c r="G35" s="23">
        <v>3.61</v>
      </c>
      <c r="H35" s="23">
        <v>3.39</v>
      </c>
      <c r="I35" s="23">
        <v>3.39</v>
      </c>
      <c r="J35" s="23">
        <v>3.5</v>
      </c>
      <c r="K35" s="23">
        <v>3.05</v>
      </c>
      <c r="L35" s="23">
        <v>3.4</v>
      </c>
      <c r="M35" s="23">
        <v>3.37</v>
      </c>
      <c r="N35" s="23">
        <v>5.5529999999999999</v>
      </c>
    </row>
    <row r="36" spans="1:14" ht="15.75" x14ac:dyDescent="0.25">
      <c r="A36" s="16" t="s">
        <v>50</v>
      </c>
      <c r="B36" s="15">
        <f t="shared" ref="B36:N36" si="4">B16+B33+B34+B35</f>
        <v>1735.6680000000001</v>
      </c>
      <c r="C36" s="15">
        <f t="shared" si="4"/>
        <v>151.50299999999999</v>
      </c>
      <c r="D36" s="15">
        <f t="shared" si="4"/>
        <v>187.61199999999999</v>
      </c>
      <c r="E36" s="15">
        <f t="shared" si="4"/>
        <v>155.75299999999999</v>
      </c>
      <c r="F36" s="15">
        <f t="shared" si="4"/>
        <v>164.74299999999999</v>
      </c>
      <c r="G36" s="15">
        <f t="shared" si="4"/>
        <v>151.68200000000002</v>
      </c>
      <c r="H36" s="15">
        <f t="shared" si="4"/>
        <v>116.062</v>
      </c>
      <c r="I36" s="15">
        <f t="shared" si="4"/>
        <v>94.344000000000008</v>
      </c>
      <c r="J36" s="15">
        <f t="shared" si="4"/>
        <v>78.414000000000001</v>
      </c>
      <c r="K36" s="15">
        <f t="shared" si="4"/>
        <v>116.85299999999999</v>
      </c>
      <c r="L36" s="15">
        <f t="shared" si="4"/>
        <v>163.624</v>
      </c>
      <c r="M36" s="15">
        <f t="shared" si="4"/>
        <v>178.554</v>
      </c>
      <c r="N36" s="15">
        <f t="shared" si="4"/>
        <v>176.52399999999997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68" t="s">
        <v>82</v>
      </c>
      <c r="B38" s="69"/>
      <c r="C38" s="69"/>
      <c r="D38" s="69"/>
      <c r="E38" s="69"/>
      <c r="F38" s="69"/>
      <c r="G38" s="69"/>
      <c r="H38" s="69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72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19" zoomScale="130" zoomScaleNormal="130" workbookViewId="0">
      <selection activeCell="Q32" sqref="Q32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90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73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74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93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94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6702</v>
      </c>
      <c r="C10" s="51">
        <v>914</v>
      </c>
      <c r="D10" s="51">
        <v>732</v>
      </c>
      <c r="E10" s="51">
        <v>605</v>
      </c>
      <c r="F10" s="51">
        <v>521</v>
      </c>
      <c r="G10" s="51">
        <v>440</v>
      </c>
      <c r="H10" s="51">
        <v>250</v>
      </c>
      <c r="I10" s="51">
        <v>42</v>
      </c>
      <c r="J10" s="51">
        <v>28</v>
      </c>
      <c r="K10" s="51">
        <v>98</v>
      </c>
      <c r="L10" s="51">
        <v>565</v>
      </c>
      <c r="M10" s="51">
        <v>1207</v>
      </c>
      <c r="N10" s="51">
        <v>1300</v>
      </c>
    </row>
    <row r="11" spans="1:15" x14ac:dyDescent="0.2">
      <c r="A11" s="30" t="s">
        <v>21</v>
      </c>
      <c r="B11" s="50">
        <f t="shared" si="0"/>
        <v>3937</v>
      </c>
      <c r="C11" s="51">
        <v>459</v>
      </c>
      <c r="D11" s="51">
        <v>385</v>
      </c>
      <c r="E11" s="51">
        <v>311</v>
      </c>
      <c r="F11" s="51">
        <v>325</v>
      </c>
      <c r="G11" s="51">
        <v>245</v>
      </c>
      <c r="H11" s="51">
        <v>182</v>
      </c>
      <c r="I11" s="51">
        <v>73</v>
      </c>
      <c r="J11" s="51">
        <v>26</v>
      </c>
      <c r="K11" s="51">
        <v>64</v>
      </c>
      <c r="L11" s="51">
        <v>314</v>
      </c>
      <c r="M11" s="51">
        <v>532</v>
      </c>
      <c r="N11" s="51">
        <v>1021</v>
      </c>
    </row>
    <row r="12" spans="1:15" x14ac:dyDescent="0.2">
      <c r="A12" s="30" t="s">
        <v>22</v>
      </c>
      <c r="B12" s="50">
        <f t="shared" si="0"/>
        <v>3149</v>
      </c>
      <c r="C12" s="51">
        <v>313</v>
      </c>
      <c r="D12" s="51">
        <v>317</v>
      </c>
      <c r="E12" s="51">
        <v>251</v>
      </c>
      <c r="F12" s="51">
        <v>225</v>
      </c>
      <c r="G12" s="51">
        <v>211</v>
      </c>
      <c r="H12" s="51">
        <v>178</v>
      </c>
      <c r="I12" s="51">
        <v>95</v>
      </c>
      <c r="J12" s="51">
        <v>38</v>
      </c>
      <c r="K12" s="51">
        <v>98</v>
      </c>
      <c r="L12" s="51">
        <v>284</v>
      </c>
      <c r="M12" s="51">
        <v>539</v>
      </c>
      <c r="N12" s="51">
        <v>600</v>
      </c>
    </row>
    <row r="13" spans="1:15" x14ac:dyDescent="0.2">
      <c r="A13" s="30" t="s">
        <v>23</v>
      </c>
      <c r="B13" s="50">
        <f t="shared" si="0"/>
        <v>4992</v>
      </c>
      <c r="C13" s="51">
        <v>529</v>
      </c>
      <c r="D13" s="51">
        <v>469</v>
      </c>
      <c r="E13" s="51">
        <v>365</v>
      </c>
      <c r="F13" s="51">
        <v>355</v>
      </c>
      <c r="G13" s="51">
        <v>336</v>
      </c>
      <c r="H13" s="51">
        <v>250</v>
      </c>
      <c r="I13" s="51">
        <v>100</v>
      </c>
      <c r="J13" s="51">
        <v>52</v>
      </c>
      <c r="K13" s="51">
        <v>125</v>
      </c>
      <c r="L13" s="51">
        <v>438</v>
      </c>
      <c r="M13" s="51">
        <v>825</v>
      </c>
      <c r="N13" s="51">
        <v>1148</v>
      </c>
    </row>
    <row r="14" spans="1:15" ht="15.75" x14ac:dyDescent="0.25">
      <c r="A14" s="30" t="s">
        <v>24</v>
      </c>
      <c r="B14" s="50">
        <f t="shared" si="0"/>
        <v>8694</v>
      </c>
      <c r="C14" s="51">
        <v>1000</v>
      </c>
      <c r="D14" s="51">
        <v>500</v>
      </c>
      <c r="E14" s="51">
        <v>750</v>
      </c>
      <c r="F14" s="51">
        <v>710</v>
      </c>
      <c r="G14" s="51">
        <v>548</v>
      </c>
      <c r="H14" s="51">
        <v>544</v>
      </c>
      <c r="I14" s="51">
        <v>278</v>
      </c>
      <c r="J14" s="51">
        <v>196</v>
      </c>
      <c r="K14" s="51">
        <v>314</v>
      </c>
      <c r="L14" s="51">
        <v>690</v>
      </c>
      <c r="M14" s="51">
        <v>1235</v>
      </c>
      <c r="N14" s="51">
        <v>1929</v>
      </c>
      <c r="O14" s="36"/>
    </row>
    <row r="15" spans="1:15" ht="24.75" customHeight="1" x14ac:dyDescent="0.25">
      <c r="A15" s="47" t="s">
        <v>83</v>
      </c>
      <c r="B15" s="50">
        <f t="shared" si="0"/>
        <v>856.12</v>
      </c>
      <c r="C15" s="51">
        <v>149.12</v>
      </c>
      <c r="D15" s="51">
        <v>136</v>
      </c>
      <c r="E15" s="51">
        <v>75</v>
      </c>
      <c r="F15" s="51">
        <v>75</v>
      </c>
      <c r="G15" s="51">
        <v>75</v>
      </c>
      <c r="H15" s="55">
        <v>0</v>
      </c>
      <c r="I15" s="55">
        <v>0</v>
      </c>
      <c r="J15" s="55">
        <v>0</v>
      </c>
      <c r="K15" s="55">
        <v>12</v>
      </c>
      <c r="L15" s="51">
        <v>80</v>
      </c>
      <c r="M15" s="51">
        <v>122</v>
      </c>
      <c r="N15" s="51">
        <v>132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28330.12</v>
      </c>
      <c r="C16" s="59">
        <f t="shared" ref="C16:N16" si="1">SUM(C10:C15)</f>
        <v>3364.12</v>
      </c>
      <c r="D16" s="59">
        <f t="shared" si="1"/>
        <v>2539</v>
      </c>
      <c r="E16" s="59">
        <f t="shared" si="1"/>
        <v>2357</v>
      </c>
      <c r="F16" s="59">
        <f t="shared" si="1"/>
        <v>2211</v>
      </c>
      <c r="G16" s="59">
        <f t="shared" si="1"/>
        <v>1855</v>
      </c>
      <c r="H16" s="59">
        <f t="shared" si="1"/>
        <v>1404</v>
      </c>
      <c r="I16" s="59">
        <f t="shared" si="1"/>
        <v>588</v>
      </c>
      <c r="J16" s="59">
        <f t="shared" si="1"/>
        <v>340</v>
      </c>
      <c r="K16" s="59">
        <f t="shared" si="1"/>
        <v>711</v>
      </c>
      <c r="L16" s="59">
        <f t="shared" si="1"/>
        <v>2371</v>
      </c>
      <c r="M16" s="59">
        <f t="shared" si="1"/>
        <v>4460</v>
      </c>
      <c r="N16" s="59">
        <f t="shared" si="1"/>
        <v>6130</v>
      </c>
    </row>
    <row r="17" spans="1:15" x14ac:dyDescent="0.2">
      <c r="A17" s="30" t="s">
        <v>35</v>
      </c>
      <c r="B17" s="35">
        <f t="shared" si="0"/>
        <v>5472</v>
      </c>
      <c r="C17" s="34">
        <v>669</v>
      </c>
      <c r="D17" s="34">
        <v>638</v>
      </c>
      <c r="E17" s="34">
        <v>484</v>
      </c>
      <c r="F17" s="34">
        <v>348</v>
      </c>
      <c r="G17" s="34">
        <v>369</v>
      </c>
      <c r="H17" s="34">
        <v>424</v>
      </c>
      <c r="I17" s="34">
        <v>352</v>
      </c>
      <c r="J17" s="34">
        <v>325</v>
      </c>
      <c r="K17" s="34">
        <v>384</v>
      </c>
      <c r="L17" s="34">
        <v>499</v>
      </c>
      <c r="M17" s="34">
        <v>324</v>
      </c>
      <c r="N17" s="34">
        <v>656</v>
      </c>
    </row>
    <row r="18" spans="1:15" x14ac:dyDescent="0.2">
      <c r="A18" s="30" t="s">
        <v>32</v>
      </c>
      <c r="B18" s="35">
        <f t="shared" si="0"/>
        <v>4146</v>
      </c>
      <c r="C18" s="34">
        <v>565</v>
      </c>
      <c r="D18" s="34">
        <v>453</v>
      </c>
      <c r="E18" s="34">
        <v>612</v>
      </c>
      <c r="F18" s="34">
        <v>374</v>
      </c>
      <c r="G18" s="34">
        <v>241</v>
      </c>
      <c r="H18" s="34">
        <v>238</v>
      </c>
      <c r="I18" s="34">
        <v>145</v>
      </c>
      <c r="J18" s="34">
        <v>143</v>
      </c>
      <c r="K18" s="34">
        <v>112</v>
      </c>
      <c r="L18" s="34">
        <v>293</v>
      </c>
      <c r="M18" s="34">
        <v>321</v>
      </c>
      <c r="N18" s="34">
        <v>649</v>
      </c>
    </row>
    <row r="19" spans="1:15" x14ac:dyDescent="0.2">
      <c r="A19" s="30" t="s">
        <v>31</v>
      </c>
      <c r="B19" s="35">
        <f t="shared" si="0"/>
        <v>3888</v>
      </c>
      <c r="C19" s="34">
        <v>388</v>
      </c>
      <c r="D19" s="34">
        <v>283</v>
      </c>
      <c r="E19" s="34">
        <v>344</v>
      </c>
      <c r="F19" s="34">
        <v>330</v>
      </c>
      <c r="G19" s="34">
        <v>223</v>
      </c>
      <c r="H19" s="34">
        <v>268</v>
      </c>
      <c r="I19" s="34">
        <v>311</v>
      </c>
      <c r="J19" s="34">
        <v>281</v>
      </c>
      <c r="K19" s="34">
        <v>286</v>
      </c>
      <c r="L19" s="34">
        <v>382</v>
      </c>
      <c r="M19" s="34">
        <v>340</v>
      </c>
      <c r="N19" s="34">
        <v>452</v>
      </c>
    </row>
    <row r="20" spans="1:15" x14ac:dyDescent="0.2">
      <c r="A20" s="30" t="s">
        <v>25</v>
      </c>
      <c r="B20" s="35">
        <f t="shared" si="0"/>
        <v>2075</v>
      </c>
      <c r="C20" s="34">
        <v>262</v>
      </c>
      <c r="D20" s="34">
        <v>226</v>
      </c>
      <c r="E20" s="34">
        <v>174</v>
      </c>
      <c r="F20" s="34">
        <v>152</v>
      </c>
      <c r="G20" s="34">
        <v>155</v>
      </c>
      <c r="H20" s="34">
        <v>104</v>
      </c>
      <c r="I20" s="34">
        <v>101</v>
      </c>
      <c r="J20" s="34">
        <v>129</v>
      </c>
      <c r="K20" s="34">
        <v>78</v>
      </c>
      <c r="L20" s="34">
        <v>165</v>
      </c>
      <c r="M20" s="34">
        <v>212</v>
      </c>
      <c r="N20" s="34">
        <v>317</v>
      </c>
    </row>
    <row r="21" spans="1:15" x14ac:dyDescent="0.2">
      <c r="A21" s="30" t="s">
        <v>41</v>
      </c>
      <c r="B21" s="35">
        <f t="shared" si="0"/>
        <v>1058</v>
      </c>
      <c r="C21" s="34">
        <v>119</v>
      </c>
      <c r="D21" s="34">
        <v>118</v>
      </c>
      <c r="E21" s="34">
        <v>69</v>
      </c>
      <c r="F21" s="34">
        <v>88</v>
      </c>
      <c r="G21" s="34">
        <v>43</v>
      </c>
      <c r="H21" s="34">
        <v>36</v>
      </c>
      <c r="I21" s="34">
        <v>30</v>
      </c>
      <c r="J21" s="34">
        <v>21</v>
      </c>
      <c r="K21" s="34">
        <v>48</v>
      </c>
      <c r="L21" s="34">
        <v>109</v>
      </c>
      <c r="M21" s="34">
        <v>159</v>
      </c>
      <c r="N21" s="34">
        <v>218</v>
      </c>
      <c r="O21" s="64"/>
    </row>
    <row r="22" spans="1:15" x14ac:dyDescent="0.2">
      <c r="A22" s="30" t="s">
        <v>36</v>
      </c>
      <c r="B22" s="35">
        <f t="shared" si="0"/>
        <v>3924</v>
      </c>
      <c r="C22" s="34">
        <v>327</v>
      </c>
      <c r="D22" s="34">
        <v>373</v>
      </c>
      <c r="E22" s="34">
        <v>320</v>
      </c>
      <c r="F22" s="34">
        <v>320</v>
      </c>
      <c r="G22" s="34">
        <v>304</v>
      </c>
      <c r="H22" s="34">
        <v>349</v>
      </c>
      <c r="I22" s="34">
        <v>280</v>
      </c>
      <c r="J22" s="34">
        <v>270</v>
      </c>
      <c r="K22" s="34">
        <v>333</v>
      </c>
      <c r="L22" s="34">
        <v>285</v>
      </c>
      <c r="M22" s="34">
        <v>345</v>
      </c>
      <c r="N22" s="34">
        <v>418</v>
      </c>
      <c r="O22" s="64"/>
    </row>
    <row r="23" spans="1:15" x14ac:dyDescent="0.2">
      <c r="A23" s="30" t="s">
        <v>37</v>
      </c>
      <c r="B23" s="35">
        <f t="shared" si="0"/>
        <v>2714</v>
      </c>
      <c r="C23" s="34">
        <v>391</v>
      </c>
      <c r="D23" s="34">
        <v>359</v>
      </c>
      <c r="E23" s="34">
        <v>209</v>
      </c>
      <c r="F23" s="34">
        <v>163</v>
      </c>
      <c r="G23" s="34">
        <v>143</v>
      </c>
      <c r="H23" s="34">
        <v>188</v>
      </c>
      <c r="I23" s="34">
        <v>160</v>
      </c>
      <c r="J23" s="34">
        <v>153</v>
      </c>
      <c r="K23" s="34">
        <v>133</v>
      </c>
      <c r="L23" s="34">
        <v>168</v>
      </c>
      <c r="M23" s="34">
        <v>249</v>
      </c>
      <c r="N23" s="34">
        <v>398</v>
      </c>
      <c r="O23" s="64"/>
    </row>
    <row r="24" spans="1:15" x14ac:dyDescent="0.2">
      <c r="A24" s="30" t="s">
        <v>26</v>
      </c>
      <c r="B24" s="35">
        <f t="shared" si="0"/>
        <v>3466</v>
      </c>
      <c r="C24" s="34">
        <v>296</v>
      </c>
      <c r="D24" s="34">
        <v>344</v>
      </c>
      <c r="E24" s="34">
        <v>268</v>
      </c>
      <c r="F24" s="34">
        <v>342</v>
      </c>
      <c r="G24" s="34">
        <v>227</v>
      </c>
      <c r="H24" s="34">
        <v>269</v>
      </c>
      <c r="I24" s="34">
        <v>242</v>
      </c>
      <c r="J24" s="34">
        <v>213</v>
      </c>
      <c r="K24" s="34">
        <v>199</v>
      </c>
      <c r="L24" s="34">
        <v>322</v>
      </c>
      <c r="M24" s="34">
        <v>316</v>
      </c>
      <c r="N24" s="34">
        <v>428</v>
      </c>
      <c r="O24" s="65"/>
    </row>
    <row r="25" spans="1:15" x14ac:dyDescent="0.2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 x14ac:dyDescent="0.2">
      <c r="A26" s="30" t="s">
        <v>38</v>
      </c>
      <c r="B26" s="35">
        <f t="shared" si="0"/>
        <v>272</v>
      </c>
      <c r="C26" s="34">
        <v>38</v>
      </c>
      <c r="D26" s="34">
        <v>25</v>
      </c>
      <c r="E26" s="34">
        <v>21</v>
      </c>
      <c r="F26" s="34">
        <v>22</v>
      </c>
      <c r="G26" s="34">
        <v>16</v>
      </c>
      <c r="H26" s="34">
        <v>14</v>
      </c>
      <c r="I26" s="34">
        <v>13</v>
      </c>
      <c r="J26" s="34">
        <v>14</v>
      </c>
      <c r="K26" s="34">
        <v>12</v>
      </c>
      <c r="L26" s="34">
        <v>13</v>
      </c>
      <c r="M26" s="34">
        <v>31</v>
      </c>
      <c r="N26" s="34">
        <v>53</v>
      </c>
    </row>
    <row r="27" spans="1:15" ht="27" customHeight="1" x14ac:dyDescent="0.2">
      <c r="A27" s="47" t="s">
        <v>84</v>
      </c>
      <c r="B27" s="35">
        <f>B28+B29</f>
        <v>1448</v>
      </c>
      <c r="C27" s="34">
        <f t="shared" ref="C27:N27" si="2">C28+C29</f>
        <v>210</v>
      </c>
      <c r="D27" s="34">
        <f t="shared" si="2"/>
        <v>193</v>
      </c>
      <c r="E27" s="34">
        <f t="shared" si="2"/>
        <v>144</v>
      </c>
      <c r="F27" s="34">
        <f t="shared" si="2"/>
        <v>164</v>
      </c>
      <c r="G27" s="34">
        <f t="shared" si="2"/>
        <v>137</v>
      </c>
      <c r="H27" s="34">
        <f t="shared" si="2"/>
        <v>111</v>
      </c>
      <c r="I27" s="34">
        <f t="shared" si="2"/>
        <v>64</v>
      </c>
      <c r="J27" s="34">
        <f t="shared" si="2"/>
        <v>44</v>
      </c>
      <c r="K27" s="34">
        <f t="shared" si="2"/>
        <v>46</v>
      </c>
      <c r="L27" s="34">
        <f t="shared" si="2"/>
        <v>94</v>
      </c>
      <c r="M27" s="34">
        <f t="shared" si="2"/>
        <v>84</v>
      </c>
      <c r="N27" s="34">
        <f t="shared" si="2"/>
        <v>157</v>
      </c>
    </row>
    <row r="28" spans="1:15" ht="15" customHeight="1" x14ac:dyDescent="0.2">
      <c r="A28" s="30" t="s">
        <v>86</v>
      </c>
      <c r="B28" s="35">
        <f t="shared" si="0"/>
        <v>1027</v>
      </c>
      <c r="C28" s="34">
        <v>146</v>
      </c>
      <c r="D28" s="34">
        <v>140</v>
      </c>
      <c r="E28" s="34">
        <v>92</v>
      </c>
      <c r="F28" s="34">
        <v>118</v>
      </c>
      <c r="G28" s="34">
        <v>99</v>
      </c>
      <c r="H28" s="34">
        <v>81</v>
      </c>
      <c r="I28" s="34">
        <v>34</v>
      </c>
      <c r="J28" s="34">
        <v>30</v>
      </c>
      <c r="K28" s="34">
        <v>33</v>
      </c>
      <c r="L28" s="34">
        <v>76</v>
      </c>
      <c r="M28" s="34">
        <v>58</v>
      </c>
      <c r="N28" s="34">
        <v>120</v>
      </c>
      <c r="O28" s="64"/>
    </row>
    <row r="29" spans="1:15" ht="15" customHeight="1" x14ac:dyDescent="0.2">
      <c r="A29" s="47" t="s">
        <v>85</v>
      </c>
      <c r="B29" s="35">
        <f t="shared" si="0"/>
        <v>421</v>
      </c>
      <c r="C29" s="34">
        <v>64</v>
      </c>
      <c r="D29" s="34">
        <v>53</v>
      </c>
      <c r="E29" s="34">
        <v>52</v>
      </c>
      <c r="F29" s="34">
        <v>46</v>
      </c>
      <c r="G29" s="34">
        <v>38</v>
      </c>
      <c r="H29" s="34">
        <v>30</v>
      </c>
      <c r="I29" s="34">
        <v>30</v>
      </c>
      <c r="J29" s="34">
        <v>14</v>
      </c>
      <c r="K29" s="34">
        <v>13</v>
      </c>
      <c r="L29" s="34">
        <v>18</v>
      </c>
      <c r="M29" s="34">
        <v>26</v>
      </c>
      <c r="N29" s="34">
        <v>37</v>
      </c>
    </row>
    <row r="30" spans="1:15" ht="15" x14ac:dyDescent="0.2">
      <c r="A30" s="30" t="s">
        <v>44</v>
      </c>
      <c r="B30" s="35">
        <f t="shared" si="0"/>
        <v>1921</v>
      </c>
      <c r="C30" s="34">
        <v>295</v>
      </c>
      <c r="D30" s="34">
        <v>481</v>
      </c>
      <c r="E30" s="34">
        <v>510</v>
      </c>
      <c r="F30" s="34">
        <v>50</v>
      </c>
      <c r="G30" s="34">
        <v>30</v>
      </c>
      <c r="H30" s="34">
        <v>2</v>
      </c>
      <c r="I30" s="34">
        <v>1</v>
      </c>
      <c r="J30" s="34">
        <v>1</v>
      </c>
      <c r="K30" s="34">
        <v>2</v>
      </c>
      <c r="L30" s="34">
        <v>2</v>
      </c>
      <c r="M30" s="34">
        <v>91</v>
      </c>
      <c r="N30" s="34">
        <v>456</v>
      </c>
      <c r="O30" s="2"/>
    </row>
    <row r="31" spans="1:15" x14ac:dyDescent="0.2">
      <c r="A31" s="30" t="s">
        <v>33</v>
      </c>
      <c r="B31" s="35">
        <f t="shared" si="0"/>
        <v>572</v>
      </c>
      <c r="C31" s="34">
        <v>98</v>
      </c>
      <c r="D31" s="34">
        <v>80</v>
      </c>
      <c r="E31" s="34">
        <v>51</v>
      </c>
      <c r="F31" s="34">
        <v>48</v>
      </c>
      <c r="G31" s="34">
        <v>34</v>
      </c>
      <c r="H31" s="34">
        <v>24</v>
      </c>
      <c r="I31" s="34">
        <v>15</v>
      </c>
      <c r="J31" s="34">
        <v>21</v>
      </c>
      <c r="K31" s="34">
        <v>10</v>
      </c>
      <c r="L31" s="34">
        <v>10</v>
      </c>
      <c r="M31" s="34">
        <v>40</v>
      </c>
      <c r="N31" s="34">
        <v>141</v>
      </c>
    </row>
    <row r="32" spans="1:15" x14ac:dyDescent="0.2">
      <c r="A32" s="30" t="s">
        <v>34</v>
      </c>
      <c r="B32" s="35">
        <f t="shared" si="0"/>
        <v>236</v>
      </c>
      <c r="C32" s="34">
        <v>17</v>
      </c>
      <c r="D32" s="34">
        <v>22</v>
      </c>
      <c r="E32" s="34">
        <v>19</v>
      </c>
      <c r="F32" s="34">
        <v>19</v>
      </c>
      <c r="G32" s="34">
        <v>15</v>
      </c>
      <c r="H32" s="34">
        <v>20</v>
      </c>
      <c r="I32" s="34">
        <v>17</v>
      </c>
      <c r="J32" s="34">
        <v>21</v>
      </c>
      <c r="K32" s="34">
        <v>17</v>
      </c>
      <c r="L32" s="34">
        <v>24</v>
      </c>
      <c r="M32" s="34">
        <v>21</v>
      </c>
      <c r="N32" s="34">
        <v>24</v>
      </c>
    </row>
    <row r="33" spans="1:15" x14ac:dyDescent="0.2">
      <c r="A33" s="30" t="s">
        <v>27</v>
      </c>
      <c r="B33" s="35">
        <f t="shared" si="0"/>
        <v>1748</v>
      </c>
      <c r="C33" s="34">
        <v>200</v>
      </c>
      <c r="D33" s="34">
        <v>178</v>
      </c>
      <c r="E33" s="34">
        <v>159</v>
      </c>
      <c r="F33" s="34">
        <v>120</v>
      </c>
      <c r="G33" s="34">
        <v>121</v>
      </c>
      <c r="H33" s="34">
        <v>105</v>
      </c>
      <c r="I33" s="34">
        <v>114</v>
      </c>
      <c r="J33" s="34">
        <v>113</v>
      </c>
      <c r="K33" s="34">
        <v>94</v>
      </c>
      <c r="L33" s="34">
        <v>137</v>
      </c>
      <c r="M33" s="34">
        <v>159</v>
      </c>
      <c r="N33" s="34">
        <v>248</v>
      </c>
    </row>
    <row r="34" spans="1:15" x14ac:dyDescent="0.2">
      <c r="A34" s="30" t="s">
        <v>28</v>
      </c>
      <c r="B34" s="35">
        <f t="shared" si="0"/>
        <v>7400</v>
      </c>
      <c r="C34" s="34">
        <v>793</v>
      </c>
      <c r="D34" s="34">
        <v>764</v>
      </c>
      <c r="E34" s="34">
        <v>613</v>
      </c>
      <c r="F34" s="34">
        <v>609</v>
      </c>
      <c r="G34" s="34">
        <v>467</v>
      </c>
      <c r="H34" s="34">
        <v>584</v>
      </c>
      <c r="I34" s="34">
        <v>574</v>
      </c>
      <c r="J34" s="34">
        <v>537</v>
      </c>
      <c r="K34" s="34">
        <v>440</v>
      </c>
      <c r="L34" s="34">
        <v>591</v>
      </c>
      <c r="M34" s="34">
        <v>500</v>
      </c>
      <c r="N34" s="34">
        <v>928</v>
      </c>
    </row>
    <row r="35" spans="1:15" x14ac:dyDescent="0.2">
      <c r="A35" s="30" t="s">
        <v>29</v>
      </c>
      <c r="B35" s="35">
        <f t="shared" si="0"/>
        <v>951</v>
      </c>
      <c r="C35" s="34">
        <v>124</v>
      </c>
      <c r="D35" s="34">
        <v>114</v>
      </c>
      <c r="E35" s="34">
        <v>76</v>
      </c>
      <c r="F35" s="34">
        <v>76</v>
      </c>
      <c r="G35" s="34">
        <v>42</v>
      </c>
      <c r="H35" s="34">
        <v>47</v>
      </c>
      <c r="I35" s="34">
        <v>65</v>
      </c>
      <c r="J35" s="34">
        <v>39</v>
      </c>
      <c r="K35" s="34">
        <v>44</v>
      </c>
      <c r="L35" s="34">
        <v>58</v>
      </c>
      <c r="M35" s="34">
        <v>76</v>
      </c>
      <c r="N35" s="34">
        <v>190</v>
      </c>
    </row>
    <row r="36" spans="1:15" x14ac:dyDescent="0.2">
      <c r="A36" s="30" t="s">
        <v>30</v>
      </c>
      <c r="B36" s="35">
        <f t="shared" si="0"/>
        <v>13062</v>
      </c>
      <c r="C36" s="34">
        <v>1410</v>
      </c>
      <c r="D36" s="34">
        <v>1486</v>
      </c>
      <c r="E36" s="34">
        <v>1048</v>
      </c>
      <c r="F36" s="34">
        <v>1111</v>
      </c>
      <c r="G36" s="34">
        <v>820</v>
      </c>
      <c r="H36" s="34">
        <v>998</v>
      </c>
      <c r="I36" s="34">
        <v>892</v>
      </c>
      <c r="J36" s="34">
        <v>813</v>
      </c>
      <c r="K36" s="34">
        <v>854</v>
      </c>
      <c r="L36" s="34">
        <v>1063</v>
      </c>
      <c r="M36" s="34">
        <v>919</v>
      </c>
      <c r="N36" s="34">
        <v>1648</v>
      </c>
    </row>
    <row r="37" spans="1:15" x14ac:dyDescent="0.2">
      <c r="A37" s="31" t="s">
        <v>87</v>
      </c>
      <c r="B37" s="35">
        <f>B17+B18+B19+B20+B21+B22+B23+B24+B25+B26+B27+B30+B31+B32+B33+B34+B35+B36</f>
        <v>55978</v>
      </c>
      <c r="C37" s="35">
        <f t="shared" ref="C37:N37" si="3">C17+C18+C19+C20+C21+C22+C23+C24+C25+C26+C27+C30+C31+C32+C33+C34+C35+C36</f>
        <v>6362</v>
      </c>
      <c r="D37" s="35">
        <f t="shared" si="3"/>
        <v>6290</v>
      </c>
      <c r="E37" s="35">
        <f t="shared" si="3"/>
        <v>5243</v>
      </c>
      <c r="F37" s="35">
        <f t="shared" si="3"/>
        <v>4446</v>
      </c>
      <c r="G37" s="35">
        <f t="shared" si="3"/>
        <v>3486</v>
      </c>
      <c r="H37" s="35">
        <f t="shared" si="3"/>
        <v>3877</v>
      </c>
      <c r="I37" s="35">
        <f t="shared" si="3"/>
        <v>3518</v>
      </c>
      <c r="J37" s="35">
        <f t="shared" si="3"/>
        <v>3246</v>
      </c>
      <c r="K37" s="35">
        <f t="shared" si="3"/>
        <v>3249</v>
      </c>
      <c r="L37" s="35">
        <f t="shared" si="3"/>
        <v>4365</v>
      </c>
      <c r="M37" s="35">
        <f t="shared" si="3"/>
        <v>4347</v>
      </c>
      <c r="N37" s="35">
        <f t="shared" si="3"/>
        <v>7549</v>
      </c>
    </row>
    <row r="38" spans="1:15" x14ac:dyDescent="0.2">
      <c r="A38" s="31" t="s">
        <v>86</v>
      </c>
      <c r="B38" s="35">
        <f>B37-B29</f>
        <v>55557</v>
      </c>
      <c r="C38" s="35">
        <f t="shared" ref="C38:N38" si="4">C37-C29</f>
        <v>6298</v>
      </c>
      <c r="D38" s="35">
        <f t="shared" si="4"/>
        <v>6237</v>
      </c>
      <c r="E38" s="35">
        <f t="shared" si="4"/>
        <v>5191</v>
      </c>
      <c r="F38" s="35">
        <f t="shared" si="4"/>
        <v>4400</v>
      </c>
      <c r="G38" s="35">
        <f t="shared" si="4"/>
        <v>3448</v>
      </c>
      <c r="H38" s="35">
        <f t="shared" si="4"/>
        <v>3847</v>
      </c>
      <c r="I38" s="35">
        <f t="shared" si="4"/>
        <v>3488</v>
      </c>
      <c r="J38" s="35">
        <f t="shared" si="4"/>
        <v>3232</v>
      </c>
      <c r="K38" s="35">
        <f t="shared" si="4"/>
        <v>3236</v>
      </c>
      <c r="L38" s="35">
        <f t="shared" si="4"/>
        <v>4347</v>
      </c>
      <c r="M38" s="35">
        <f t="shared" si="4"/>
        <v>4321</v>
      </c>
      <c r="N38" s="35">
        <f t="shared" si="4"/>
        <v>7512</v>
      </c>
    </row>
    <row r="39" spans="1:15" x14ac:dyDescent="0.2">
      <c r="A39" s="31" t="s">
        <v>85</v>
      </c>
      <c r="B39" s="35">
        <f>B29</f>
        <v>421</v>
      </c>
      <c r="C39" s="35">
        <f t="shared" ref="C39:N39" si="5">C29</f>
        <v>64</v>
      </c>
      <c r="D39" s="35">
        <f t="shared" si="5"/>
        <v>53</v>
      </c>
      <c r="E39" s="35">
        <f t="shared" si="5"/>
        <v>52</v>
      </c>
      <c r="F39" s="35">
        <f t="shared" si="5"/>
        <v>46</v>
      </c>
      <c r="G39" s="35">
        <f t="shared" si="5"/>
        <v>38</v>
      </c>
      <c r="H39" s="35">
        <f t="shared" si="5"/>
        <v>30</v>
      </c>
      <c r="I39" s="35">
        <f t="shared" si="5"/>
        <v>30</v>
      </c>
      <c r="J39" s="35">
        <f t="shared" si="5"/>
        <v>14</v>
      </c>
      <c r="K39" s="35">
        <f t="shared" si="5"/>
        <v>13</v>
      </c>
      <c r="L39" s="35">
        <f t="shared" si="5"/>
        <v>18</v>
      </c>
      <c r="M39" s="35">
        <f t="shared" si="5"/>
        <v>26</v>
      </c>
      <c r="N39" s="35">
        <f t="shared" si="5"/>
        <v>37</v>
      </c>
    </row>
    <row r="40" spans="1:15" ht="38.25" x14ac:dyDescent="0.2">
      <c r="A40" s="32" t="s">
        <v>62</v>
      </c>
      <c r="B40" s="48">
        <f>C40+D40+E40+F40+G40+H40+I40+J40+K40+L40+M40+N40</f>
        <v>3090.6899999999996</v>
      </c>
      <c r="C40" s="49">
        <v>294.08999999999997</v>
      </c>
      <c r="D40" s="49">
        <v>338.21</v>
      </c>
      <c r="E40" s="49">
        <v>268.88</v>
      </c>
      <c r="F40" s="49">
        <v>231.07</v>
      </c>
      <c r="G40" s="49">
        <v>189.06</v>
      </c>
      <c r="H40" s="49">
        <v>187.8</v>
      </c>
      <c r="I40" s="49">
        <v>178.56</v>
      </c>
      <c r="J40" s="49">
        <v>126.04</v>
      </c>
      <c r="K40" s="49">
        <v>399.13</v>
      </c>
      <c r="L40" s="49">
        <v>182.76</v>
      </c>
      <c r="M40" s="49">
        <v>273.08999999999997</v>
      </c>
      <c r="N40" s="49">
        <v>422</v>
      </c>
    </row>
    <row r="41" spans="1:15" ht="51" x14ac:dyDescent="0.2">
      <c r="A41" s="32" t="s">
        <v>96</v>
      </c>
      <c r="B41" s="48">
        <f>C41+D41+E41+F41+G41+H41+I41+J41+K41+L41+M41+N41</f>
        <v>1520.37</v>
      </c>
      <c r="C41" s="49">
        <v>145.51</v>
      </c>
      <c r="D41" s="49">
        <v>167.33</v>
      </c>
      <c r="E41" s="49">
        <v>133.04</v>
      </c>
      <c r="F41" s="49">
        <v>114.33</v>
      </c>
      <c r="G41" s="49">
        <v>93.54</v>
      </c>
      <c r="H41" s="49">
        <v>92.92</v>
      </c>
      <c r="I41" s="49">
        <v>88.34</v>
      </c>
      <c r="J41" s="49">
        <v>62.36</v>
      </c>
      <c r="K41" s="49">
        <v>197.47</v>
      </c>
      <c r="L41" s="49">
        <v>90.42</v>
      </c>
      <c r="M41" s="49">
        <v>135.11000000000001</v>
      </c>
      <c r="N41" s="49">
        <v>200</v>
      </c>
    </row>
    <row r="42" spans="1:15" ht="25.5" x14ac:dyDescent="0.2">
      <c r="A42" s="33" t="s">
        <v>88</v>
      </c>
      <c r="B42" s="56">
        <f>B16+B37+B40+B41</f>
        <v>88919.18</v>
      </c>
      <c r="C42" s="56">
        <f t="shared" ref="C42:N42" si="6">C16+C37+C40+C41</f>
        <v>10165.719999999999</v>
      </c>
      <c r="D42" s="56">
        <f t="shared" si="6"/>
        <v>9334.5399999999991</v>
      </c>
      <c r="E42" s="56">
        <f t="shared" si="6"/>
        <v>8001.92</v>
      </c>
      <c r="F42" s="56">
        <f t="shared" si="6"/>
        <v>7002.4</v>
      </c>
      <c r="G42" s="56">
        <f t="shared" si="6"/>
        <v>5623.6</v>
      </c>
      <c r="H42" s="56">
        <f t="shared" si="6"/>
        <v>5561.72</v>
      </c>
      <c r="I42" s="56">
        <f t="shared" si="6"/>
        <v>4372.9000000000005</v>
      </c>
      <c r="J42" s="56">
        <f t="shared" si="6"/>
        <v>3774.4</v>
      </c>
      <c r="K42" s="56">
        <f t="shared" si="6"/>
        <v>4556.6000000000004</v>
      </c>
      <c r="L42" s="56">
        <f t="shared" si="6"/>
        <v>7009.18</v>
      </c>
      <c r="M42" s="56">
        <f t="shared" si="6"/>
        <v>9215.2000000000007</v>
      </c>
      <c r="N42" s="56">
        <f t="shared" si="6"/>
        <v>14301</v>
      </c>
    </row>
    <row r="43" spans="1:15" ht="13.5" customHeight="1" x14ac:dyDescent="0.2">
      <c r="A43" s="31" t="s">
        <v>86</v>
      </c>
      <c r="B43" s="57">
        <f>B42-B44</f>
        <v>88498.18</v>
      </c>
      <c r="C43" s="57">
        <f t="shared" ref="C43:N43" si="7">C42-C44</f>
        <v>10101.719999999999</v>
      </c>
      <c r="D43" s="57">
        <f t="shared" si="7"/>
        <v>9281.5399999999991</v>
      </c>
      <c r="E43" s="57">
        <f t="shared" si="7"/>
        <v>7949.92</v>
      </c>
      <c r="F43" s="57">
        <f t="shared" si="7"/>
        <v>6956.4</v>
      </c>
      <c r="G43" s="57">
        <f t="shared" si="7"/>
        <v>5585.6</v>
      </c>
      <c r="H43" s="57">
        <f t="shared" si="7"/>
        <v>5531.72</v>
      </c>
      <c r="I43" s="57">
        <f t="shared" si="7"/>
        <v>4342.9000000000005</v>
      </c>
      <c r="J43" s="57">
        <f t="shared" si="7"/>
        <v>3760.4</v>
      </c>
      <c r="K43" s="57">
        <f t="shared" si="7"/>
        <v>4543.6000000000004</v>
      </c>
      <c r="L43" s="57">
        <f t="shared" si="7"/>
        <v>6991.18</v>
      </c>
      <c r="M43" s="57">
        <f t="shared" si="7"/>
        <v>9189.2000000000007</v>
      </c>
      <c r="N43" s="57">
        <f t="shared" si="7"/>
        <v>14264</v>
      </c>
    </row>
    <row r="44" spans="1:15" x14ac:dyDescent="0.2">
      <c r="A44" s="31" t="s">
        <v>85</v>
      </c>
      <c r="B44" s="58">
        <f>B39</f>
        <v>421</v>
      </c>
      <c r="C44" s="58">
        <f t="shared" ref="C44:N44" si="8">C39</f>
        <v>64</v>
      </c>
      <c r="D44" s="58">
        <f t="shared" si="8"/>
        <v>53</v>
      </c>
      <c r="E44" s="58">
        <f t="shared" si="8"/>
        <v>52</v>
      </c>
      <c r="F44" s="58">
        <f t="shared" si="8"/>
        <v>46</v>
      </c>
      <c r="G44" s="58">
        <f t="shared" si="8"/>
        <v>38</v>
      </c>
      <c r="H44" s="58">
        <f t="shared" si="8"/>
        <v>30</v>
      </c>
      <c r="I44" s="58">
        <f t="shared" si="8"/>
        <v>30</v>
      </c>
      <c r="J44" s="58">
        <f t="shared" si="8"/>
        <v>14</v>
      </c>
      <c r="K44" s="58">
        <f t="shared" si="8"/>
        <v>13</v>
      </c>
      <c r="L44" s="58">
        <f t="shared" si="8"/>
        <v>18</v>
      </c>
      <c r="M44" s="58">
        <f t="shared" si="8"/>
        <v>26</v>
      </c>
      <c r="N44" s="58">
        <f t="shared" si="8"/>
        <v>37</v>
      </c>
      <c r="O44" s="54"/>
    </row>
    <row r="45" spans="1:15" ht="15.75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ht="15.75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 ht="15.75" x14ac:dyDescent="0.2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ht="18.75" x14ac:dyDescent="0.3">
      <c r="A48" s="28" t="s">
        <v>76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7"/>
      <c r="N48" s="7"/>
    </row>
    <row r="49" spans="1:14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 x14ac:dyDescent="0.2">
      <c r="N54" s="1"/>
    </row>
    <row r="55" spans="1:14" ht="15" x14ac:dyDescent="0.2">
      <c r="N55" s="1"/>
    </row>
    <row r="56" spans="1:14" ht="15" x14ac:dyDescent="0.2">
      <c r="N56" s="1"/>
    </row>
    <row r="57" spans="1:14" ht="15" x14ac:dyDescent="0.2">
      <c r="N57" s="1"/>
    </row>
    <row r="58" spans="1:14" ht="15" x14ac:dyDescent="0.2">
      <c r="N58" s="1"/>
    </row>
    <row r="59" spans="1:14" ht="15" x14ac:dyDescent="0.2">
      <c r="N59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zoomScaleNormal="100" workbookViewId="0">
      <selection activeCell="N14" sqref="N1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91</v>
      </c>
      <c r="J4" s="3"/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73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93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94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84</v>
      </c>
      <c r="B10" s="19">
        <f>C10+D10+E10+F10+G10+H10+I10+J10+K10+L10+M10+N10</f>
        <v>2.8914</v>
      </c>
      <c r="C10" s="20">
        <f>C11+C12</f>
        <v>0.59150000000000003</v>
      </c>
      <c r="D10" s="20">
        <f t="shared" ref="D10:N10" si="0">D11+D12</f>
        <v>0.54</v>
      </c>
      <c r="E10" s="20">
        <f t="shared" si="0"/>
        <v>0.46379999999999999</v>
      </c>
      <c r="F10" s="20">
        <f t="shared" si="0"/>
        <v>0.1585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0.11899999999999999</v>
      </c>
      <c r="M10" s="20">
        <f t="shared" si="0"/>
        <v>0.27160000000000001</v>
      </c>
      <c r="N10" s="20">
        <f t="shared" si="0"/>
        <v>0.747</v>
      </c>
    </row>
    <row r="11" spans="1:14" ht="31.5" x14ac:dyDescent="0.25">
      <c r="A11" s="46" t="s">
        <v>86</v>
      </c>
      <c r="B11" s="19">
        <f>C11+D11+E11+F11+G11+H11+I11+J11+K11+L11+M11+N11</f>
        <v>1.9854000000000003</v>
      </c>
      <c r="C11" s="20">
        <v>0.39350000000000002</v>
      </c>
      <c r="D11" s="20">
        <v>0.39200000000000002</v>
      </c>
      <c r="E11" s="20">
        <v>0.36380000000000001</v>
      </c>
      <c r="F11" s="20">
        <v>6.8500000000000005E-2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0.08</v>
      </c>
      <c r="M11" s="20">
        <v>0.18759999999999999</v>
      </c>
      <c r="N11" s="20">
        <v>0.5</v>
      </c>
    </row>
    <row r="12" spans="1:14" ht="19.5" customHeight="1" x14ac:dyDescent="0.25">
      <c r="A12" s="46" t="s">
        <v>85</v>
      </c>
      <c r="B12" s="19">
        <f>C12+D12+E12+F12+G12+H12+I12+J12+K12+L12+M12+N12</f>
        <v>0.90599999999999992</v>
      </c>
      <c r="C12" s="20">
        <v>0.19800000000000001</v>
      </c>
      <c r="D12" s="20">
        <v>0.14799999999999999</v>
      </c>
      <c r="E12" s="20">
        <v>0.1</v>
      </c>
      <c r="F12" s="20">
        <v>0.09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3.9E-2</v>
      </c>
      <c r="M12" s="20">
        <v>8.4000000000000005E-2</v>
      </c>
      <c r="N12" s="20">
        <v>0.247</v>
      </c>
    </row>
    <row r="13" spans="1:14" ht="31.5" x14ac:dyDescent="0.25">
      <c r="A13" s="16" t="s">
        <v>88</v>
      </c>
      <c r="B13" s="19">
        <f>B10</f>
        <v>2.8914</v>
      </c>
      <c r="C13" s="19">
        <f>C10</f>
        <v>0.59150000000000003</v>
      </c>
      <c r="D13" s="19">
        <f t="shared" ref="D13:N13" si="1">D10</f>
        <v>0.54</v>
      </c>
      <c r="E13" s="19">
        <f t="shared" si="1"/>
        <v>0.46379999999999999</v>
      </c>
      <c r="F13" s="19">
        <f t="shared" si="1"/>
        <v>0.1585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0.11899999999999999</v>
      </c>
      <c r="M13" s="19">
        <f t="shared" si="1"/>
        <v>0.27160000000000001</v>
      </c>
      <c r="N13" s="19">
        <f t="shared" si="1"/>
        <v>0.747</v>
      </c>
    </row>
    <row r="14" spans="1:14" ht="33.75" customHeight="1" x14ac:dyDescent="0.25">
      <c r="A14" s="46" t="s">
        <v>86</v>
      </c>
      <c r="B14" s="19">
        <f>C14+D14+E14+F14+G14+H14+I14+J14+K14+L14+M14+N14</f>
        <v>1.9854000000000003</v>
      </c>
      <c r="C14" s="20">
        <v>0.39350000000000002</v>
      </c>
      <c r="D14" s="20">
        <v>0.39200000000000002</v>
      </c>
      <c r="E14" s="20">
        <v>0.36380000000000001</v>
      </c>
      <c r="F14" s="20">
        <v>6.8500000000000005E-2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0.08</v>
      </c>
      <c r="M14" s="20">
        <v>0.18759999999999999</v>
      </c>
      <c r="N14" s="20">
        <v>0.5</v>
      </c>
    </row>
    <row r="15" spans="1:14" ht="21.75" customHeight="1" x14ac:dyDescent="0.25">
      <c r="A15" s="46" t="s">
        <v>85</v>
      </c>
      <c r="B15" s="19">
        <f>C15+D15+E15+F15+G15+H15+I15+J15+K15+L15+M15+N15</f>
        <v>0.90599999999999992</v>
      </c>
      <c r="C15" s="20">
        <v>0.19800000000000001</v>
      </c>
      <c r="D15" s="20">
        <v>0.14799999999999999</v>
      </c>
      <c r="E15" s="20">
        <v>0.1</v>
      </c>
      <c r="F15" s="20">
        <v>0.09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3.9E-2</v>
      </c>
      <c r="M15" s="20">
        <v>8.4000000000000005E-2</v>
      </c>
      <c r="N15" s="20">
        <v>0.247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76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75" workbookViewId="0">
      <selection activeCell="N24" sqref="N24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92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73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77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97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78</v>
      </c>
      <c r="C9" s="37" t="s">
        <v>94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70" t="s">
        <v>41</v>
      </c>
      <c r="B11" s="21" t="s">
        <v>79</v>
      </c>
      <c r="C11" s="15">
        <f>D11+E11+F11+G11+H11+I11+J11+K11+L11+M11+N11+O11</f>
        <v>5.4399999999999995</v>
      </c>
      <c r="D11" s="14">
        <v>1.24</v>
      </c>
      <c r="E11" s="14">
        <v>0.9</v>
      </c>
      <c r="F11" s="14">
        <v>0.8</v>
      </c>
      <c r="G11" s="14">
        <v>0.36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0.5</v>
      </c>
      <c r="N11" s="14">
        <v>0.7</v>
      </c>
      <c r="O11" s="14">
        <v>0.94</v>
      </c>
    </row>
    <row r="12" spans="1:15" ht="25.5" customHeight="1" x14ac:dyDescent="0.25">
      <c r="A12" s="71"/>
      <c r="B12" s="21" t="s">
        <v>80</v>
      </c>
      <c r="C12" s="24">
        <f>D12+E12+F12+G12+H12+I12+J12+K12+L12+M12+N12+O12</f>
        <v>2.6240000000000001</v>
      </c>
      <c r="D12" s="23">
        <v>0.75</v>
      </c>
      <c r="E12" s="23">
        <v>0.7</v>
      </c>
      <c r="F12" s="23">
        <v>0.65</v>
      </c>
      <c r="G12" s="23">
        <v>0.15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0.1</v>
      </c>
      <c r="N12" s="23">
        <v>0.12</v>
      </c>
      <c r="O12" s="23">
        <v>0.154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2271(уточн2018)</vt:lpstr>
      <vt:lpstr>2272 (уточн2018)</vt:lpstr>
      <vt:lpstr>2273 уточн(2018)</vt:lpstr>
      <vt:lpstr>2274 (уточн2018)</vt:lpstr>
      <vt:lpstr>2275 (уточн2018)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2018-12-06T05:15:44Z</cp:lastPrinted>
  <dcterms:created xsi:type="dcterms:W3CDTF">1996-10-08T23:32:33Z</dcterms:created>
  <dcterms:modified xsi:type="dcterms:W3CDTF">2018-12-06T05:17:01Z</dcterms:modified>
</cp:coreProperties>
</file>