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3" activeTab="5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definedNames>
    <definedName name="_xlnm.Print_Area" localSheetId="0">'таб 1 до пояс'!$A$1:$I$10</definedName>
    <definedName name="_xlnm.Print_Area" localSheetId="1">'таб 2 до пояс'!$A$1:$J$14</definedName>
    <definedName name="_xlnm.Print_Area" localSheetId="2">'таб 3 до пояс'!$A$1:$H$31</definedName>
    <definedName name="_xlnm.Print_Area" localSheetId="3">'таб 4,5 до пояс'!$A$1:$E$33</definedName>
    <definedName name="_xlnm.Print_Area" localSheetId="4">'таб 6 до пояс  '!$A$1:$M$15</definedName>
    <definedName name="_xlnm.Print_Area" localSheetId="5">'таб 7 до пояс '!$A$1:$L$14</definedName>
  </definedNames>
  <calcPr fullCalcOnLoad="1"/>
</workbook>
</file>

<file path=xl/sharedStrings.xml><?xml version="1.0" encoding="utf-8"?>
<sst xmlns="http://schemas.openxmlformats.org/spreadsheetml/2006/main" count="220" uniqueCount="112">
  <si>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</si>
  <si>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</si>
  <si>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</si>
  <si>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</si>
  <si>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</si>
  <si>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</si>
  <si>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</si>
  <si>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</si>
  <si>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</si>
  <si>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</si>
  <si>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</si>
  <si>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(підпис)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</si>
  <si>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</si>
  <si>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</si>
  <si>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</si>
  <si>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</si>
  <si>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</si>
  <si>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</si>
  <si>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</si>
  <si>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</si>
  <si>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</si>
  <si>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</si>
  <si>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</si>
  <si>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</si>
  <si>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</si>
  <si>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</si>
  <si>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</si>
  <si>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</si>
  <si>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</si>
  <si>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</si>
  <si>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</si>
  <si>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</si>
  <si>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</si>
  <si>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</si>
  <si>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</si>
  <si>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</si>
  <si>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</si>
  <si>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</si>
  <si>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</si>
  <si>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</si>
  <si>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</si>
  <si>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</si>
  <si>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</si>
  <si>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</si>
  <si>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</si>
  <si>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</si>
  <si>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</si>
  <si>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</si>
  <si>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</si>
  <si>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</si>
  <si>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</si>
  <si>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</si>
  <si>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</si>
  <si>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</si>
  <si>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</si>
  <si>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</si>
  <si>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</si>
  <si>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</si>
  <si>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</si>
  <si>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</si>
  <si>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</si>
  <si>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</si>
  <si>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</si>
  <si>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</si>
  <si>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</si>
  <si>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</si>
  <si>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</si>
  <si>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</si>
  <si>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</si>
  <si>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</si>
  <si>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у тому числі</t>
  </si>
  <si>
    <t>Надходження коштів з міського бюджету</t>
  </si>
  <si>
    <t>Направлення коштів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</si>
  <si>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</si>
  <si>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</si>
  <si>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3. Інші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</si>
  <si>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</si>
  <si>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 -</t>
  </si>
  <si>
    <t>Собівартість реалізованої продукції (товарів, робіт, послуг)</t>
  </si>
  <si>
    <t>Валовий прибуток</t>
  </si>
  <si>
    <t>Директор КП "Шляхрембуд"</t>
  </si>
  <si>
    <t>Вегера О.О.</t>
  </si>
  <si>
    <t>х</t>
  </si>
  <si>
    <t>Поповнення Статутного капіталу підприємства, тис.грн.(без ПДВ)</t>
  </si>
  <si>
    <t>На придбання необоротних активів, тис.грн.(без ПДВ)</t>
  </si>
  <si>
    <t>Планові показники на наступний 2018 рік</t>
  </si>
  <si>
    <t>інші витрати (підтрим. об'єкта в робочому стані, командировки, податок на землю, навчання робітників)</t>
  </si>
  <si>
    <t>інші витрати (розрахунково-касове обслугов., послуги банка, канцтовари, поліпшення основних фондів)</t>
  </si>
  <si>
    <r>
      <t>1.4.Інші операційні витрати, тис.грн.</t>
    </r>
    <r>
      <rPr>
        <i/>
        <sz val="14"/>
        <rFont val="Times New Roman"/>
        <family val="1"/>
      </rPr>
      <t>(лікарняні за рах.підприємства, витрати ОТ, інше)</t>
    </r>
  </si>
  <si>
    <r>
      <t xml:space="preserve">2. Фінансові витрати, тис.грн. </t>
    </r>
    <r>
      <rPr>
        <i/>
        <sz val="14"/>
        <rFont val="Times New Roman"/>
        <family val="1"/>
      </rPr>
      <t>(відсотки по позичці)</t>
    </r>
  </si>
  <si>
    <t>Фактичне виконання за минулий 2017 рік</t>
  </si>
  <si>
    <t>Планові показники поточного 2018 року</t>
  </si>
  <si>
    <t>Довідково: фактичне виконання за 1 півріччя поточного 2018 року</t>
  </si>
  <si>
    <t>Планові показники на наступний 2019 рік</t>
  </si>
  <si>
    <t>Порівняння планових показників на 2018 рік з фактичним виконанням  2017 року</t>
  </si>
  <si>
    <t>Порівняння планових показників на 2019 рік з плановими показниками  2018 року</t>
  </si>
  <si>
    <t>Довідково: фактичне виконання за 1 півріччя поточного 2018 року, тис.грн.</t>
  </si>
  <si>
    <t>Планові показники наступного 2019 року</t>
  </si>
  <si>
    <t>план 2019 року до фактичних минулого 2017 року</t>
  </si>
  <si>
    <t>план 2019 року до плану поточного 2018 року</t>
  </si>
  <si>
    <t>Обсяг реалізованої продукції (робіт, послуг) на плановий 2019 рік, (без ПДВ), тис.грн.</t>
  </si>
  <si>
    <t>Обсяг реалізованої продукції (робіт, послуг) на поточний 2018 рік, (без ПДВ), тис.грн.(прогноз)</t>
  </si>
  <si>
    <t>Фонд оплати праці на плановий 2019 рік, тис.грн.</t>
  </si>
  <si>
    <t>Фонд оплати праці на поточний 2018 рік, тис.грн.(прогноз)</t>
  </si>
  <si>
    <t>Довідково:фактичне виконання  за 1 півріччя поточного 2018 року</t>
  </si>
  <si>
    <t>план на 2019 рік, всьго</t>
  </si>
  <si>
    <t>Планові показники на 2019 рік</t>
  </si>
  <si>
    <t>план 2019 року до фактичних 2017 року</t>
  </si>
  <si>
    <t>план 2019 року до плану 2018 року</t>
  </si>
  <si>
    <t>Факт минулого 2017 року</t>
  </si>
  <si>
    <t>Фінансовий план поточного 2018 року</t>
  </si>
  <si>
    <t>Плановий 2019 рік (усього)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</si>
</sst>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\г\.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0"/>
    <numFmt numFmtId="197" formatCode="0.0000000000"/>
    <numFmt numFmtId="198" formatCode="#,##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70" zoomScaleNormal="70" zoomScalePageLayoutView="0" workbookViewId="0" topLeftCell="A1">
      <selection activeCell="A1" sqref="A1:I10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710937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10</v>
      </c>
      <c r="I1" s="8"/>
      <c r="J1" s="43">
        <v>21</v>
      </c>
    </row>
    <row r="2" spans="1:10" ht="18.75">
      <c r="A2" s="8"/>
      <c r="B2" s="8"/>
      <c r="C2" s="8"/>
      <c r="D2" s="8"/>
      <c r="E2" s="8"/>
      <c r="F2" s="9"/>
      <c r="H2" s="9" t="s">
        <v>12</v>
      </c>
      <c r="I2" s="10"/>
      <c r="J2" s="43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43"/>
    </row>
    <row r="4" spans="1:10" ht="18.75">
      <c r="A4" s="45" t="s">
        <v>16</v>
      </c>
      <c r="B4" s="45"/>
      <c r="C4" s="45"/>
      <c r="D4" s="45"/>
      <c r="E4" s="45"/>
      <c r="F4" s="45"/>
      <c r="G4" s="45"/>
      <c r="H4" s="45"/>
      <c r="I4" s="45"/>
      <c r="J4" s="43"/>
    </row>
    <row r="5" spans="1:10" ht="63.75" customHeight="1">
      <c r="A5" s="46" t="s">
        <v>13</v>
      </c>
      <c r="B5" s="44" t="s">
        <v>90</v>
      </c>
      <c r="C5" s="44" t="s">
        <v>91</v>
      </c>
      <c r="D5" s="44" t="s">
        <v>92</v>
      </c>
      <c r="E5" s="44" t="s">
        <v>93</v>
      </c>
      <c r="F5" s="44" t="s">
        <v>94</v>
      </c>
      <c r="G5" s="44"/>
      <c r="H5" s="44" t="s">
        <v>95</v>
      </c>
      <c r="I5" s="44"/>
      <c r="J5" s="43"/>
    </row>
    <row r="6" spans="1:10" ht="70.5" customHeight="1">
      <c r="A6" s="46"/>
      <c r="B6" s="44"/>
      <c r="C6" s="44"/>
      <c r="D6" s="44"/>
      <c r="E6" s="44"/>
      <c r="F6" s="44"/>
      <c r="G6" s="44"/>
      <c r="H6" s="44"/>
      <c r="I6" s="44"/>
      <c r="J6" s="43"/>
    </row>
    <row r="7" spans="1:10" ht="66.75" customHeight="1">
      <c r="A7" s="46"/>
      <c r="B7" s="44"/>
      <c r="C7" s="44"/>
      <c r="D7" s="44"/>
      <c r="E7" s="44"/>
      <c r="F7" s="15" t="s">
        <v>14</v>
      </c>
      <c r="G7" s="15" t="s">
        <v>15</v>
      </c>
      <c r="H7" s="15" t="s">
        <v>14</v>
      </c>
      <c r="I7" s="15" t="s">
        <v>15</v>
      </c>
      <c r="J7" s="43"/>
    </row>
    <row r="8" spans="1:10" ht="93.75">
      <c r="A8" s="14" t="s">
        <v>17</v>
      </c>
      <c r="B8" s="28">
        <v>109748</v>
      </c>
      <c r="C8" s="28">
        <v>105000</v>
      </c>
      <c r="D8" s="28">
        <v>39927</v>
      </c>
      <c r="E8" s="28">
        <v>150000</v>
      </c>
      <c r="F8" s="28">
        <v>-4748</v>
      </c>
      <c r="G8" s="28">
        <v>96</v>
      </c>
      <c r="H8" s="28">
        <v>45000</v>
      </c>
      <c r="I8" s="28">
        <v>143</v>
      </c>
      <c r="J8" s="43"/>
    </row>
    <row r="9" spans="1:10" ht="63" customHeight="1">
      <c r="A9" s="26" t="s">
        <v>78</v>
      </c>
      <c r="B9" s="28">
        <v>103850</v>
      </c>
      <c r="C9" s="28">
        <v>98000</v>
      </c>
      <c r="D9" s="28">
        <v>36976</v>
      </c>
      <c r="E9" s="28">
        <v>141000</v>
      </c>
      <c r="F9" s="28">
        <v>-5850</v>
      </c>
      <c r="G9" s="28">
        <v>94</v>
      </c>
      <c r="H9" s="28">
        <v>43000</v>
      </c>
      <c r="I9" s="28">
        <v>144</v>
      </c>
      <c r="J9" s="43"/>
    </row>
    <row r="10" spans="1:10" ht="23.25" customHeight="1">
      <c r="A10" s="13" t="s">
        <v>79</v>
      </c>
      <c r="B10" s="28">
        <v>5898</v>
      </c>
      <c r="C10" s="28">
        <v>7000</v>
      </c>
      <c r="D10" s="28">
        <v>2951</v>
      </c>
      <c r="E10" s="28">
        <v>9000</v>
      </c>
      <c r="F10" s="28">
        <v>1102</v>
      </c>
      <c r="G10" s="28">
        <v>119</v>
      </c>
      <c r="H10" s="28">
        <v>2000</v>
      </c>
      <c r="I10" s="28">
        <v>129</v>
      </c>
      <c r="J10" s="4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43"/>
    </row>
    <row r="12" spans="1:10" ht="12.75">
      <c r="A12" s="3"/>
      <c r="B12" s="3"/>
      <c r="C12" s="3"/>
      <c r="D12" s="3"/>
      <c r="E12" s="3"/>
      <c r="F12" s="3"/>
      <c r="G12" s="3"/>
      <c r="H12" s="3"/>
      <c r="J12" s="43"/>
    </row>
    <row r="13" spans="1:10" ht="12.75">
      <c r="A13" s="3"/>
      <c r="B13" s="3"/>
      <c r="C13" s="3"/>
      <c r="D13" s="3"/>
      <c r="E13" s="3"/>
      <c r="F13" s="3"/>
      <c r="G13" s="3"/>
      <c r="H13" s="3"/>
      <c r="J13" s="43"/>
    </row>
    <row r="14" spans="1:10" ht="12.75">
      <c r="A14" s="3"/>
      <c r="B14" s="3"/>
      <c r="C14" s="3"/>
      <c r="D14" s="3"/>
      <c r="E14" s="3"/>
      <c r="F14" s="3"/>
      <c r="G14" s="3"/>
      <c r="H14" s="3"/>
      <c r="J14" s="43"/>
    </row>
    <row r="15" spans="1:10" ht="12.75">
      <c r="A15" s="3"/>
      <c r="B15" s="3"/>
      <c r="C15" s="3"/>
      <c r="D15" s="3"/>
      <c r="E15" s="3"/>
      <c r="F15" s="3"/>
      <c r="G15" s="3"/>
      <c r="H15" s="3"/>
      <c r="J15" s="43"/>
    </row>
    <row r="16" spans="1:10" ht="12.75">
      <c r="A16" s="3"/>
      <c r="B16" s="3"/>
      <c r="C16" s="3"/>
      <c r="D16" s="3"/>
      <c r="E16" s="3"/>
      <c r="F16" s="3"/>
      <c r="G16" s="3"/>
      <c r="H16" s="3"/>
      <c r="J16" s="43"/>
    </row>
    <row r="17" spans="1:10" ht="12.75">
      <c r="A17" s="3"/>
      <c r="B17" s="3"/>
      <c r="C17" s="3"/>
      <c r="D17" s="3"/>
      <c r="E17" s="3"/>
      <c r="F17" s="3"/>
      <c r="G17" s="3"/>
      <c r="H17" s="3"/>
      <c r="J17" s="43"/>
    </row>
    <row r="18" spans="1:10" ht="12.75">
      <c r="A18" s="3"/>
      <c r="B18" s="3"/>
      <c r="C18" s="3"/>
      <c r="D18" s="3"/>
      <c r="E18" s="3"/>
      <c r="F18" s="3"/>
      <c r="G18" s="3"/>
      <c r="H18" s="3"/>
      <c r="J18" s="43"/>
    </row>
    <row r="19" spans="1:10" ht="12.75">
      <c r="A19" s="3"/>
      <c r="B19" s="3"/>
      <c r="C19" s="3"/>
      <c r="D19" s="3"/>
      <c r="E19" s="3"/>
      <c r="F19" s="3"/>
      <c r="G19" s="3"/>
      <c r="H19" s="3"/>
      <c r="J19" s="43"/>
    </row>
    <row r="20" spans="1:10" ht="12.75">
      <c r="A20" s="3"/>
      <c r="B20" s="3"/>
      <c r="C20" s="3"/>
      <c r="D20" s="3"/>
      <c r="E20" s="3"/>
      <c r="F20" s="3"/>
      <c r="G20" s="3"/>
      <c r="H20" s="3"/>
      <c r="J20" s="4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</sheetData>
  <sheetProtection/>
  <mergeCells count="9">
    <mergeCell ref="J1:J20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80" zoomScaleNormal="80" zoomScalePageLayoutView="0" workbookViewId="0" topLeftCell="A1">
      <selection activeCell="A1" sqref="A1:J14"/>
    </sheetView>
  </sheetViews>
  <sheetFormatPr defaultColWidth="9.140625" defaultRowHeight="12.75"/>
  <cols>
    <col min="1" max="1" width="40.421875" style="8" customWidth="1"/>
    <col min="2" max="2" width="13.8515625" style="8" customWidth="1"/>
    <col min="3" max="3" width="12.28125" style="8" customWidth="1"/>
    <col min="4" max="4" width="14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3.57421875" style="8" customWidth="1"/>
    <col min="9" max="9" width="14.8515625" style="8" customWidth="1"/>
    <col min="10" max="10" width="17.421875" style="8" customWidth="1"/>
  </cols>
  <sheetData>
    <row r="1" spans="1:11" ht="18.75">
      <c r="A1" s="17"/>
      <c r="B1" s="17"/>
      <c r="C1" s="17"/>
      <c r="D1" s="17"/>
      <c r="E1" s="17"/>
      <c r="F1" s="17"/>
      <c r="G1" s="17"/>
      <c r="H1" s="17"/>
      <c r="I1" s="8" t="s">
        <v>18</v>
      </c>
      <c r="J1" s="17"/>
      <c r="K1" s="43">
        <v>22</v>
      </c>
    </row>
    <row r="2" spans="1:11" ht="18.75">
      <c r="A2" s="17"/>
      <c r="B2" s="17"/>
      <c r="C2" s="17"/>
      <c r="D2" s="17"/>
      <c r="E2" s="17"/>
      <c r="F2" s="17"/>
      <c r="G2" s="17"/>
      <c r="H2" s="17"/>
      <c r="I2" s="9" t="s">
        <v>12</v>
      </c>
      <c r="J2" s="17"/>
      <c r="K2" s="43"/>
    </row>
    <row r="3" spans="1:11" ht="18.75">
      <c r="A3" s="17"/>
      <c r="B3" s="17"/>
      <c r="C3" s="17"/>
      <c r="D3" s="17"/>
      <c r="E3" s="17"/>
      <c r="F3" s="17"/>
      <c r="J3" s="17"/>
      <c r="K3" s="43"/>
    </row>
    <row r="4" spans="1:11" ht="18.75">
      <c r="A4" s="17"/>
      <c r="B4" s="17"/>
      <c r="C4" s="17"/>
      <c r="D4" s="17"/>
      <c r="E4" s="17"/>
      <c r="F4" s="17"/>
      <c r="H4" s="9"/>
      <c r="I4" s="10"/>
      <c r="J4" s="17"/>
      <c r="K4" s="43"/>
    </row>
    <row r="5" spans="1:11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43"/>
    </row>
    <row r="6" spans="1:11" ht="18.75">
      <c r="A6" s="47" t="s">
        <v>19</v>
      </c>
      <c r="B6" s="48"/>
      <c r="C6" s="48"/>
      <c r="D6" s="48"/>
      <c r="E6" s="48"/>
      <c r="F6" s="48"/>
      <c r="G6" s="48"/>
      <c r="H6" s="48"/>
      <c r="I6" s="48"/>
      <c r="J6" s="49"/>
      <c r="K6" s="43"/>
    </row>
    <row r="7" spans="1:11" ht="43.5" customHeight="1">
      <c r="A7" s="46" t="s">
        <v>20</v>
      </c>
      <c r="B7" s="44" t="s">
        <v>90</v>
      </c>
      <c r="C7" s="44"/>
      <c r="D7" s="44" t="s">
        <v>91</v>
      </c>
      <c r="E7" s="44"/>
      <c r="F7" s="44" t="s">
        <v>96</v>
      </c>
      <c r="G7" s="44" t="s">
        <v>97</v>
      </c>
      <c r="H7" s="44"/>
      <c r="I7" s="44" t="s">
        <v>22</v>
      </c>
      <c r="J7" s="44"/>
      <c r="K7" s="43"/>
    </row>
    <row r="8" spans="1:11" ht="122.25" customHeight="1">
      <c r="A8" s="46"/>
      <c r="B8" s="15" t="s">
        <v>14</v>
      </c>
      <c r="C8" s="16" t="s">
        <v>21</v>
      </c>
      <c r="D8" s="15" t="s">
        <v>14</v>
      </c>
      <c r="E8" s="16" t="s">
        <v>21</v>
      </c>
      <c r="F8" s="44"/>
      <c r="G8" s="15" t="s">
        <v>14</v>
      </c>
      <c r="H8" s="16" t="s">
        <v>21</v>
      </c>
      <c r="I8" s="16" t="s">
        <v>98</v>
      </c>
      <c r="J8" s="16" t="s">
        <v>99</v>
      </c>
      <c r="K8" s="43"/>
    </row>
    <row r="9" spans="1:11" ht="18.75">
      <c r="A9" s="13" t="s">
        <v>23</v>
      </c>
      <c r="B9" s="30">
        <v>86472</v>
      </c>
      <c r="C9" s="30">
        <f>B9/B14*100</f>
        <v>76.32598660111393</v>
      </c>
      <c r="D9" s="30">
        <v>80530</v>
      </c>
      <c r="E9" s="30">
        <f>D9/D14*100</f>
        <v>75.19140989729225</v>
      </c>
      <c r="F9" s="30">
        <v>27440</v>
      </c>
      <c r="G9" s="30">
        <v>118140</v>
      </c>
      <c r="H9" s="30">
        <f>G9/G14*100</f>
        <v>76.94411879640485</v>
      </c>
      <c r="I9" s="30">
        <f aca="true" t="shared" si="0" ref="I9:I14">G9/B9*100</f>
        <v>136.62225922842075</v>
      </c>
      <c r="J9" s="30">
        <f aca="true" t="shared" si="1" ref="J9:J14">G9/D9*100</f>
        <v>146.703092015398</v>
      </c>
      <c r="K9" s="43"/>
    </row>
    <row r="10" spans="1:11" ht="18.75">
      <c r="A10" s="13" t="s">
        <v>5</v>
      </c>
      <c r="B10" s="30">
        <v>18476</v>
      </c>
      <c r="C10" s="30">
        <f>B10/B14*100</f>
        <v>16.308156726364384</v>
      </c>
      <c r="D10" s="30">
        <v>18500</v>
      </c>
      <c r="E10" s="30">
        <f>D10/D14*100</f>
        <v>17.273576097105508</v>
      </c>
      <c r="F10" s="30">
        <v>9296</v>
      </c>
      <c r="G10" s="30">
        <v>25200</v>
      </c>
      <c r="H10" s="30">
        <f>G10/G14*100</f>
        <v>16.412661195779602</v>
      </c>
      <c r="I10" s="30">
        <f t="shared" si="0"/>
        <v>136.39315869235767</v>
      </c>
      <c r="J10" s="30">
        <f t="shared" si="1"/>
        <v>136.21621621621622</v>
      </c>
      <c r="K10" s="43"/>
    </row>
    <row r="11" spans="1:11" ht="37.5">
      <c r="A11" s="14" t="s">
        <v>6</v>
      </c>
      <c r="B11" s="30">
        <v>3972</v>
      </c>
      <c r="C11" s="30">
        <f>B11/B14*100</f>
        <v>3.505953589365627</v>
      </c>
      <c r="D11" s="30">
        <v>4070</v>
      </c>
      <c r="E11" s="30">
        <f>D11/D14*100</f>
        <v>3.8001867413632118</v>
      </c>
      <c r="F11" s="30">
        <v>2007</v>
      </c>
      <c r="G11" s="30">
        <v>5600</v>
      </c>
      <c r="H11" s="30">
        <f>G11/G14*100</f>
        <v>3.647258043506578</v>
      </c>
      <c r="I11" s="30">
        <f t="shared" si="0"/>
        <v>140.98690835850957</v>
      </c>
      <c r="J11" s="30">
        <f t="shared" si="1"/>
        <v>137.5921375921376</v>
      </c>
      <c r="K11" s="43"/>
    </row>
    <row r="12" spans="1:11" ht="18.75">
      <c r="A12" s="13" t="s">
        <v>7</v>
      </c>
      <c r="B12" s="30">
        <v>3442</v>
      </c>
      <c r="C12" s="30">
        <f>B12/B14*100</f>
        <v>3.0381400439568202</v>
      </c>
      <c r="D12" s="30">
        <v>2500</v>
      </c>
      <c r="E12" s="30">
        <f>D12/D14*100</f>
        <v>2.3342670401493932</v>
      </c>
      <c r="F12" s="30">
        <v>2053</v>
      </c>
      <c r="G12" s="30">
        <v>2600</v>
      </c>
      <c r="H12" s="30">
        <f>G12/G14*100</f>
        <v>1.6933698059137685</v>
      </c>
      <c r="I12" s="30">
        <f t="shared" si="0"/>
        <v>75.53747821034283</v>
      </c>
      <c r="J12" s="30">
        <f t="shared" si="1"/>
        <v>104</v>
      </c>
      <c r="K12" s="43"/>
    </row>
    <row r="13" spans="1:11" ht="18.75">
      <c r="A13" s="13" t="s">
        <v>4</v>
      </c>
      <c r="B13" s="30">
        <v>931</v>
      </c>
      <c r="C13" s="30">
        <f>B13/B14*100</f>
        <v>0.8217630391992444</v>
      </c>
      <c r="D13" s="30">
        <v>1500</v>
      </c>
      <c r="E13" s="30">
        <f>D13/D14*100</f>
        <v>1.400560224089636</v>
      </c>
      <c r="F13" s="30">
        <v>558</v>
      </c>
      <c r="G13" s="30">
        <v>2000</v>
      </c>
      <c r="H13" s="30">
        <f>G13/G14*100</f>
        <v>1.3025921583952065</v>
      </c>
      <c r="I13" s="30">
        <f t="shared" si="0"/>
        <v>214.82277121374867</v>
      </c>
      <c r="J13" s="30">
        <f t="shared" si="1"/>
        <v>133.33333333333331</v>
      </c>
      <c r="K13" s="43"/>
    </row>
    <row r="14" spans="1:11" ht="18.75">
      <c r="A14" s="13" t="s">
        <v>24</v>
      </c>
      <c r="B14" s="30">
        <v>113293</v>
      </c>
      <c r="C14" s="30">
        <f>B14/B14*100</f>
        <v>100</v>
      </c>
      <c r="D14" s="30">
        <v>107100</v>
      </c>
      <c r="E14" s="30">
        <f>D14/D14*100</f>
        <v>100</v>
      </c>
      <c r="F14" s="30">
        <f>SUM(F9:F13)</f>
        <v>41354</v>
      </c>
      <c r="G14" s="30">
        <f>SUM(G9:G13)</f>
        <v>153540</v>
      </c>
      <c r="H14" s="30">
        <f>G14/G14*100</f>
        <v>100</v>
      </c>
      <c r="I14" s="30">
        <f t="shared" si="0"/>
        <v>135.52470143786465</v>
      </c>
      <c r="J14" s="30">
        <f t="shared" si="1"/>
        <v>143.3613445378151</v>
      </c>
      <c r="K14" s="43"/>
    </row>
    <row r="15" spans="1:11" ht="18.75">
      <c r="A15" s="17"/>
      <c r="B15" s="17"/>
      <c r="C15" s="29"/>
      <c r="D15" s="17"/>
      <c r="E15" s="17"/>
      <c r="F15" s="17"/>
      <c r="G15" s="17"/>
      <c r="H15" s="17"/>
      <c r="I15" s="17"/>
      <c r="J15" s="17"/>
      <c r="K15" s="43"/>
    </row>
    <row r="16" spans="1:11" ht="18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43"/>
    </row>
    <row r="17" spans="1:11" ht="18.75">
      <c r="A17" s="17"/>
      <c r="B17" s="17"/>
      <c r="C17" s="17"/>
      <c r="D17" s="17"/>
      <c r="E17" s="17"/>
      <c r="F17" s="17"/>
      <c r="G17" s="17"/>
      <c r="H17" s="17"/>
      <c r="K17" s="43"/>
    </row>
    <row r="18" spans="1:11" ht="18.75">
      <c r="A18" s="17"/>
      <c r="B18" s="17"/>
      <c r="C18" s="17"/>
      <c r="D18" s="17"/>
      <c r="E18" s="17"/>
      <c r="F18" s="17"/>
      <c r="G18" s="17"/>
      <c r="H18" s="17"/>
      <c r="K18" s="43"/>
    </row>
    <row r="19" spans="1:11" ht="18.75">
      <c r="A19" s="17"/>
      <c r="B19" s="17"/>
      <c r="C19" s="17"/>
      <c r="D19" s="17"/>
      <c r="E19" s="17"/>
      <c r="F19" s="17"/>
      <c r="G19" s="17"/>
      <c r="H19" s="17"/>
      <c r="K19" s="43"/>
    </row>
    <row r="20" spans="1:11" ht="18.75">
      <c r="A20" s="17"/>
      <c r="B20" s="17"/>
      <c r="C20" s="17"/>
      <c r="D20" s="17"/>
      <c r="E20" s="17"/>
      <c r="F20" s="17"/>
      <c r="G20" s="17"/>
      <c r="H20" s="17"/>
      <c r="K20" s="43"/>
    </row>
    <row r="21" spans="1:11" ht="18.75">
      <c r="A21" s="17"/>
      <c r="B21" s="17"/>
      <c r="C21" s="17"/>
      <c r="D21" s="17"/>
      <c r="E21" s="17"/>
      <c r="F21" s="17"/>
      <c r="G21" s="17"/>
      <c r="H21" s="17"/>
      <c r="K21" s="43"/>
    </row>
    <row r="22" spans="1:11" ht="18.75">
      <c r="A22" s="17"/>
      <c r="B22" s="17"/>
      <c r="C22" s="17"/>
      <c r="D22" s="17"/>
      <c r="E22" s="17"/>
      <c r="F22" s="17"/>
      <c r="G22" s="17"/>
      <c r="H22" s="17"/>
      <c r="K22" s="43"/>
    </row>
    <row r="23" spans="1:11" ht="18.75">
      <c r="A23" s="17"/>
      <c r="B23" s="17"/>
      <c r="C23" s="17"/>
      <c r="D23" s="17"/>
      <c r="E23" s="17"/>
      <c r="F23" s="17"/>
      <c r="G23" s="17"/>
      <c r="H23" s="17"/>
      <c r="K23" s="43"/>
    </row>
    <row r="24" spans="1:11" ht="18.75">
      <c r="A24" s="17"/>
      <c r="B24" s="17"/>
      <c r="C24" s="17"/>
      <c r="D24" s="17"/>
      <c r="E24" s="17"/>
      <c r="F24" s="17"/>
      <c r="G24" s="17"/>
      <c r="H24" s="17"/>
      <c r="K24" s="43"/>
    </row>
    <row r="25" spans="1:11" ht="18.75">
      <c r="A25" s="17"/>
      <c r="B25" s="17"/>
      <c r="C25" s="17"/>
      <c r="D25" s="17"/>
      <c r="E25" s="17"/>
      <c r="F25" s="17"/>
      <c r="G25" s="17"/>
      <c r="H25" s="17"/>
      <c r="K25" s="43"/>
    </row>
    <row r="26" spans="1:11" ht="18.75">
      <c r="A26" s="17"/>
      <c r="B26" s="17"/>
      <c r="C26" s="17"/>
      <c r="D26" s="17"/>
      <c r="E26" s="17"/>
      <c r="F26" s="17"/>
      <c r="G26" s="17"/>
      <c r="H26" s="17"/>
      <c r="K26" s="43"/>
    </row>
    <row r="27" spans="1:11" ht="18.75">
      <c r="A27" s="17"/>
      <c r="B27" s="17"/>
      <c r="C27" s="17"/>
      <c r="D27" s="17"/>
      <c r="E27" s="17"/>
      <c r="F27" s="17"/>
      <c r="G27" s="17"/>
      <c r="H27" s="17"/>
      <c r="K27" s="43"/>
    </row>
    <row r="28" spans="1:11" ht="18.75">
      <c r="A28" s="17"/>
      <c r="B28" s="17"/>
      <c r="C28" s="17"/>
      <c r="D28" s="17"/>
      <c r="E28" s="17"/>
      <c r="F28" s="17"/>
      <c r="G28" s="17"/>
      <c r="H28" s="17"/>
      <c r="K28" s="43"/>
    </row>
    <row r="29" ht="18.75">
      <c r="K29" s="43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80" zoomScaleNormal="80" zoomScalePageLayoutView="0" workbookViewId="0" topLeftCell="A1">
      <selection activeCell="A1" sqref="A1:H31"/>
    </sheetView>
  </sheetViews>
  <sheetFormatPr defaultColWidth="9.140625" defaultRowHeight="12.75"/>
  <cols>
    <col min="1" max="1" width="55.28125" style="0" customWidth="1"/>
    <col min="2" max="2" width="11.140625" style="0" customWidth="1"/>
    <col min="3" max="3" width="14.00390625" style="0" customWidth="1"/>
    <col min="4" max="4" width="12.421875" style="0" customWidth="1"/>
    <col min="5" max="5" width="15.7109375" style="0" customWidth="1"/>
    <col min="6" max="6" width="13.57421875" style="0" customWidth="1"/>
    <col min="7" max="7" width="11.57421875" style="0" customWidth="1"/>
    <col min="8" max="8" width="16.7109375" style="0" customWidth="1"/>
    <col min="9" max="9" width="10.28125" style="0" customWidth="1"/>
  </cols>
  <sheetData>
    <row r="1" spans="1:10" ht="18.75">
      <c r="A1" s="17"/>
      <c r="B1" s="17"/>
      <c r="C1" s="17"/>
      <c r="D1" s="17"/>
      <c r="E1" s="17"/>
      <c r="F1" s="8" t="s">
        <v>8</v>
      </c>
      <c r="J1" s="3"/>
    </row>
    <row r="2" spans="1:10" ht="18.75">
      <c r="A2" s="17"/>
      <c r="B2" s="17"/>
      <c r="C2" s="17"/>
      <c r="D2" s="17"/>
      <c r="E2" s="17"/>
      <c r="F2" s="18" t="s">
        <v>12</v>
      </c>
      <c r="H2" s="10"/>
      <c r="J2" s="3"/>
    </row>
    <row r="3" spans="1:10" ht="41.25" customHeight="1">
      <c r="A3" s="17"/>
      <c r="B3" s="17"/>
      <c r="C3" s="17"/>
      <c r="D3" s="17"/>
      <c r="E3" s="17"/>
      <c r="F3" s="17"/>
      <c r="G3" s="17"/>
      <c r="H3" s="17"/>
      <c r="I3" s="3"/>
      <c r="J3" s="3"/>
    </row>
    <row r="4" spans="1:10" ht="18.75">
      <c r="A4" s="50" t="s">
        <v>25</v>
      </c>
      <c r="B4" s="50"/>
      <c r="C4" s="50"/>
      <c r="D4" s="50"/>
      <c r="E4" s="50"/>
      <c r="F4" s="50"/>
      <c r="G4" s="50"/>
      <c r="H4" s="50"/>
      <c r="I4" s="4"/>
      <c r="J4" s="4"/>
    </row>
    <row r="5" spans="1:10" ht="41.25" customHeight="1">
      <c r="A5" s="52" t="s">
        <v>20</v>
      </c>
      <c r="B5" s="53" t="s">
        <v>90</v>
      </c>
      <c r="C5" s="53"/>
      <c r="D5" s="53" t="s">
        <v>91</v>
      </c>
      <c r="E5" s="53"/>
      <c r="F5" s="53" t="s">
        <v>96</v>
      </c>
      <c r="G5" s="53" t="s">
        <v>97</v>
      </c>
      <c r="H5" s="53"/>
      <c r="I5" s="3"/>
      <c r="J5" s="3"/>
    </row>
    <row r="6" spans="1:10" ht="155.25" customHeight="1">
      <c r="A6" s="52"/>
      <c r="B6" s="30" t="s">
        <v>29</v>
      </c>
      <c r="C6" s="33" t="s">
        <v>26</v>
      </c>
      <c r="D6" s="30" t="s">
        <v>29</v>
      </c>
      <c r="E6" s="33" t="s">
        <v>26</v>
      </c>
      <c r="F6" s="53"/>
      <c r="G6" s="30" t="s">
        <v>29</v>
      </c>
      <c r="H6" s="33" t="s">
        <v>26</v>
      </c>
      <c r="I6" s="3"/>
      <c r="J6" s="3"/>
    </row>
    <row r="7" spans="1:10" ht="37.5">
      <c r="A7" s="33" t="s">
        <v>27</v>
      </c>
      <c r="B7" s="31">
        <v>109748</v>
      </c>
      <c r="C7" s="32" t="s">
        <v>82</v>
      </c>
      <c r="D7" s="39">
        <v>105000</v>
      </c>
      <c r="E7" s="32" t="s">
        <v>82</v>
      </c>
      <c r="F7" s="39">
        <v>39927</v>
      </c>
      <c r="G7" s="39">
        <v>150000</v>
      </c>
      <c r="H7" s="32" t="s">
        <v>82</v>
      </c>
      <c r="I7" s="3"/>
      <c r="J7" s="3"/>
    </row>
    <row r="8" spans="1:10" ht="37.5">
      <c r="A8" s="33" t="s">
        <v>28</v>
      </c>
      <c r="B8" s="31">
        <v>246</v>
      </c>
      <c r="C8" s="32" t="s">
        <v>82</v>
      </c>
      <c r="D8" s="31">
        <v>240</v>
      </c>
      <c r="E8" s="32" t="s">
        <v>82</v>
      </c>
      <c r="F8" s="31">
        <v>245</v>
      </c>
      <c r="G8" s="31">
        <v>245</v>
      </c>
      <c r="H8" s="32" t="s">
        <v>82</v>
      </c>
      <c r="I8" s="3"/>
      <c r="J8" s="3"/>
    </row>
    <row r="9" spans="1:8" ht="27.75" customHeight="1">
      <c r="A9" s="33" t="s">
        <v>30</v>
      </c>
      <c r="B9" s="31">
        <f>SUM(B10,B30,B31)</f>
        <v>113690</v>
      </c>
      <c r="C9" s="30"/>
      <c r="D9" s="31">
        <f>SUM(D10,D30,D31)</f>
        <v>107580</v>
      </c>
      <c r="E9" s="30">
        <f>D9/D7</f>
        <v>1.0245714285714285</v>
      </c>
      <c r="F9" s="31">
        <f>SUM(F10,F30,F31)</f>
        <v>41477</v>
      </c>
      <c r="G9" s="31">
        <f>SUM(G10,G30,G31)</f>
        <v>154000</v>
      </c>
      <c r="H9" s="30">
        <f>G9/G7</f>
        <v>1.0266666666666666</v>
      </c>
    </row>
    <row r="10" spans="1:8" ht="18.75">
      <c r="A10" s="30" t="s">
        <v>31</v>
      </c>
      <c r="B10" s="31">
        <f>SUM(B11,B17,B23,B29)</f>
        <v>113293</v>
      </c>
      <c r="C10" s="30">
        <f>SUM(C11,C17,C23,C29)</f>
        <v>1.032301272004957</v>
      </c>
      <c r="D10" s="31">
        <f>SUM(D11,D17,D23,D29)</f>
        <v>107100</v>
      </c>
      <c r="E10" s="30">
        <f>D10/D7</f>
        <v>1.02</v>
      </c>
      <c r="F10" s="31">
        <f>SUM(F11,F17,F23,F29)</f>
        <v>41354</v>
      </c>
      <c r="G10" s="31">
        <f>SUM(G11,G17,G23,G29)</f>
        <v>153540</v>
      </c>
      <c r="H10" s="30">
        <f>G10/G7</f>
        <v>1.0236</v>
      </c>
    </row>
    <row r="11" spans="1:8" ht="18.75">
      <c r="A11" s="30" t="s">
        <v>32</v>
      </c>
      <c r="B11" s="31">
        <f>SUM(B12:B16)</f>
        <v>103850</v>
      </c>
      <c r="C11" s="30">
        <f>B11/B7</f>
        <v>0.9462587017531071</v>
      </c>
      <c r="D11" s="31">
        <f>SUM(D12:D16)</f>
        <v>98000</v>
      </c>
      <c r="E11" s="30">
        <f>D11/D7</f>
        <v>0.9333333333333333</v>
      </c>
      <c r="F11" s="31">
        <v>36976</v>
      </c>
      <c r="G11" s="31">
        <f>SUM(G12:G16)</f>
        <v>141000</v>
      </c>
      <c r="H11" s="30">
        <f>G11/G7</f>
        <v>0.94</v>
      </c>
    </row>
    <row r="12" spans="1:8" ht="18.75">
      <c r="A12" s="30" t="s">
        <v>36</v>
      </c>
      <c r="B12" s="31">
        <v>78198</v>
      </c>
      <c r="C12" s="30">
        <f>B12/B7</f>
        <v>0.7125232350475635</v>
      </c>
      <c r="D12" s="31">
        <v>73900</v>
      </c>
      <c r="E12" s="30">
        <f>D12/D7</f>
        <v>0.7038095238095238</v>
      </c>
      <c r="F12" s="31">
        <v>23770</v>
      </c>
      <c r="G12" s="31">
        <v>106750</v>
      </c>
      <c r="H12" s="30">
        <f>G12/G7</f>
        <v>0.7116666666666667</v>
      </c>
    </row>
    <row r="13" spans="1:8" ht="18.75">
      <c r="A13" s="30" t="s">
        <v>33</v>
      </c>
      <c r="B13" s="31">
        <v>14879</v>
      </c>
      <c r="C13" s="30">
        <f>B13/B7</f>
        <v>0.13557422458723623</v>
      </c>
      <c r="D13" s="31">
        <v>15500</v>
      </c>
      <c r="E13" s="30">
        <f>D13/D7</f>
        <v>0.14761904761904762</v>
      </c>
      <c r="F13" s="31">
        <v>7511</v>
      </c>
      <c r="G13" s="31">
        <v>20300</v>
      </c>
      <c r="H13" s="30">
        <f>G13/G7</f>
        <v>0.13533333333333333</v>
      </c>
    </row>
    <row r="14" spans="1:8" ht="18.75">
      <c r="A14" s="33" t="s">
        <v>34</v>
      </c>
      <c r="B14" s="31">
        <v>3234</v>
      </c>
      <c r="C14" s="30">
        <f>B14/B7</f>
        <v>0.02946750738054452</v>
      </c>
      <c r="D14" s="31">
        <v>3400</v>
      </c>
      <c r="E14" s="30">
        <f>D14/D7</f>
        <v>0.03238095238095238</v>
      </c>
      <c r="F14" s="31">
        <v>1633</v>
      </c>
      <c r="G14" s="31">
        <v>4500</v>
      </c>
      <c r="H14" s="30">
        <f>G14/G7</f>
        <v>0.03</v>
      </c>
    </row>
    <row r="15" spans="1:8" ht="18.75">
      <c r="A15" s="30" t="s">
        <v>35</v>
      </c>
      <c r="B15" s="31">
        <v>3213</v>
      </c>
      <c r="C15" s="30">
        <f>B15/B7</f>
        <v>0.029276159930021504</v>
      </c>
      <c r="D15" s="31">
        <v>1600</v>
      </c>
      <c r="E15" s="30">
        <f>D15/D7</f>
        <v>0.015238095238095238</v>
      </c>
      <c r="F15" s="31">
        <v>2029</v>
      </c>
      <c r="G15" s="31">
        <v>4400</v>
      </c>
      <c r="H15" s="30">
        <f>G15/G7</f>
        <v>0.029333333333333333</v>
      </c>
    </row>
    <row r="16" spans="1:8" ht="57.75" customHeight="1">
      <c r="A16" s="33" t="s">
        <v>86</v>
      </c>
      <c r="B16" s="31">
        <v>4326</v>
      </c>
      <c r="C16" s="30">
        <f>B16/B7</f>
        <v>0.03941757480774137</v>
      </c>
      <c r="D16" s="31">
        <v>3600</v>
      </c>
      <c r="E16" s="30">
        <f>D16/D7</f>
        <v>0.03428571428571429</v>
      </c>
      <c r="F16" s="31">
        <v>2033</v>
      </c>
      <c r="G16" s="31">
        <v>5050</v>
      </c>
      <c r="H16" s="30">
        <f>G16/G7</f>
        <v>0.033666666666666664</v>
      </c>
    </row>
    <row r="17" spans="1:8" ht="37.5">
      <c r="A17" s="33" t="s">
        <v>38</v>
      </c>
      <c r="B17" s="31">
        <f>SUM(B18:B22)</f>
        <v>4400</v>
      </c>
      <c r="C17" s="30">
        <f>B17/B7</f>
        <v>0.04009184677625105</v>
      </c>
      <c r="D17" s="31">
        <v>4500</v>
      </c>
      <c r="E17" s="30">
        <f>D17/D7</f>
        <v>0.04285714285714286</v>
      </c>
      <c r="F17" s="31">
        <f>SUM(F18:F22)</f>
        <v>2366</v>
      </c>
      <c r="G17" s="31">
        <f>SUM(G18:G22)</f>
        <v>6002</v>
      </c>
      <c r="H17" s="30">
        <f>G17/G7</f>
        <v>0.04001333333333333</v>
      </c>
    </row>
    <row r="18" spans="1:8" ht="18.75">
      <c r="A18" s="30" t="s">
        <v>36</v>
      </c>
      <c r="B18" s="31">
        <v>1176</v>
      </c>
      <c r="C18" s="30">
        <f>B18/B7</f>
        <v>0.010715457229288917</v>
      </c>
      <c r="D18" s="31">
        <v>1215</v>
      </c>
      <c r="E18" s="30">
        <f>D18/D7</f>
        <v>0.011571428571428571</v>
      </c>
      <c r="F18" s="31">
        <v>444</v>
      </c>
      <c r="G18" s="31">
        <v>1020</v>
      </c>
      <c r="H18" s="30">
        <f>G18/G7</f>
        <v>0.0068</v>
      </c>
    </row>
    <row r="19" spans="1:8" ht="18.75">
      <c r="A19" s="30" t="s">
        <v>33</v>
      </c>
      <c r="B19" s="31">
        <v>2324</v>
      </c>
      <c r="C19" s="30">
        <f>B19/B7</f>
        <v>0.021175784524547145</v>
      </c>
      <c r="D19" s="31">
        <v>2310</v>
      </c>
      <c r="E19" s="30">
        <f>D19/D7</f>
        <v>0.022</v>
      </c>
      <c r="F19" s="31">
        <v>1262</v>
      </c>
      <c r="G19" s="31">
        <v>3345</v>
      </c>
      <c r="H19" s="30">
        <f>G19/G7</f>
        <v>0.0223</v>
      </c>
    </row>
    <row r="20" spans="1:8" ht="18.75">
      <c r="A20" s="33" t="s">
        <v>34</v>
      </c>
      <c r="B20" s="31">
        <v>464</v>
      </c>
      <c r="C20" s="30">
        <f>B20/B7</f>
        <v>0.004227867478222838</v>
      </c>
      <c r="D20" s="31">
        <v>500</v>
      </c>
      <c r="E20" s="30">
        <f>D20/D7</f>
        <v>0.004761904761904762</v>
      </c>
      <c r="F20" s="31">
        <v>261</v>
      </c>
      <c r="G20" s="31">
        <v>850</v>
      </c>
      <c r="H20" s="30">
        <f>G20/G7</f>
        <v>0.005666666666666667</v>
      </c>
    </row>
    <row r="21" spans="1:8" ht="18.75">
      <c r="A21" s="30" t="s">
        <v>35</v>
      </c>
      <c r="B21" s="31">
        <v>147</v>
      </c>
      <c r="C21" s="30">
        <f>B21/B7</f>
        <v>0.0013394321536611146</v>
      </c>
      <c r="D21" s="31">
        <v>90</v>
      </c>
      <c r="E21" s="30">
        <f>D21/D7</f>
        <v>0.0008571428571428571</v>
      </c>
      <c r="F21" s="31">
        <v>96</v>
      </c>
      <c r="G21" s="31">
        <v>150</v>
      </c>
      <c r="H21" s="30">
        <f>G21/G7</f>
        <v>0.001</v>
      </c>
    </row>
    <row r="22" spans="1:8" ht="55.5" customHeight="1">
      <c r="A22" s="33" t="s">
        <v>87</v>
      </c>
      <c r="B22" s="31">
        <v>289</v>
      </c>
      <c r="C22" s="30">
        <f>B22/B7</f>
        <v>0.002633305390531035</v>
      </c>
      <c r="D22" s="39">
        <v>385</v>
      </c>
      <c r="E22" s="30">
        <f>D22/D7</f>
        <v>0.0036666666666666666</v>
      </c>
      <c r="F22" s="31">
        <v>303</v>
      </c>
      <c r="G22" s="31">
        <v>637</v>
      </c>
      <c r="H22" s="30">
        <f>G22/G7</f>
        <v>0.004246666666666667</v>
      </c>
    </row>
    <row r="23" spans="1:8" ht="18.75">
      <c r="A23" s="30" t="s">
        <v>37</v>
      </c>
      <c r="B23" s="37" t="s">
        <v>77</v>
      </c>
      <c r="C23" s="32" t="s">
        <v>77</v>
      </c>
      <c r="D23" s="37" t="s">
        <v>77</v>
      </c>
      <c r="E23" s="32" t="s">
        <v>77</v>
      </c>
      <c r="F23" s="37" t="s">
        <v>77</v>
      </c>
      <c r="G23" s="37" t="s">
        <v>77</v>
      </c>
      <c r="H23" s="32" t="s">
        <v>77</v>
      </c>
    </row>
    <row r="24" spans="1:8" ht="18.75">
      <c r="A24" s="30" t="s">
        <v>36</v>
      </c>
      <c r="B24" s="37" t="s">
        <v>77</v>
      </c>
      <c r="C24" s="32" t="s">
        <v>77</v>
      </c>
      <c r="D24" s="37" t="s">
        <v>77</v>
      </c>
      <c r="E24" s="32" t="s">
        <v>77</v>
      </c>
      <c r="F24" s="37" t="s">
        <v>77</v>
      </c>
      <c r="G24" s="37" t="s">
        <v>77</v>
      </c>
      <c r="H24" s="32" t="s">
        <v>77</v>
      </c>
    </row>
    <row r="25" spans="1:8" ht="18.75">
      <c r="A25" s="30" t="s">
        <v>33</v>
      </c>
      <c r="B25" s="37" t="s">
        <v>77</v>
      </c>
      <c r="C25" s="32" t="s">
        <v>77</v>
      </c>
      <c r="D25" s="37" t="s">
        <v>77</v>
      </c>
      <c r="E25" s="32" t="s">
        <v>77</v>
      </c>
      <c r="F25" s="37" t="s">
        <v>77</v>
      </c>
      <c r="G25" s="37" t="s">
        <v>77</v>
      </c>
      <c r="H25" s="32" t="s">
        <v>77</v>
      </c>
    </row>
    <row r="26" spans="1:8" ht="18.75">
      <c r="A26" s="33" t="s">
        <v>34</v>
      </c>
      <c r="B26" s="37" t="s">
        <v>77</v>
      </c>
      <c r="C26" s="32" t="s">
        <v>77</v>
      </c>
      <c r="D26" s="37" t="s">
        <v>77</v>
      </c>
      <c r="E26" s="32" t="s">
        <v>77</v>
      </c>
      <c r="F26" s="37" t="s">
        <v>77</v>
      </c>
      <c r="G26" s="37" t="s">
        <v>77</v>
      </c>
      <c r="H26" s="32" t="s">
        <v>77</v>
      </c>
    </row>
    <row r="27" spans="1:8" ht="18.75">
      <c r="A27" s="30" t="s">
        <v>35</v>
      </c>
      <c r="B27" s="37" t="s">
        <v>77</v>
      </c>
      <c r="C27" s="32" t="s">
        <v>77</v>
      </c>
      <c r="D27" s="37" t="s">
        <v>77</v>
      </c>
      <c r="E27" s="32" t="s">
        <v>77</v>
      </c>
      <c r="F27" s="37" t="s">
        <v>77</v>
      </c>
      <c r="G27" s="37" t="s">
        <v>77</v>
      </c>
      <c r="H27" s="32" t="s">
        <v>77</v>
      </c>
    </row>
    <row r="28" spans="1:8" ht="18.75">
      <c r="A28" s="30" t="s">
        <v>74</v>
      </c>
      <c r="B28" s="37" t="s">
        <v>77</v>
      </c>
      <c r="C28" s="32" t="s">
        <v>77</v>
      </c>
      <c r="D28" s="37" t="s">
        <v>77</v>
      </c>
      <c r="E28" s="32" t="s">
        <v>77</v>
      </c>
      <c r="F28" s="37" t="s">
        <v>77</v>
      </c>
      <c r="G28" s="37" t="s">
        <v>77</v>
      </c>
      <c r="H28" s="32" t="s">
        <v>77</v>
      </c>
    </row>
    <row r="29" spans="1:8" ht="36" customHeight="1">
      <c r="A29" s="33" t="s">
        <v>88</v>
      </c>
      <c r="B29" s="31">
        <v>5043</v>
      </c>
      <c r="C29" s="30">
        <f>B29/B7</f>
        <v>0.04595072347559864</v>
      </c>
      <c r="D29" s="31">
        <v>4600</v>
      </c>
      <c r="E29" s="30">
        <f>D29/D7</f>
        <v>0.04380952380952381</v>
      </c>
      <c r="F29" s="31">
        <v>2012</v>
      </c>
      <c r="G29" s="31">
        <v>6538</v>
      </c>
      <c r="H29" s="30">
        <f>G29/G7</f>
        <v>0.04358666666666667</v>
      </c>
    </row>
    <row r="30" spans="1:8" ht="37.5">
      <c r="A30" s="35" t="s">
        <v>89</v>
      </c>
      <c r="B30" s="38">
        <v>166</v>
      </c>
      <c r="C30" s="30">
        <f>B30/B7</f>
        <v>0.001512556037467653</v>
      </c>
      <c r="D30" s="38">
        <v>190</v>
      </c>
      <c r="E30" s="36">
        <f>D30/D7</f>
        <v>0.0018095238095238095</v>
      </c>
      <c r="F30" s="40">
        <v>0</v>
      </c>
      <c r="G30" s="40">
        <v>205</v>
      </c>
      <c r="H30" s="36">
        <f>G30/G7</f>
        <v>0.0013666666666666666</v>
      </c>
    </row>
    <row r="31" spans="1:8" ht="24" customHeight="1">
      <c r="A31" s="33" t="s">
        <v>75</v>
      </c>
      <c r="B31" s="31">
        <v>231</v>
      </c>
      <c r="C31" s="30">
        <f>B31/B7</f>
        <v>0.00210482195575318</v>
      </c>
      <c r="D31" s="31">
        <v>290</v>
      </c>
      <c r="E31" s="30">
        <f>D31/D7</f>
        <v>0.002761904761904762</v>
      </c>
      <c r="F31" s="31">
        <v>123</v>
      </c>
      <c r="G31" s="31">
        <v>255</v>
      </c>
      <c r="H31" s="30">
        <f>G31/G7</f>
        <v>0.0017</v>
      </c>
    </row>
    <row r="32" spans="1:8" ht="18.75">
      <c r="A32" s="17"/>
      <c r="B32" s="17"/>
      <c r="C32" s="17"/>
      <c r="D32" s="17"/>
      <c r="E32" s="17"/>
      <c r="F32" s="17"/>
      <c r="G32" s="17"/>
      <c r="H32" s="17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H35" s="1"/>
    </row>
    <row r="36" spans="1:8" ht="12.75">
      <c r="A36" s="3"/>
      <c r="B36" s="3"/>
      <c r="C36" s="3"/>
      <c r="D36" s="3"/>
      <c r="E36" s="3"/>
      <c r="F36" s="51"/>
      <c r="G36" s="51"/>
      <c r="H36" s="51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</sheetData>
  <sheetProtection/>
  <mergeCells count="7">
    <mergeCell ref="A4:H4"/>
    <mergeCell ref="F36:H36"/>
    <mergeCell ref="A5:A6"/>
    <mergeCell ref="B5:C5"/>
    <mergeCell ref="D5:E5"/>
    <mergeCell ref="F5:F6"/>
    <mergeCell ref="G5:H5"/>
  </mergeCells>
  <printOptions/>
  <pageMargins left="0.7480314960629921" right="0.35433070866141736" top="0.984251968503937" bottom="0.984251968503937" header="0.5118110236220472" footer="0.5118110236220472"/>
  <pageSetup fitToHeight="0" fitToWidth="1" horizontalDpi="600" verticalDpi="600" orientation="portrait" paperSize="9" scale="62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80" zoomScaleNormal="80" zoomScalePageLayoutView="0" workbookViewId="0" topLeftCell="A1">
      <selection activeCell="A1" sqref="A1:E33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18" t="s">
        <v>9</v>
      </c>
    </row>
    <row r="2" spans="1:7" ht="18.75">
      <c r="A2" s="8"/>
      <c r="B2" s="8"/>
      <c r="C2" s="8"/>
      <c r="D2" s="8"/>
      <c r="E2" s="18" t="s">
        <v>12</v>
      </c>
      <c r="F2" s="2"/>
      <c r="G2" s="2"/>
    </row>
    <row r="3" spans="1:7" ht="18.75">
      <c r="A3" s="8"/>
      <c r="B3" s="8"/>
      <c r="C3" s="8"/>
      <c r="D3" s="8"/>
      <c r="E3" s="19"/>
      <c r="F3" s="2"/>
      <c r="G3" s="2"/>
    </row>
    <row r="4" spans="1:7" ht="18.75">
      <c r="A4" s="8"/>
      <c r="B4" s="8"/>
      <c r="C4" s="8"/>
      <c r="D4" s="8"/>
      <c r="E4" s="19"/>
      <c r="F4" s="2"/>
      <c r="G4" s="2"/>
    </row>
    <row r="5" spans="1:5" ht="18.75">
      <c r="A5" s="45" t="s">
        <v>39</v>
      </c>
      <c r="B5" s="45"/>
      <c r="C5" s="45"/>
      <c r="D5" s="45"/>
      <c r="E5" s="45"/>
    </row>
    <row r="6" spans="1:5" ht="18.75">
      <c r="A6" s="11" t="s">
        <v>40</v>
      </c>
      <c r="B6" s="13"/>
      <c r="C6" s="13"/>
      <c r="D6" s="13"/>
      <c r="E6" s="11" t="s">
        <v>20</v>
      </c>
    </row>
    <row r="7" spans="1:5" ht="37.5">
      <c r="A7" s="14" t="s">
        <v>100</v>
      </c>
      <c r="B7" s="13"/>
      <c r="C7" s="13"/>
      <c r="D7" s="13"/>
      <c r="E7" s="30">
        <v>150000</v>
      </c>
    </row>
    <row r="8" spans="1:5" ht="56.25">
      <c r="A8" s="14" t="s">
        <v>101</v>
      </c>
      <c r="B8" s="13"/>
      <c r="C8" s="13"/>
      <c r="D8" s="13"/>
      <c r="E8" s="30">
        <v>138000</v>
      </c>
    </row>
    <row r="9" spans="1:5" ht="37.5">
      <c r="A9" s="14" t="s">
        <v>41</v>
      </c>
      <c r="B9" s="13"/>
      <c r="C9" s="13"/>
      <c r="D9" s="13"/>
      <c r="E9" s="30">
        <f>E7/E8*100</f>
        <v>108.69565217391303</v>
      </c>
    </row>
    <row r="10" spans="1:5" ht="37.5">
      <c r="A10" s="14" t="s">
        <v>102</v>
      </c>
      <c r="B10" s="13"/>
      <c r="C10" s="13"/>
      <c r="D10" s="13"/>
      <c r="E10" s="30">
        <v>25200</v>
      </c>
    </row>
    <row r="11" spans="1:5" ht="37.5">
      <c r="A11" s="14" t="s">
        <v>103</v>
      </c>
      <c r="B11" s="13"/>
      <c r="C11" s="13"/>
      <c r="D11" s="13"/>
      <c r="E11" s="30">
        <v>23200</v>
      </c>
    </row>
    <row r="12" spans="1:5" ht="18.75">
      <c r="A12" s="14" t="s">
        <v>42</v>
      </c>
      <c r="B12" s="13"/>
      <c r="C12" s="13"/>
      <c r="D12" s="13"/>
      <c r="E12" s="30">
        <f>E10/E11*100</f>
        <v>108.62068965517241</v>
      </c>
    </row>
    <row r="13" spans="1:5" ht="75">
      <c r="A13" s="14" t="s">
        <v>43</v>
      </c>
      <c r="B13" s="13"/>
      <c r="C13" s="13"/>
      <c r="D13" s="13"/>
      <c r="E13" s="30">
        <f>E9-E12</f>
        <v>0.07496251874061954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18" t="s">
        <v>44</v>
      </c>
    </row>
    <row r="17" spans="1:5" ht="18.75">
      <c r="A17" s="8"/>
      <c r="B17" s="8"/>
      <c r="C17" s="8"/>
      <c r="D17" s="8"/>
      <c r="E17" s="18" t="s">
        <v>12</v>
      </c>
    </row>
    <row r="18" spans="1:5" ht="18.75">
      <c r="A18" s="8"/>
      <c r="B18" s="8"/>
      <c r="C18" s="8"/>
      <c r="D18" s="8"/>
      <c r="E18" s="19"/>
    </row>
    <row r="19" spans="1:5" ht="7.5" customHeight="1">
      <c r="A19" s="8"/>
      <c r="B19" s="8"/>
      <c r="C19" s="8"/>
      <c r="D19" s="8"/>
      <c r="E19" s="19"/>
    </row>
    <row r="20" spans="1:5" ht="18.75">
      <c r="A20" s="45" t="s">
        <v>45</v>
      </c>
      <c r="B20" s="45"/>
      <c r="C20" s="45"/>
      <c r="D20" s="45"/>
      <c r="E20" s="45"/>
    </row>
    <row r="21" spans="1:5" ht="37.5">
      <c r="A21" s="11" t="s">
        <v>20</v>
      </c>
      <c r="B21" s="13"/>
      <c r="C21" s="13"/>
      <c r="D21" s="13"/>
      <c r="E21" s="12" t="s">
        <v>85</v>
      </c>
    </row>
    <row r="22" spans="1:5" ht="37.5">
      <c r="A22" s="14" t="s">
        <v>46</v>
      </c>
      <c r="B22" s="13"/>
      <c r="C22" s="13"/>
      <c r="D22" s="13"/>
      <c r="E22" s="30">
        <v>14035.9</v>
      </c>
    </row>
    <row r="23" spans="1:5" ht="18.75">
      <c r="A23" s="14" t="s">
        <v>47</v>
      </c>
      <c r="B23" s="13"/>
      <c r="C23" s="13"/>
      <c r="D23" s="13"/>
      <c r="E23" s="30">
        <v>3030.1</v>
      </c>
    </row>
    <row r="24" spans="1:5" ht="18.75">
      <c r="A24" s="20" t="s">
        <v>48</v>
      </c>
      <c r="B24" s="13"/>
      <c r="C24" s="13"/>
      <c r="D24" s="13"/>
      <c r="E24" s="30">
        <v>3030.1</v>
      </c>
    </row>
    <row r="25" spans="1:5" ht="18.75">
      <c r="A25" s="20" t="s">
        <v>49</v>
      </c>
      <c r="B25" s="13"/>
      <c r="C25" s="13"/>
      <c r="D25" s="13"/>
      <c r="E25" s="34" t="s">
        <v>77</v>
      </c>
    </row>
    <row r="26" spans="1:5" ht="18.75">
      <c r="A26" s="20" t="s">
        <v>50</v>
      </c>
      <c r="B26" s="13"/>
      <c r="C26" s="13"/>
      <c r="D26" s="13"/>
      <c r="E26" s="34" t="s">
        <v>77</v>
      </c>
    </row>
    <row r="27" spans="1:5" ht="18.75">
      <c r="A27" s="20" t="s">
        <v>51</v>
      </c>
      <c r="B27" s="13"/>
      <c r="C27" s="13"/>
      <c r="D27" s="13"/>
      <c r="E27" s="30">
        <v>11005.8</v>
      </c>
    </row>
    <row r="28" spans="1:5" ht="18.75">
      <c r="A28" s="20" t="s">
        <v>48</v>
      </c>
      <c r="B28" s="13"/>
      <c r="C28" s="13"/>
      <c r="D28" s="13"/>
      <c r="E28" s="30">
        <v>11005.8</v>
      </c>
    </row>
    <row r="29" spans="1:5" ht="18.75">
      <c r="A29" s="20" t="s">
        <v>49</v>
      </c>
      <c r="B29" s="13"/>
      <c r="C29" s="13"/>
      <c r="D29" s="13"/>
      <c r="E29" s="34">
        <v>11005.8</v>
      </c>
    </row>
    <row r="30" spans="1:5" ht="18.75">
      <c r="A30" s="20" t="s">
        <v>50</v>
      </c>
      <c r="B30" s="13"/>
      <c r="C30" s="13"/>
      <c r="D30" s="13"/>
      <c r="E30" s="34" t="s">
        <v>77</v>
      </c>
    </row>
    <row r="31" spans="1:5" ht="18.75">
      <c r="A31" s="21" t="s">
        <v>52</v>
      </c>
      <c r="B31" s="13"/>
      <c r="C31" s="13"/>
      <c r="D31" s="13"/>
      <c r="E31" s="34" t="s">
        <v>77</v>
      </c>
    </row>
    <row r="32" spans="1:5" ht="18.75">
      <c r="A32" s="22" t="s">
        <v>53</v>
      </c>
      <c r="B32" s="13"/>
      <c r="C32" s="13"/>
      <c r="D32" s="13"/>
      <c r="E32" s="30">
        <v>3030.1</v>
      </c>
    </row>
    <row r="33" spans="1:5" ht="18.75">
      <c r="A33" s="22" t="s">
        <v>54</v>
      </c>
      <c r="B33" s="13"/>
      <c r="C33" s="13"/>
      <c r="D33" s="13"/>
      <c r="E33" s="34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sheetProtection/>
  <mergeCells count="2">
    <mergeCell ref="A5:E5"/>
    <mergeCell ref="A20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70" zoomScaleNormal="70" zoomScalePageLayoutView="0" workbookViewId="0" topLeftCell="A1">
      <selection activeCell="A1" sqref="A1:M15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7" width="12.7109375" style="0" customWidth="1"/>
    <col min="8" max="8" width="18.8515625" style="0" customWidth="1"/>
    <col min="9" max="9" width="12.00390625" style="0" customWidth="1"/>
    <col min="10" max="10" width="11.140625" style="0" customWidth="1"/>
    <col min="11" max="11" width="12.8515625" style="0" customWidth="1"/>
    <col min="12" max="12" width="13.7109375" style="0" customWidth="1"/>
    <col min="13" max="13" width="14.2812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8" t="s">
        <v>55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18" t="s">
        <v>12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19"/>
    </row>
    <row r="4" spans="1:13" ht="18.75">
      <c r="A4" s="45" t="s">
        <v>76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33" customHeight="1">
      <c r="A5" s="55" t="s">
        <v>20</v>
      </c>
      <c r="B5" s="13"/>
      <c r="C5" s="13"/>
      <c r="D5" s="13"/>
      <c r="E5" s="13"/>
      <c r="F5" s="54" t="s">
        <v>90</v>
      </c>
      <c r="G5" s="54" t="s">
        <v>91</v>
      </c>
      <c r="H5" s="54" t="s">
        <v>104</v>
      </c>
      <c r="I5" s="54" t="s">
        <v>106</v>
      </c>
      <c r="J5" s="54"/>
      <c r="K5" s="54"/>
      <c r="L5" s="54" t="s">
        <v>59</v>
      </c>
      <c r="M5" s="54"/>
    </row>
    <row r="6" spans="1:13" ht="36.75" customHeight="1">
      <c r="A6" s="55"/>
      <c r="B6" s="13"/>
      <c r="C6" s="13"/>
      <c r="D6" s="13"/>
      <c r="E6" s="13"/>
      <c r="F6" s="54"/>
      <c r="G6" s="54"/>
      <c r="H6" s="54"/>
      <c r="I6" s="54" t="s">
        <v>105</v>
      </c>
      <c r="J6" s="54" t="s">
        <v>56</v>
      </c>
      <c r="K6" s="54"/>
      <c r="L6" s="54" t="s">
        <v>107</v>
      </c>
      <c r="M6" s="54" t="s">
        <v>108</v>
      </c>
    </row>
    <row r="7" spans="1:13" ht="57" customHeight="1">
      <c r="A7" s="55"/>
      <c r="B7" s="13"/>
      <c r="C7" s="13"/>
      <c r="D7" s="13"/>
      <c r="E7" s="13"/>
      <c r="F7" s="54"/>
      <c r="G7" s="54"/>
      <c r="H7" s="54"/>
      <c r="I7" s="54"/>
      <c r="J7" s="13" t="s">
        <v>57</v>
      </c>
      <c r="K7" s="13" t="s">
        <v>58</v>
      </c>
      <c r="L7" s="54"/>
      <c r="M7" s="54"/>
    </row>
    <row r="8" spans="1:13" ht="112.5">
      <c r="A8" s="14" t="s">
        <v>60</v>
      </c>
      <c r="B8" s="13"/>
      <c r="C8" s="13"/>
      <c r="D8" s="13"/>
      <c r="E8" s="13"/>
      <c r="F8" s="41">
        <v>109748</v>
      </c>
      <c r="G8" s="41">
        <v>105000</v>
      </c>
      <c r="H8" s="41">
        <v>39927</v>
      </c>
      <c r="I8" s="41">
        <v>150000</v>
      </c>
      <c r="J8" s="41"/>
      <c r="K8" s="41"/>
      <c r="L8" s="41">
        <f>I8/F8*100</f>
        <v>136.6767503735831</v>
      </c>
      <c r="M8" s="41">
        <f>I8/G8*100</f>
        <v>142.85714285714286</v>
      </c>
    </row>
    <row r="9" spans="1:13" ht="93.75">
      <c r="A9" s="14" t="s">
        <v>61</v>
      </c>
      <c r="B9" s="13"/>
      <c r="C9" s="13"/>
      <c r="D9" s="13"/>
      <c r="E9" s="13"/>
      <c r="F9" s="41">
        <v>246</v>
      </c>
      <c r="G9" s="41">
        <v>240</v>
      </c>
      <c r="H9" s="41">
        <v>245</v>
      </c>
      <c r="I9" s="41">
        <v>245</v>
      </c>
      <c r="J9" s="41">
        <v>52</v>
      </c>
      <c r="K9" s="41">
        <v>193</v>
      </c>
      <c r="L9" s="41">
        <f aca="true" t="shared" si="0" ref="L9:L15">I9/F9*100</f>
        <v>99.59349593495935</v>
      </c>
      <c r="M9" s="41">
        <f aca="true" t="shared" si="1" ref="M9:M15">I9/G9*100</f>
        <v>102.08333333333333</v>
      </c>
    </row>
    <row r="10" spans="1:13" ht="75">
      <c r="A10" s="20" t="s">
        <v>62</v>
      </c>
      <c r="B10" s="13"/>
      <c r="C10" s="13"/>
      <c r="D10" s="13"/>
      <c r="E10" s="13"/>
      <c r="F10" s="41">
        <v>18476</v>
      </c>
      <c r="G10" s="41">
        <v>14800</v>
      </c>
      <c r="H10" s="41">
        <v>9296</v>
      </c>
      <c r="I10" s="41">
        <v>25200</v>
      </c>
      <c r="J10" s="41">
        <f>I10-K10</f>
        <v>6731</v>
      </c>
      <c r="K10" s="41">
        <v>18469</v>
      </c>
      <c r="L10" s="41">
        <f t="shared" si="0"/>
        <v>136.39315869235767</v>
      </c>
      <c r="M10" s="41">
        <f t="shared" si="1"/>
        <v>170.27027027027026</v>
      </c>
    </row>
    <row r="11" spans="1:13" ht="37.5">
      <c r="A11" s="20" t="s">
        <v>64</v>
      </c>
      <c r="B11" s="13"/>
      <c r="C11" s="13"/>
      <c r="D11" s="13"/>
      <c r="E11" s="13"/>
      <c r="F11" s="41">
        <v>11085</v>
      </c>
      <c r="G11" s="41">
        <v>8880</v>
      </c>
      <c r="H11" s="41">
        <v>5578</v>
      </c>
      <c r="I11" s="41">
        <v>15120</v>
      </c>
      <c r="J11" s="41">
        <f>I11-K11</f>
        <v>4039</v>
      </c>
      <c r="K11" s="41">
        <v>11081</v>
      </c>
      <c r="L11" s="41">
        <f t="shared" si="0"/>
        <v>136.40054127198917</v>
      </c>
      <c r="M11" s="41">
        <f t="shared" si="1"/>
        <v>170.27027027027026</v>
      </c>
    </row>
    <row r="12" spans="1:13" ht="37.5">
      <c r="A12" s="20" t="s">
        <v>63</v>
      </c>
      <c r="B12" s="13"/>
      <c r="C12" s="13"/>
      <c r="D12" s="13"/>
      <c r="E12" s="13"/>
      <c r="F12" s="41">
        <f>F10-F11</f>
        <v>7391</v>
      </c>
      <c r="G12" s="41">
        <f>G10-G11</f>
        <v>5920</v>
      </c>
      <c r="H12" s="41">
        <f>H10-H11</f>
        <v>3718</v>
      </c>
      <c r="I12" s="41">
        <f>I10-I11</f>
        <v>10080</v>
      </c>
      <c r="J12" s="41">
        <f>I12-K12</f>
        <v>2692</v>
      </c>
      <c r="K12" s="41">
        <f>K10-K11</f>
        <v>7388</v>
      </c>
      <c r="L12" s="41">
        <f t="shared" si="0"/>
        <v>136.38208632120146</v>
      </c>
      <c r="M12" s="41">
        <f t="shared" si="1"/>
        <v>170.27027027027026</v>
      </c>
    </row>
    <row r="13" spans="1:13" ht="75">
      <c r="A13" s="20" t="s">
        <v>65</v>
      </c>
      <c r="B13" s="13"/>
      <c r="C13" s="13"/>
      <c r="D13" s="13"/>
      <c r="E13" s="13"/>
      <c r="F13" s="41">
        <v>6259</v>
      </c>
      <c r="G13" s="41">
        <v>6424</v>
      </c>
      <c r="H13" s="41">
        <v>6370</v>
      </c>
      <c r="I13" s="41">
        <v>8572</v>
      </c>
      <c r="J13" s="41">
        <v>10140</v>
      </c>
      <c r="K13" s="41">
        <v>7975</v>
      </c>
      <c r="L13" s="41">
        <f t="shared" si="0"/>
        <v>136.9547851094424</v>
      </c>
      <c r="M13" s="41">
        <f t="shared" si="1"/>
        <v>133.4371108343711</v>
      </c>
    </row>
    <row r="14" spans="1:13" ht="56.25">
      <c r="A14" s="20" t="s">
        <v>66</v>
      </c>
      <c r="B14" s="13"/>
      <c r="C14" s="13"/>
      <c r="D14" s="13"/>
      <c r="E14" s="13"/>
      <c r="F14" s="42" t="s">
        <v>77</v>
      </c>
      <c r="G14" s="42" t="s">
        <v>77</v>
      </c>
      <c r="H14" s="42" t="s">
        <v>77</v>
      </c>
      <c r="I14" s="42" t="s">
        <v>77</v>
      </c>
      <c r="J14" s="42" t="s">
        <v>77</v>
      </c>
      <c r="K14" s="42" t="s">
        <v>77</v>
      </c>
      <c r="L14" s="42" t="s">
        <v>77</v>
      </c>
      <c r="M14" s="42" t="s">
        <v>77</v>
      </c>
    </row>
    <row r="15" spans="1:13" ht="75">
      <c r="A15" s="20" t="s">
        <v>67</v>
      </c>
      <c r="B15" s="13"/>
      <c r="C15" s="13"/>
      <c r="D15" s="13"/>
      <c r="E15" s="13"/>
      <c r="F15" s="41">
        <f>F8/F9</f>
        <v>446.130081300813</v>
      </c>
      <c r="G15" s="41">
        <f>G8/G9</f>
        <v>437.5</v>
      </c>
      <c r="H15" s="41">
        <f>H8/H9</f>
        <v>162.9673469387755</v>
      </c>
      <c r="I15" s="41">
        <f>I8/I9</f>
        <v>612.2448979591836</v>
      </c>
      <c r="J15" s="41"/>
      <c r="K15" s="41"/>
      <c r="L15" s="41">
        <f t="shared" si="0"/>
        <v>137.23461466082222</v>
      </c>
      <c r="M15" s="41">
        <f t="shared" si="1"/>
        <v>139.94169096209913</v>
      </c>
    </row>
    <row r="16" spans="1:13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sheetProtection/>
  <mergeCells count="11"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0" zoomScaleNormal="80" zoomScalePageLayoutView="0" workbookViewId="0" topLeftCell="A1">
      <selection activeCell="A1" sqref="A1:L14"/>
    </sheetView>
  </sheetViews>
  <sheetFormatPr defaultColWidth="9.140625" defaultRowHeight="12.75"/>
  <cols>
    <col min="1" max="1" width="30.8515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18" t="s">
        <v>68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 t="s">
        <v>12</v>
      </c>
      <c r="L2" s="23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56" t="s">
        <v>69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  <c r="M4" s="8"/>
    </row>
    <row r="5" spans="1:13" ht="24" customHeight="1">
      <c r="A5" s="46"/>
      <c r="B5" s="15"/>
      <c r="C5" s="15"/>
      <c r="D5" s="15"/>
      <c r="E5" s="15"/>
      <c r="F5" s="44" t="s">
        <v>109</v>
      </c>
      <c r="G5" s="44" t="s">
        <v>110</v>
      </c>
      <c r="H5" s="44" t="s">
        <v>111</v>
      </c>
      <c r="I5" s="44" t="s">
        <v>70</v>
      </c>
      <c r="J5" s="44"/>
      <c r="K5" s="44"/>
      <c r="L5" s="44"/>
      <c r="M5" s="8"/>
    </row>
    <row r="6" spans="1:13" ht="27.75" customHeight="1">
      <c r="A6" s="46"/>
      <c r="B6" s="15"/>
      <c r="C6" s="15"/>
      <c r="D6" s="15"/>
      <c r="E6" s="15"/>
      <c r="F6" s="44"/>
      <c r="G6" s="44"/>
      <c r="H6" s="44"/>
      <c r="I6" s="44" t="s">
        <v>0</v>
      </c>
      <c r="J6" s="44" t="s">
        <v>1</v>
      </c>
      <c r="K6" s="44" t="s">
        <v>2</v>
      </c>
      <c r="L6" s="44" t="s">
        <v>3</v>
      </c>
      <c r="M6" s="8"/>
    </row>
    <row r="7" spans="1:13" ht="48" customHeight="1">
      <c r="A7" s="46"/>
      <c r="B7" s="15"/>
      <c r="C7" s="15"/>
      <c r="D7" s="15"/>
      <c r="E7" s="15"/>
      <c r="F7" s="44"/>
      <c r="G7" s="44"/>
      <c r="H7" s="44"/>
      <c r="I7" s="44"/>
      <c r="J7" s="44"/>
      <c r="K7" s="44"/>
      <c r="L7" s="44"/>
      <c r="M7" s="8"/>
    </row>
    <row r="8" spans="1:13" ht="32.25" customHeight="1">
      <c r="A8" s="55" t="s">
        <v>71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8"/>
    </row>
    <row r="9" spans="1:13" ht="56.25">
      <c r="A9" s="14" t="s">
        <v>83</v>
      </c>
      <c r="B9" s="13"/>
      <c r="C9" s="13"/>
      <c r="D9" s="13"/>
      <c r="E9" s="13"/>
      <c r="F9" s="31">
        <v>13150</v>
      </c>
      <c r="G9" s="31">
        <v>25000</v>
      </c>
      <c r="H9" s="31" t="s">
        <v>77</v>
      </c>
      <c r="I9" s="31" t="s">
        <v>77</v>
      </c>
      <c r="J9" s="31" t="s">
        <v>77</v>
      </c>
      <c r="K9" s="30" t="s">
        <v>77</v>
      </c>
      <c r="L9" s="30" t="s">
        <v>77</v>
      </c>
      <c r="M9" s="8"/>
    </row>
    <row r="10" spans="1:13" ht="18.75">
      <c r="A10" s="54" t="s">
        <v>72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8"/>
    </row>
    <row r="11" spans="1:13" ht="56.25">
      <c r="A11" s="20" t="s">
        <v>84</v>
      </c>
      <c r="B11" s="13"/>
      <c r="C11" s="13"/>
      <c r="D11" s="13"/>
      <c r="E11" s="13"/>
      <c r="F11" s="31">
        <v>13150</v>
      </c>
      <c r="G11" s="31">
        <v>25000</v>
      </c>
      <c r="H11" s="31" t="s">
        <v>77</v>
      </c>
      <c r="I11" s="31" t="s">
        <v>77</v>
      </c>
      <c r="J11" s="31" t="s">
        <v>77</v>
      </c>
      <c r="K11" s="30" t="s">
        <v>77</v>
      </c>
      <c r="L11" s="30" t="s">
        <v>77</v>
      </c>
      <c r="M11" s="8"/>
    </row>
    <row r="12" spans="1:13" ht="18.75">
      <c r="A12" s="2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8"/>
    </row>
    <row r="13" spans="1:13" ht="18.75">
      <c r="A13" s="2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8"/>
    </row>
    <row r="14" spans="1:13" ht="20.25">
      <c r="A14" s="59" t="s">
        <v>80</v>
      </c>
      <c r="B14" s="59"/>
      <c r="C14" s="59"/>
      <c r="D14" s="59"/>
      <c r="E14" s="59"/>
      <c r="F14" s="59"/>
      <c r="G14" s="27"/>
      <c r="H14" s="27" t="s">
        <v>73</v>
      </c>
      <c r="I14" s="27"/>
      <c r="J14" s="27"/>
      <c r="K14" s="27" t="s">
        <v>81</v>
      </c>
      <c r="L14" s="27"/>
      <c r="M14" s="8"/>
    </row>
    <row r="15" spans="1:13" ht="18.75">
      <c r="A15" s="25"/>
      <c r="B15" s="17"/>
      <c r="C15" s="17"/>
      <c r="D15" s="17"/>
      <c r="E15" s="17"/>
      <c r="F15" s="17"/>
      <c r="G15" s="17"/>
      <c r="H15" s="60" t="s">
        <v>11</v>
      </c>
      <c r="I15" s="60"/>
      <c r="J15" s="17"/>
      <c r="K15" s="60"/>
      <c r="L15" s="60"/>
      <c r="M15" s="8"/>
    </row>
    <row r="16" spans="1:12" ht="12.75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sheetProtection/>
  <mergeCells count="15">
    <mergeCell ref="A8:L8"/>
    <mergeCell ref="A10:L10"/>
    <mergeCell ref="A14:F14"/>
    <mergeCell ref="K15:L15"/>
    <mergeCell ref="H15:I15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&amp;C&amp;"Times New Roman,обычный"&amp;16 26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Admin_S</cp:lastModifiedBy>
  <cp:lastPrinted>2018-11-16T05:51:14Z</cp:lastPrinted>
  <dcterms:created xsi:type="dcterms:W3CDTF">1996-10-08T23:32:33Z</dcterms:created>
  <dcterms:modified xsi:type="dcterms:W3CDTF">2018-11-16T05:53:22Z</dcterms:modified>
  <cp:category/>
  <cp:version/>
  <cp:contentType/>
  <cp:contentStatus/>
</cp:coreProperties>
</file>