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 firstSheet="1" activeTab="1"/>
  </bookViews>
  <sheets>
    <sheet name="додаток 4" sheetId="1" r:id="rId1"/>
    <sheet name="нова редакція" sheetId="3" r:id="rId2"/>
  </sheets>
  <definedNames>
    <definedName name="_xlnm.Print_Area" localSheetId="1">'нова редакція'!$A$1:$AM$32</definedName>
  </definedNames>
  <calcPr calcId="145621"/>
</workbook>
</file>

<file path=xl/calcChain.xml><?xml version="1.0" encoding="utf-8"?>
<calcChain xmlns="http://schemas.openxmlformats.org/spreadsheetml/2006/main">
  <c r="N18" i="3" l="1"/>
  <c r="B23" i="3" l="1"/>
  <c r="C25" i="3"/>
  <c r="D25" i="3"/>
  <c r="E25" i="3"/>
  <c r="F25" i="3"/>
  <c r="G25" i="3"/>
  <c r="H25" i="3"/>
  <c r="I25" i="3"/>
  <c r="J25" i="3"/>
  <c r="K25" i="3"/>
  <c r="L25" i="3"/>
  <c r="M25" i="3"/>
  <c r="B25" i="3"/>
  <c r="C23" i="3"/>
  <c r="D23" i="3"/>
  <c r="E23" i="3"/>
  <c r="F23" i="3"/>
  <c r="G23" i="3"/>
  <c r="H23" i="3"/>
  <c r="I23" i="3"/>
  <c r="J23" i="3"/>
  <c r="K23" i="3"/>
  <c r="L23" i="3"/>
  <c r="M23" i="3"/>
  <c r="N21" i="3"/>
  <c r="C16" i="3" l="1"/>
  <c r="D16" i="3"/>
  <c r="D29" i="3" s="1"/>
  <c r="E16" i="3"/>
  <c r="F16" i="3"/>
  <c r="F29" i="3" s="1"/>
  <c r="G16" i="3"/>
  <c r="H16" i="3"/>
  <c r="H29" i="3" s="1"/>
  <c r="I16" i="3"/>
  <c r="J16" i="3"/>
  <c r="J29" i="3" s="1"/>
  <c r="K16" i="3"/>
  <c r="L16" i="3"/>
  <c r="L29" i="3" s="1"/>
  <c r="M16" i="3"/>
  <c r="B16" i="3"/>
  <c r="B29" i="3" s="1"/>
  <c r="C13" i="3"/>
  <c r="C12" i="3" s="1"/>
  <c r="D13" i="3"/>
  <c r="D28" i="3" s="1"/>
  <c r="E13" i="3"/>
  <c r="E28" i="3" s="1"/>
  <c r="F13" i="3"/>
  <c r="F28" i="3" s="1"/>
  <c r="G13" i="3"/>
  <c r="G12" i="3" s="1"/>
  <c r="H13" i="3"/>
  <c r="H28" i="3" s="1"/>
  <c r="I13" i="3"/>
  <c r="I28" i="3" s="1"/>
  <c r="J13" i="3"/>
  <c r="J28" i="3" s="1"/>
  <c r="K13" i="3"/>
  <c r="K12" i="3" s="1"/>
  <c r="L13" i="3"/>
  <c r="L28" i="3" s="1"/>
  <c r="M13" i="3"/>
  <c r="M28" i="3" s="1"/>
  <c r="B13" i="3"/>
  <c r="B12" i="3" s="1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C20" i="3"/>
  <c r="C19" i="3" s="1"/>
  <c r="D20" i="3"/>
  <c r="D19" i="3" s="1"/>
  <c r="E20" i="3"/>
  <c r="E19" i="3" s="1"/>
  <c r="F20" i="3"/>
  <c r="F19" i="3" s="1"/>
  <c r="G20" i="3"/>
  <c r="G19" i="3" s="1"/>
  <c r="H20" i="3"/>
  <c r="H19" i="3" s="1"/>
  <c r="I20" i="3"/>
  <c r="I19" i="3" s="1"/>
  <c r="J20" i="3"/>
  <c r="J19" i="3" s="1"/>
  <c r="K20" i="3"/>
  <c r="K19" i="3" s="1"/>
  <c r="L20" i="3"/>
  <c r="L19" i="3" s="1"/>
  <c r="M20" i="3"/>
  <c r="M19" i="3" s="1"/>
  <c r="B20" i="3"/>
  <c r="B19" i="3" s="1"/>
  <c r="M29" i="3" l="1"/>
  <c r="M27" i="3" s="1"/>
  <c r="K29" i="3"/>
  <c r="I29" i="3"/>
  <c r="I27" i="3" s="1"/>
  <c r="G29" i="3"/>
  <c r="E29" i="3"/>
  <c r="E27" i="3" s="1"/>
  <c r="C29" i="3"/>
  <c r="L27" i="3"/>
  <c r="J27" i="3"/>
  <c r="H27" i="3"/>
  <c r="F27" i="3"/>
  <c r="D27" i="3"/>
  <c r="L12" i="3"/>
  <c r="J12" i="3"/>
  <c r="H12" i="3"/>
  <c r="F12" i="3"/>
  <c r="D12" i="3"/>
  <c r="B28" i="3"/>
  <c r="B27" i="3" s="1"/>
  <c r="C28" i="3"/>
  <c r="G28" i="3"/>
  <c r="K28" i="3"/>
  <c r="M12" i="3"/>
  <c r="I12" i="3"/>
  <c r="E12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N15" i="3"/>
  <c r="N14" i="3"/>
  <c r="N20" i="3"/>
  <c r="N19" i="3" s="1"/>
  <c r="N17" i="3"/>
  <c r="B22" i="3"/>
  <c r="C22" i="3"/>
  <c r="D22" i="3"/>
  <c r="E22" i="3"/>
  <c r="F22" i="3"/>
  <c r="G22" i="3"/>
  <c r="H22" i="3"/>
  <c r="I22" i="3"/>
  <c r="J22" i="3"/>
  <c r="K22" i="3"/>
  <c r="L22" i="3"/>
  <c r="M22" i="3"/>
  <c r="AK22" i="3"/>
  <c r="AM22" i="3"/>
  <c r="N24" i="3"/>
  <c r="N23" i="3" s="1"/>
  <c r="N26" i="3"/>
  <c r="N25" i="3" s="1"/>
  <c r="O28" i="3"/>
  <c r="O27" i="3" s="1"/>
  <c r="P28" i="3"/>
  <c r="P27" i="3" s="1"/>
  <c r="Q28" i="3"/>
  <c r="Q27" i="3" s="1"/>
  <c r="R28" i="3"/>
  <c r="R27" i="3" s="1"/>
  <c r="S28" i="3"/>
  <c r="S27" i="3" s="1"/>
  <c r="T28" i="3"/>
  <c r="T27" i="3" s="1"/>
  <c r="U28" i="3"/>
  <c r="U27" i="3" s="1"/>
  <c r="V28" i="3"/>
  <c r="V27" i="3" s="1"/>
  <c r="W28" i="3"/>
  <c r="W27" i="3" s="1"/>
  <c r="X28" i="3"/>
  <c r="X27" i="3" s="1"/>
  <c r="Y28" i="3"/>
  <c r="Y27" i="3" s="1"/>
  <c r="Z28" i="3"/>
  <c r="Z27" i="3" s="1"/>
  <c r="AA28" i="3"/>
  <c r="AA27" i="3" s="1"/>
  <c r="AB28" i="3"/>
  <c r="AB27" i="3" s="1"/>
  <c r="AC28" i="3"/>
  <c r="AC27" i="3" s="1"/>
  <c r="AD28" i="3"/>
  <c r="AD27" i="3" s="1"/>
  <c r="AE28" i="3"/>
  <c r="AE27" i="3" s="1"/>
  <c r="AF28" i="3"/>
  <c r="AF27" i="3" s="1"/>
  <c r="AG28" i="3"/>
  <c r="AG27" i="3" s="1"/>
  <c r="AH28" i="3"/>
  <c r="AH27" i="3" s="1"/>
  <c r="AI28" i="3"/>
  <c r="AI27" i="3" s="1"/>
  <c r="AJ28" i="3"/>
  <c r="AJ27" i="3" s="1"/>
  <c r="AK28" i="3"/>
  <c r="AK27" i="3" s="1"/>
  <c r="AL28" i="3"/>
  <c r="AL27" i="3" s="1"/>
  <c r="AM28" i="3"/>
  <c r="AM27" i="3" s="1"/>
  <c r="B17" i="1"/>
  <c r="B62" i="1" s="1"/>
  <c r="C17" i="1"/>
  <c r="C62" i="1" s="1"/>
  <c r="D17" i="1"/>
  <c r="D62" i="1" s="1"/>
  <c r="E17" i="1"/>
  <c r="E62" i="1" s="1"/>
  <c r="F17" i="1"/>
  <c r="F62" i="1" s="1"/>
  <c r="G17" i="1"/>
  <c r="G62" i="1" s="1"/>
  <c r="H17" i="1"/>
  <c r="H62" i="1" s="1"/>
  <c r="I17" i="1"/>
  <c r="I62" i="1" s="1"/>
  <c r="J17" i="1"/>
  <c r="J62" i="1" s="1"/>
  <c r="K17" i="1"/>
  <c r="K62" i="1" s="1"/>
  <c r="L17" i="1"/>
  <c r="L62" i="1" s="1"/>
  <c r="M17" i="1"/>
  <c r="M62" i="1" s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B61" i="1"/>
  <c r="C61" i="1"/>
  <c r="D14" i="1"/>
  <c r="D61" i="1" s="1"/>
  <c r="E14" i="1"/>
  <c r="E61" i="1" s="1"/>
  <c r="F14" i="1"/>
  <c r="F61" i="1" s="1"/>
  <c r="G14" i="1"/>
  <c r="G61" i="1" s="1"/>
  <c r="H14" i="1"/>
  <c r="H61" i="1" s="1"/>
  <c r="I14" i="1"/>
  <c r="I61" i="1" s="1"/>
  <c r="J14" i="1"/>
  <c r="J61" i="1" s="1"/>
  <c r="K14" i="1"/>
  <c r="K61" i="1" s="1"/>
  <c r="L14" i="1"/>
  <c r="L61" i="1" s="1"/>
  <c r="M14" i="1"/>
  <c r="M61" i="1" s="1"/>
  <c r="B27" i="1"/>
  <c r="C13" i="1"/>
  <c r="C60" i="1" s="1"/>
  <c r="C27" i="1"/>
  <c r="D27" i="1"/>
  <c r="E27" i="1"/>
  <c r="F27" i="1"/>
  <c r="G27" i="1"/>
  <c r="H27" i="1"/>
  <c r="I27" i="1"/>
  <c r="J27" i="1"/>
  <c r="K27" i="1"/>
  <c r="L27" i="1"/>
  <c r="M27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AM27" i="1"/>
  <c r="AK27" i="1"/>
  <c r="N26" i="1"/>
  <c r="N25" i="1"/>
  <c r="N24" i="1"/>
  <c r="N23" i="1"/>
  <c r="N22" i="1"/>
  <c r="N21" i="1"/>
  <c r="N20" i="1"/>
  <c r="N19" i="1"/>
  <c r="N18" i="1"/>
  <c r="N16" i="1"/>
  <c r="N15" i="1"/>
  <c r="G27" i="3" l="1"/>
  <c r="M13" i="1"/>
  <c r="M60" i="1" s="1"/>
  <c r="K13" i="1"/>
  <c r="K60" i="1" s="1"/>
  <c r="N16" i="3"/>
  <c r="N29" i="3" s="1"/>
  <c r="N13" i="3"/>
  <c r="N28" i="3" s="1"/>
  <c r="K27" i="3"/>
  <c r="C27" i="3"/>
  <c r="N17" i="1"/>
  <c r="I13" i="1"/>
  <c r="I60" i="1" s="1"/>
  <c r="G13" i="1"/>
  <c r="G60" i="1" s="1"/>
  <c r="E13" i="1"/>
  <c r="E60" i="1" s="1"/>
  <c r="N27" i="1"/>
  <c r="AJ27" i="1" s="1"/>
  <c r="N22" i="3"/>
  <c r="AJ22" i="3" s="1"/>
  <c r="N62" i="1"/>
  <c r="N61" i="1"/>
  <c r="N14" i="1"/>
  <c r="L13" i="1"/>
  <c r="L60" i="1" s="1"/>
  <c r="J13" i="1"/>
  <c r="J60" i="1" s="1"/>
  <c r="H13" i="1"/>
  <c r="H60" i="1" s="1"/>
  <c r="F13" i="1"/>
  <c r="F60" i="1" s="1"/>
  <c r="D13" i="1"/>
  <c r="D60" i="1" s="1"/>
  <c r="B13" i="1"/>
  <c r="N27" i="3" l="1"/>
  <c r="N12" i="3"/>
  <c r="B60" i="1"/>
  <c r="N60" i="1" s="1"/>
  <c r="N13" i="1"/>
</calcChain>
</file>

<file path=xl/sharedStrings.xml><?xml version="1.0" encoding="utf-8"?>
<sst xmlns="http://schemas.openxmlformats.org/spreadsheetml/2006/main" count="82" uniqueCount="44">
  <si>
    <t>Додаток  4</t>
  </si>
  <si>
    <t>до рішення виконавчого</t>
  </si>
  <si>
    <t>комітету Сумської міської ради</t>
  </si>
  <si>
    <t>від ____________№ _______</t>
  </si>
  <si>
    <t>ЛІМІТИ</t>
  </si>
  <si>
    <t xml:space="preserve"> споживання  природного газу  по  професійно-технічних закладах на 2016 рік (м3)</t>
  </si>
  <si>
    <t>Назва закладу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</si>
  <si>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</si>
  <si>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</si>
  <si>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</si>
  <si>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</si>
  <si>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</si>
  <si>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</si>
  <si>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</si>
  <si>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</si>
  <si>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</si>
  <si>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</si>
  <si>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</si>
  <si>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</si>
  <si>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</si>
  <si>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 xml:space="preserve">ДПТНЗ "Сумське  вище професійне училище будівництва  та автотранспорту "   ( №11 ) </t>
  </si>
  <si>
    <t>загальний фонд        в т.ч.</t>
  </si>
  <si>
    <t>навчальний  та інші корпуси</t>
  </si>
  <si>
    <t>гуртожиток</t>
  </si>
  <si>
    <t>спеціальний фонд в т.ч.</t>
  </si>
  <si>
    <t xml:space="preserve">ДНЗ "Сумський центр професійно-технічної освіти харчових технологій,торгівлі та ресторанного сервісу"( №12) </t>
  </si>
  <si>
    <t>навчальний корпус та інші</t>
  </si>
  <si>
    <t xml:space="preserve">ДПТНЗ "Сумський центр професійно-технічної освіти з дизайну та сфери послуг" ( №24) </t>
  </si>
  <si>
    <t xml:space="preserve">гуртожиток </t>
  </si>
  <si>
    <t>Разом</t>
  </si>
  <si>
    <t>в т.ч загальний фонд</t>
  </si>
  <si>
    <t>в т.ч. спеціальний фонд</t>
  </si>
  <si>
    <t xml:space="preserve"> Начальник управління освіти і науки                                                  А.М.Данильченко</t>
  </si>
  <si>
    <t xml:space="preserve">комітету </t>
  </si>
  <si>
    <t xml:space="preserve">ДПТНЗ "Сумське  вище професійне училище будівництва  та автотранспорту "   </t>
  </si>
  <si>
    <t xml:space="preserve">ДПТНЗ "Сумський центр професійно-технічної освіти з дизайну та сфери послуг" </t>
  </si>
  <si>
    <t>Загальний фонд всього   в т.ч.</t>
  </si>
  <si>
    <t>Спеціальний фонд всього в т.ч.</t>
  </si>
  <si>
    <t>Разом в т.ч</t>
  </si>
  <si>
    <t xml:space="preserve"> загальний фонд</t>
  </si>
  <si>
    <t xml:space="preserve"> спеціальний фонд</t>
  </si>
  <si>
    <t>ДНЗ "Сумський центр професійно-технічної освіти харчових технологій, торгівлі та ресторанного сервісу"</t>
  </si>
  <si>
    <t xml:space="preserve"> споживання  природного газу  по  професійно-технічних закладах на 2019 рік  (м³)</t>
  </si>
  <si>
    <t xml:space="preserve">від                            №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</si>
</sst>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3" x14ac:knownFonts="1">
    <font>
      <sz val="10"/>
      <name val="Arial"/>
    </font>
    <font>
      <sz val="11"/>
      <name val="Times New Roman"/>
      <family val="1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164" fontId="1" fillId="0" borderId="0" xfId="0" applyNumberFormat="1" applyFont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/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/>
    </xf>
    <xf numFmtId="0" fontId="5" fillId="2" borderId="1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2" fontId="6" fillId="2" borderId="1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top" wrapText="1"/>
    </xf>
    <xf numFmtId="165" fontId="7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/>
    <xf numFmtId="164" fontId="4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1" fillId="0" borderId="0" xfId="0" applyNumberFormat="1" applyFont="1" applyAlignment="1"/>
    <xf numFmtId="164" fontId="11" fillId="0" borderId="0" xfId="0" applyNumberFormat="1" applyFont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5" fontId="5" fillId="3" borderId="2" xfId="0" applyNumberFormat="1" applyFont="1" applyFill="1" applyBorder="1" applyAlignment="1">
      <alignment horizontal="center" vertical="center" wrapText="1"/>
    </xf>
    <xf numFmtId="1" fontId="6" fillId="3" borderId="0" xfId="0" applyNumberFormat="1" applyFont="1" applyFill="1" applyAlignment="1">
      <alignment horizontal="center"/>
    </xf>
    <xf numFmtId="2" fontId="6" fillId="3" borderId="0" xfId="0" applyNumberFormat="1" applyFont="1" applyFill="1" applyAlignment="1">
      <alignment horizontal="center"/>
    </xf>
    <xf numFmtId="165" fontId="6" fillId="3" borderId="0" xfId="0" applyNumberFormat="1" applyFont="1" applyFill="1" applyAlignment="1">
      <alignment horizontal="center"/>
    </xf>
    <xf numFmtId="165" fontId="5" fillId="3" borderId="1" xfId="0" applyNumberFormat="1" applyFont="1" applyFill="1" applyBorder="1" applyAlignment="1">
      <alignment horizontal="center" vertical="top" wrapText="1"/>
    </xf>
    <xf numFmtId="164" fontId="1" fillId="3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1" fillId="3" borderId="0" xfId="0" applyNumberFormat="1" applyFont="1" applyFill="1" applyAlignment="1"/>
    <xf numFmtId="164" fontId="3" fillId="3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5" fontId="3" fillId="3" borderId="0" xfId="0" applyNumberFormat="1" applyFont="1" applyFill="1" applyAlignment="1">
      <alignment horizontal="center"/>
    </xf>
    <xf numFmtId="0" fontId="5" fillId="3" borderId="1" xfId="0" applyNumberFormat="1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164" fontId="9" fillId="3" borderId="0" xfId="0" applyNumberFormat="1" applyFont="1" applyFill="1" applyAlignment="1">
      <alignment horizontal="center" vertical="center" wrapText="1"/>
    </xf>
    <xf numFmtId="164" fontId="11" fillId="3" borderId="0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Alignment="1"/>
    <xf numFmtId="164" fontId="4" fillId="3" borderId="0" xfId="0" applyNumberFormat="1" applyFont="1" applyFill="1" applyAlignment="1">
      <alignment horizontal="center"/>
    </xf>
    <xf numFmtId="164" fontId="12" fillId="3" borderId="0" xfId="0" applyNumberFormat="1" applyFont="1" applyFill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164" fontId="11" fillId="3" borderId="0" xfId="0" applyNumberFormat="1" applyFont="1" applyFill="1" applyAlignment="1"/>
    <xf numFmtId="164" fontId="11" fillId="3" borderId="0" xfId="0" applyNumberFormat="1" applyFont="1" applyFill="1" applyAlignment="1">
      <alignment horizontal="center"/>
    </xf>
    <xf numFmtId="0" fontId="5" fillId="3" borderId="1" xfId="0" applyNumberFormat="1" applyFont="1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left" vertical="center" wrapText="1"/>
    </xf>
    <xf numFmtId="1" fontId="5" fillId="3" borderId="1" xfId="0" applyNumberFormat="1" applyFont="1" applyFill="1" applyBorder="1" applyAlignment="1">
      <alignment horizontal="left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horizontal="center" vertical="top" wrapText="1"/>
    </xf>
    <xf numFmtId="2" fontId="5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left" vertical="center" wrapText="1"/>
    </xf>
    <xf numFmtId="164" fontId="5" fillId="3" borderId="0" xfId="0" applyNumberFormat="1" applyFont="1" applyFill="1" applyBorder="1" applyAlignment="1">
      <alignment horizontal="left" vertical="center" wrapText="1"/>
    </xf>
    <xf numFmtId="2" fontId="5" fillId="3" borderId="0" xfId="0" applyNumberFormat="1" applyFont="1" applyFill="1" applyBorder="1" applyAlignment="1">
      <alignment horizontal="center" vertical="center"/>
    </xf>
    <xf numFmtId="2" fontId="6" fillId="4" borderId="0" xfId="0" applyNumberFormat="1" applyFont="1" applyFill="1" applyAlignment="1">
      <alignment horizontal="center"/>
    </xf>
    <xf numFmtId="1" fontId="6" fillId="4" borderId="0" xfId="0" applyNumberFormat="1" applyFont="1" applyFill="1" applyAlignment="1">
      <alignment horizontal="center"/>
    </xf>
    <xf numFmtId="165" fontId="6" fillId="4" borderId="0" xfId="0" applyNumberFormat="1" applyFont="1" applyFill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/>
    </xf>
    <xf numFmtId="164" fontId="4" fillId="3" borderId="0" xfId="0" applyNumberFormat="1" applyFont="1" applyFill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4"/>
  <sheetViews>
    <sheetView topLeftCell="A13" workbookViewId="0">
      <selection activeCell="B19" sqref="B19:M19"/>
    </sheetView>
  </sheetViews>
  <sheetFormatPr defaultRowHeight="12" x14ac:dyDescent="0.2"/>
  <cols>
    <col min="1" max="1" width="16.140625" style="3" customWidth="1"/>
    <col min="2" max="2" width="9" style="3" customWidth="1"/>
    <col min="3" max="3" width="8.5703125" style="3" customWidth="1"/>
    <col min="4" max="4" width="8.42578125" style="3" customWidth="1"/>
    <col min="5" max="5" width="9.28515625" style="3" customWidth="1"/>
    <col min="6" max="6" width="8" style="3" customWidth="1"/>
    <col min="7" max="7" width="7.7109375" style="3" customWidth="1"/>
    <col min="8" max="8" width="7.42578125" style="3" customWidth="1"/>
    <col min="9" max="9" width="7.5703125" style="3" customWidth="1"/>
    <col min="10" max="10" width="8.42578125" style="3" customWidth="1"/>
    <col min="11" max="11" width="8.5703125" style="3" customWidth="1"/>
    <col min="12" max="12" width="8.7109375" style="3" customWidth="1"/>
    <col min="13" max="13" width="8" style="3" customWidth="1"/>
    <col min="14" max="14" width="11.85546875" style="47" customWidth="1"/>
    <col min="15" max="38" width="0" style="3" hidden="1" customWidth="1"/>
    <col min="39" max="39" width="14" style="3" hidden="1" customWidth="1"/>
    <col min="40" max="16384" width="9.140625" style="3"/>
  </cols>
  <sheetData>
    <row r="1" spans="1:41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41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41" s="5" customFormat="1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" t="s">
        <v>0</v>
      </c>
      <c r="M3" s="4"/>
      <c r="N3" s="4"/>
    </row>
    <row r="4" spans="1:41" s="5" customFormat="1" ht="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4" t="s">
        <v>1</v>
      </c>
      <c r="M4" s="4"/>
      <c r="N4" s="4"/>
    </row>
    <row r="5" spans="1:41" s="5" customFormat="1" ht="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" t="s">
        <v>2</v>
      </c>
      <c r="M5" s="4"/>
      <c r="N5" s="4"/>
    </row>
    <row r="6" spans="1:41" s="5" customFormat="1" ht="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4" t="s">
        <v>3</v>
      </c>
      <c r="M6" s="4"/>
      <c r="N6" s="4"/>
    </row>
    <row r="7" spans="1:41" s="5" customFormat="1" ht="8.2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/>
    </row>
    <row r="8" spans="1:41" s="5" customFormat="1" ht="15.75" customHeight="1" x14ac:dyDescent="0.2">
      <c r="A8" s="87" t="s">
        <v>4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41" s="5" customFormat="1" ht="16.5" customHeight="1" x14ac:dyDescent="0.2">
      <c r="A9" s="87" t="s">
        <v>5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</row>
    <row r="10" spans="1:41" s="5" customFormat="1" ht="16.5" customHeight="1" x14ac:dyDescent="0.2">
      <c r="A10" s="6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6"/>
      <c r="N10" s="6"/>
    </row>
    <row r="11" spans="1:41" s="5" customFormat="1" ht="9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88"/>
      <c r="N11" s="88"/>
    </row>
    <row r="12" spans="1:41" s="5" customFormat="1" ht="47.25" customHeight="1" x14ac:dyDescent="0.2">
      <c r="A12" s="8" t="s">
        <v>6</v>
      </c>
      <c r="B12" s="8" t="s">
        <v>7</v>
      </c>
      <c r="C12" s="8" t="s">
        <v>8</v>
      </c>
      <c r="D12" s="8" t="s">
        <v>9</v>
      </c>
      <c r="E12" s="8" t="s">
        <v>10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9" t="s">
        <v>19</v>
      </c>
      <c r="AN12" s="10"/>
    </row>
    <row r="13" spans="1:41" s="14" customFormat="1" ht="76.5" x14ac:dyDescent="0.2">
      <c r="A13" s="11" t="s">
        <v>20</v>
      </c>
      <c r="B13" s="12">
        <f>B14+B17</f>
        <v>28.856999999999999</v>
      </c>
      <c r="C13" s="12">
        <f t="shared" ref="C13:M13" si="0">C14+C17</f>
        <v>27.3</v>
      </c>
      <c r="D13" s="12">
        <f t="shared" si="0"/>
        <v>23.900000000000002</v>
      </c>
      <c r="E13" s="12">
        <f t="shared" si="0"/>
        <v>5.8000000000000007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7.1</v>
      </c>
      <c r="L13" s="12">
        <f t="shared" si="0"/>
        <v>20.499999999999996</v>
      </c>
      <c r="M13" s="12">
        <f t="shared" si="0"/>
        <v>22.5</v>
      </c>
      <c r="N13" s="12">
        <f>B13+C13+D13+E13+F13+G13+H13+I13+J13+K13+L13+M13</f>
        <v>135.95699999999999</v>
      </c>
      <c r="O13" s="13"/>
      <c r="AN13" s="15"/>
      <c r="AO13" s="15"/>
    </row>
    <row r="14" spans="1:41" s="14" customFormat="1" ht="25.5" x14ac:dyDescent="0.2">
      <c r="A14" s="11" t="s">
        <v>21</v>
      </c>
      <c r="B14" s="12">
        <v>24.457000000000001</v>
      </c>
      <c r="C14" s="12">
        <v>23</v>
      </c>
      <c r="D14" s="12">
        <f t="shared" ref="D14:M14" si="1">D15+D16</f>
        <v>19.600000000000001</v>
      </c>
      <c r="E14" s="12">
        <f t="shared" si="1"/>
        <v>4.2</v>
      </c>
      <c r="F14" s="12">
        <f t="shared" si="1"/>
        <v>0</v>
      </c>
      <c r="G14" s="12">
        <f t="shared" si="1"/>
        <v>0</v>
      </c>
      <c r="H14" s="12">
        <f t="shared" si="1"/>
        <v>0</v>
      </c>
      <c r="I14" s="12">
        <f t="shared" si="1"/>
        <v>0</v>
      </c>
      <c r="J14" s="12">
        <f t="shared" si="1"/>
        <v>0</v>
      </c>
      <c r="K14" s="12">
        <f t="shared" si="1"/>
        <v>4.0999999999999996</v>
      </c>
      <c r="L14" s="12">
        <f t="shared" si="1"/>
        <v>16.599999999999998</v>
      </c>
      <c r="M14" s="12">
        <f t="shared" si="1"/>
        <v>18.8</v>
      </c>
      <c r="N14" s="12">
        <f t="shared" ref="N14:N62" si="2">B14+C14+D14+E14+F14+G14+H14+I14+J14+K14+L14+M14</f>
        <v>110.75699999999999</v>
      </c>
      <c r="O14" s="13"/>
      <c r="AN14" s="15"/>
      <c r="AO14" s="15"/>
    </row>
    <row r="15" spans="1:41" s="14" customFormat="1" ht="25.5" x14ac:dyDescent="0.2">
      <c r="A15" s="16" t="s">
        <v>22</v>
      </c>
      <c r="B15" s="17">
        <v>20.457000000000001</v>
      </c>
      <c r="C15" s="17">
        <v>19.399999999999999</v>
      </c>
      <c r="D15" s="17">
        <v>17</v>
      </c>
      <c r="E15" s="17">
        <v>3.5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3.5</v>
      </c>
      <c r="L15" s="17">
        <v>13.2</v>
      </c>
      <c r="M15" s="17">
        <v>15.2</v>
      </c>
      <c r="N15" s="12">
        <f t="shared" si="2"/>
        <v>92.257000000000005</v>
      </c>
      <c r="O15" s="13"/>
      <c r="AN15" s="15"/>
      <c r="AO15" s="15"/>
    </row>
    <row r="16" spans="1:41" s="14" customFormat="1" ht="12.75" x14ac:dyDescent="0.2">
      <c r="A16" s="18" t="s">
        <v>23</v>
      </c>
      <c r="B16" s="17">
        <v>4</v>
      </c>
      <c r="C16" s="17">
        <v>3.6</v>
      </c>
      <c r="D16" s="17">
        <v>2.6</v>
      </c>
      <c r="E16" s="17">
        <v>0.7</v>
      </c>
      <c r="F16" s="17"/>
      <c r="G16" s="17"/>
      <c r="H16" s="17"/>
      <c r="I16" s="17"/>
      <c r="J16" s="17"/>
      <c r="K16" s="17">
        <v>0.6</v>
      </c>
      <c r="L16" s="17">
        <v>3.4</v>
      </c>
      <c r="M16" s="17">
        <v>3.6</v>
      </c>
      <c r="N16" s="12">
        <f t="shared" si="2"/>
        <v>18.5</v>
      </c>
      <c r="O16" s="13"/>
      <c r="AN16" s="15"/>
      <c r="AO16" s="15"/>
    </row>
    <row r="17" spans="1:40" s="14" customFormat="1" ht="25.5" x14ac:dyDescent="0.2">
      <c r="A17" s="11" t="s">
        <v>24</v>
      </c>
      <c r="B17" s="12">
        <f>B18+B19</f>
        <v>4.3999999999999995</v>
      </c>
      <c r="C17" s="12">
        <f t="shared" ref="C17:N17" si="3">C18+C19</f>
        <v>4.3</v>
      </c>
      <c r="D17" s="12">
        <f t="shared" si="3"/>
        <v>4.3</v>
      </c>
      <c r="E17" s="12">
        <f t="shared" si="3"/>
        <v>1.6</v>
      </c>
      <c r="F17" s="12">
        <f t="shared" si="3"/>
        <v>0</v>
      </c>
      <c r="G17" s="12">
        <f t="shared" si="3"/>
        <v>0</v>
      </c>
      <c r="H17" s="12">
        <f t="shared" si="3"/>
        <v>0</v>
      </c>
      <c r="I17" s="12">
        <f t="shared" si="3"/>
        <v>0</v>
      </c>
      <c r="J17" s="12">
        <f t="shared" si="3"/>
        <v>0</v>
      </c>
      <c r="K17" s="12">
        <f t="shared" si="3"/>
        <v>3</v>
      </c>
      <c r="L17" s="12">
        <f t="shared" si="3"/>
        <v>3.9</v>
      </c>
      <c r="M17" s="12">
        <f t="shared" si="3"/>
        <v>3.7</v>
      </c>
      <c r="N17" s="12">
        <f t="shared" si="3"/>
        <v>25.199999999999996</v>
      </c>
      <c r="O17" s="13"/>
      <c r="AN17" s="15"/>
    </row>
    <row r="18" spans="1:40" s="14" customFormat="1" ht="25.5" x14ac:dyDescent="0.2">
      <c r="A18" s="16" t="s">
        <v>22</v>
      </c>
      <c r="B18" s="17">
        <v>0.6</v>
      </c>
      <c r="C18" s="17">
        <v>0.5</v>
      </c>
      <c r="D18" s="17">
        <v>0.5</v>
      </c>
      <c r="E18" s="17"/>
      <c r="F18" s="17"/>
      <c r="G18" s="17"/>
      <c r="H18" s="17"/>
      <c r="I18" s="17"/>
      <c r="J18" s="17"/>
      <c r="K18" s="17"/>
      <c r="L18" s="17">
        <v>0.6</v>
      </c>
      <c r="M18" s="17">
        <v>0.5</v>
      </c>
      <c r="N18" s="12">
        <f t="shared" si="2"/>
        <v>2.7</v>
      </c>
      <c r="O18" s="13"/>
      <c r="AN18" s="15"/>
    </row>
    <row r="19" spans="1:40" s="14" customFormat="1" ht="12.75" x14ac:dyDescent="0.2">
      <c r="A19" s="18" t="s">
        <v>23</v>
      </c>
      <c r="B19" s="17">
        <v>3.8</v>
      </c>
      <c r="C19" s="17">
        <v>3.8</v>
      </c>
      <c r="D19" s="17">
        <v>3.8</v>
      </c>
      <c r="E19" s="17">
        <v>1.6</v>
      </c>
      <c r="F19" s="17"/>
      <c r="G19" s="17"/>
      <c r="H19" s="17"/>
      <c r="I19" s="17"/>
      <c r="J19" s="17"/>
      <c r="K19" s="17">
        <v>3</v>
      </c>
      <c r="L19" s="17">
        <v>3.3</v>
      </c>
      <c r="M19" s="17">
        <v>3.2</v>
      </c>
      <c r="N19" s="12">
        <f t="shared" si="2"/>
        <v>22.499999999999996</v>
      </c>
      <c r="O19" s="13"/>
      <c r="AN19" s="15"/>
    </row>
    <row r="20" spans="1:40" s="14" customFormat="1" ht="89.25" x14ac:dyDescent="0.2">
      <c r="A20" s="11" t="s">
        <v>25</v>
      </c>
      <c r="B20" s="12">
        <v>1</v>
      </c>
      <c r="C20" s="12"/>
      <c r="D20" s="12">
        <v>1</v>
      </c>
      <c r="E20" s="12"/>
      <c r="F20" s="12">
        <v>1</v>
      </c>
      <c r="G20" s="12"/>
      <c r="H20" s="12">
        <v>1</v>
      </c>
      <c r="I20" s="12"/>
      <c r="J20" s="12">
        <v>1</v>
      </c>
      <c r="K20" s="12"/>
      <c r="L20" s="12">
        <v>1</v>
      </c>
      <c r="M20" s="12"/>
      <c r="N20" s="12">
        <f t="shared" si="2"/>
        <v>6</v>
      </c>
      <c r="O20" s="13"/>
      <c r="AN20" s="15"/>
    </row>
    <row r="21" spans="1:40" s="14" customFormat="1" ht="25.5" x14ac:dyDescent="0.2">
      <c r="A21" s="18" t="s">
        <v>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2">
        <f t="shared" si="2"/>
        <v>0</v>
      </c>
      <c r="O21" s="13"/>
      <c r="AN21" s="15"/>
    </row>
    <row r="22" spans="1:40" s="14" customFormat="1" ht="25.5" x14ac:dyDescent="0.2">
      <c r="A22" s="18" t="s">
        <v>26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2">
        <f t="shared" si="2"/>
        <v>0</v>
      </c>
      <c r="O22" s="13"/>
      <c r="AN22" s="15"/>
    </row>
    <row r="23" spans="1:40" s="14" customFormat="1" ht="12.75" x14ac:dyDescent="0.2">
      <c r="A23" s="18" t="s">
        <v>23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>
        <f t="shared" si="2"/>
        <v>0</v>
      </c>
      <c r="O23" s="13"/>
      <c r="AN23" s="15"/>
    </row>
    <row r="24" spans="1:40" s="14" customFormat="1" ht="25.5" x14ac:dyDescent="0.2">
      <c r="A24" s="11" t="s">
        <v>24</v>
      </c>
      <c r="B24" s="12">
        <v>1</v>
      </c>
      <c r="C24" s="12"/>
      <c r="D24" s="12">
        <v>1</v>
      </c>
      <c r="E24" s="12"/>
      <c r="F24" s="12">
        <v>1</v>
      </c>
      <c r="G24" s="12"/>
      <c r="H24" s="12">
        <v>1</v>
      </c>
      <c r="I24" s="12"/>
      <c r="J24" s="12">
        <v>1</v>
      </c>
      <c r="K24" s="12"/>
      <c r="L24" s="12">
        <v>1</v>
      </c>
      <c r="M24" s="12"/>
      <c r="N24" s="12">
        <f t="shared" si="2"/>
        <v>6</v>
      </c>
      <c r="O24" s="13"/>
      <c r="AN24" s="15"/>
    </row>
    <row r="25" spans="1:40" s="14" customFormat="1" ht="25.5" x14ac:dyDescent="0.2">
      <c r="A25" s="16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2">
        <f t="shared" si="2"/>
        <v>0</v>
      </c>
      <c r="O25" s="13"/>
      <c r="AN25" s="15"/>
    </row>
    <row r="26" spans="1:40" s="14" customFormat="1" ht="12.75" x14ac:dyDescent="0.2">
      <c r="A26" s="18" t="s">
        <v>23</v>
      </c>
      <c r="B26" s="17">
        <v>1</v>
      </c>
      <c r="C26" s="17"/>
      <c r="D26" s="17">
        <v>1</v>
      </c>
      <c r="E26" s="17"/>
      <c r="F26" s="17">
        <v>1</v>
      </c>
      <c r="G26" s="17"/>
      <c r="H26" s="17">
        <v>1</v>
      </c>
      <c r="I26" s="17"/>
      <c r="J26" s="17">
        <v>1</v>
      </c>
      <c r="K26" s="17"/>
      <c r="L26" s="17">
        <v>1</v>
      </c>
      <c r="M26" s="17"/>
      <c r="N26" s="12">
        <f t="shared" si="2"/>
        <v>6</v>
      </c>
      <c r="O26" s="13"/>
      <c r="AN26" s="15"/>
    </row>
    <row r="27" spans="1:40" s="14" customFormat="1" ht="78.75" customHeight="1" x14ac:dyDescent="0.2">
      <c r="A27" s="11" t="s">
        <v>27</v>
      </c>
      <c r="B27" s="19">
        <f>B29+B31</f>
        <v>0.2</v>
      </c>
      <c r="C27" s="19">
        <f t="shared" ref="C27:M27" si="4">C29+C31</f>
        <v>0.2</v>
      </c>
      <c r="D27" s="19">
        <f t="shared" si="4"/>
        <v>0.30000000000000004</v>
      </c>
      <c r="E27" s="19">
        <f t="shared" si="4"/>
        <v>0.2</v>
      </c>
      <c r="F27" s="19">
        <f t="shared" si="4"/>
        <v>0.30000000000000004</v>
      </c>
      <c r="G27" s="19">
        <f t="shared" si="4"/>
        <v>0.2</v>
      </c>
      <c r="H27" s="19">
        <f t="shared" si="4"/>
        <v>0.2</v>
      </c>
      <c r="I27" s="19">
        <f t="shared" si="4"/>
        <v>0.1</v>
      </c>
      <c r="J27" s="19">
        <f t="shared" si="4"/>
        <v>0.2</v>
      </c>
      <c r="K27" s="19">
        <f t="shared" si="4"/>
        <v>0.2</v>
      </c>
      <c r="L27" s="19">
        <f t="shared" si="4"/>
        <v>0.30000000000000004</v>
      </c>
      <c r="M27" s="19">
        <f t="shared" si="4"/>
        <v>0.30000000000000004</v>
      </c>
      <c r="N27" s="12">
        <f t="shared" si="2"/>
        <v>2.7</v>
      </c>
      <c r="O27" s="13"/>
      <c r="AJ27" s="14">
        <f>N27*3%</f>
        <v>8.1000000000000003E-2</v>
      </c>
      <c r="AK27" s="14">
        <f>ROUND(AL27,0)</f>
        <v>8480</v>
      </c>
      <c r="AL27" s="14">
        <v>8480</v>
      </c>
      <c r="AM27" s="14">
        <f>AL27*1077.948</f>
        <v>9140999.040000001</v>
      </c>
      <c r="AN27" s="15"/>
    </row>
    <row r="28" spans="1:40" s="14" customFormat="1" ht="26.25" customHeight="1" x14ac:dyDescent="0.2">
      <c r="A28" s="18" t="s">
        <v>21</v>
      </c>
      <c r="B28" s="20">
        <v>0.1</v>
      </c>
      <c r="C28" s="20">
        <v>0.1</v>
      </c>
      <c r="D28" s="20">
        <v>0.2</v>
      </c>
      <c r="E28" s="20">
        <v>0.1</v>
      </c>
      <c r="F28" s="20">
        <v>0.2</v>
      </c>
      <c r="G28" s="20">
        <v>0.1</v>
      </c>
      <c r="H28" s="20">
        <v>0.1</v>
      </c>
      <c r="I28" s="20">
        <v>0.1</v>
      </c>
      <c r="J28" s="20">
        <v>0.1</v>
      </c>
      <c r="K28" s="20">
        <v>0.1</v>
      </c>
      <c r="L28" s="20">
        <v>0.2</v>
      </c>
      <c r="M28" s="20">
        <v>0.2</v>
      </c>
      <c r="N28" s="12">
        <v>1.6</v>
      </c>
    </row>
    <row r="29" spans="1:40" s="14" customFormat="1" ht="12.75" x14ac:dyDescent="0.2">
      <c r="A29" s="18" t="s">
        <v>28</v>
      </c>
      <c r="B29" s="21">
        <v>0.1</v>
      </c>
      <c r="C29" s="21">
        <v>0.1</v>
      </c>
      <c r="D29" s="21">
        <v>0.2</v>
      </c>
      <c r="E29" s="21">
        <v>0.1</v>
      </c>
      <c r="F29" s="21">
        <v>0.2</v>
      </c>
      <c r="G29" s="21">
        <v>0.1</v>
      </c>
      <c r="H29" s="21">
        <v>0.1</v>
      </c>
      <c r="I29" s="21">
        <v>0.1</v>
      </c>
      <c r="J29" s="21">
        <v>0.1</v>
      </c>
      <c r="K29" s="21">
        <v>0.1</v>
      </c>
      <c r="L29" s="21">
        <v>0.2</v>
      </c>
      <c r="M29" s="21">
        <v>0.2</v>
      </c>
      <c r="N29" s="22">
        <f t="shared" si="2"/>
        <v>1.5999999999999999</v>
      </c>
    </row>
    <row r="30" spans="1:40" s="14" customFormat="1" ht="25.5" x14ac:dyDescent="0.2">
      <c r="A30" s="18" t="s">
        <v>24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2">
        <f t="shared" si="2"/>
        <v>0</v>
      </c>
    </row>
    <row r="31" spans="1:40" s="14" customFormat="1" ht="12.75" x14ac:dyDescent="0.2">
      <c r="A31" s="24" t="s">
        <v>28</v>
      </c>
      <c r="B31" s="21">
        <v>0.1</v>
      </c>
      <c r="C31" s="21">
        <v>0.1</v>
      </c>
      <c r="D31" s="21">
        <v>0.1</v>
      </c>
      <c r="E31" s="21">
        <v>0.1</v>
      </c>
      <c r="F31" s="21">
        <v>0.1</v>
      </c>
      <c r="G31" s="21">
        <v>0.1</v>
      </c>
      <c r="H31" s="21">
        <v>0.1</v>
      </c>
      <c r="I31" s="21">
        <v>0</v>
      </c>
      <c r="J31" s="21">
        <v>0.1</v>
      </c>
      <c r="K31" s="21">
        <v>0.1</v>
      </c>
      <c r="L31" s="21">
        <v>0.1</v>
      </c>
      <c r="M31" s="21">
        <v>0.1</v>
      </c>
      <c r="N31" s="22">
        <f t="shared" si="2"/>
        <v>1.0999999999999999</v>
      </c>
    </row>
    <row r="32" spans="1:40" s="14" customFormat="1" ht="78" hidden="1" customHeight="1" x14ac:dyDescent="0.2">
      <c r="A32" s="8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2">
        <f t="shared" si="2"/>
        <v>0</v>
      </c>
    </row>
    <row r="33" spans="1:14" s="14" customFormat="1" ht="12.75" hidden="1" customHeight="1" x14ac:dyDescent="0.2">
      <c r="A33" s="26"/>
      <c r="B33" s="25"/>
      <c r="C33" s="25"/>
      <c r="D33" s="25"/>
      <c r="E33" s="27"/>
      <c r="F33" s="27"/>
      <c r="G33" s="27"/>
      <c r="H33" s="27"/>
      <c r="I33" s="27"/>
      <c r="J33" s="27"/>
      <c r="K33" s="27"/>
      <c r="L33" s="27"/>
      <c r="M33" s="27"/>
      <c r="N33" s="22">
        <f t="shared" si="2"/>
        <v>0</v>
      </c>
    </row>
    <row r="34" spans="1:14" s="14" customFormat="1" ht="12.75" hidden="1" customHeight="1" x14ac:dyDescent="0.2">
      <c r="A34" s="26"/>
      <c r="B34" s="25"/>
      <c r="C34" s="25"/>
      <c r="D34" s="25"/>
      <c r="E34" s="27"/>
      <c r="F34" s="27"/>
      <c r="G34" s="27"/>
      <c r="H34" s="27"/>
      <c r="I34" s="27"/>
      <c r="J34" s="27"/>
      <c r="K34" s="27"/>
      <c r="L34" s="27"/>
      <c r="M34" s="27"/>
      <c r="N34" s="22">
        <f t="shared" si="2"/>
        <v>0</v>
      </c>
    </row>
    <row r="35" spans="1:14" s="14" customFormat="1" ht="12.75" hidden="1" customHeight="1" x14ac:dyDescent="0.2">
      <c r="A35" s="26"/>
      <c r="B35" s="25"/>
      <c r="C35" s="25"/>
      <c r="D35" s="25"/>
      <c r="E35" s="27"/>
      <c r="F35" s="27"/>
      <c r="G35" s="27"/>
      <c r="H35" s="27"/>
      <c r="I35" s="27"/>
      <c r="J35" s="27"/>
      <c r="K35" s="27"/>
      <c r="L35" s="27"/>
      <c r="M35" s="27"/>
      <c r="N35" s="22">
        <f t="shared" si="2"/>
        <v>0</v>
      </c>
    </row>
    <row r="36" spans="1:14" s="14" customFormat="1" ht="12.75" hidden="1" customHeight="1" x14ac:dyDescent="0.2">
      <c r="A36" s="26"/>
      <c r="B36" s="25"/>
      <c r="C36" s="25"/>
      <c r="D36" s="25"/>
      <c r="E36" s="27"/>
      <c r="F36" s="27"/>
      <c r="G36" s="27"/>
      <c r="H36" s="27"/>
      <c r="I36" s="27"/>
      <c r="J36" s="27"/>
      <c r="K36" s="27"/>
      <c r="L36" s="27"/>
      <c r="M36" s="27"/>
      <c r="N36" s="22">
        <f t="shared" si="2"/>
        <v>0</v>
      </c>
    </row>
    <row r="37" spans="1:14" s="14" customFormat="1" ht="12.75" hidden="1" customHeight="1" x14ac:dyDescent="0.2">
      <c r="A37" s="26"/>
      <c r="B37" s="25"/>
      <c r="C37" s="25"/>
      <c r="D37" s="25"/>
      <c r="E37" s="27"/>
      <c r="F37" s="27"/>
      <c r="G37" s="27"/>
      <c r="H37" s="27"/>
      <c r="I37" s="27"/>
      <c r="J37" s="27"/>
      <c r="K37" s="27"/>
      <c r="L37" s="27"/>
      <c r="M37" s="27"/>
      <c r="N37" s="22">
        <f t="shared" si="2"/>
        <v>0</v>
      </c>
    </row>
    <row r="38" spans="1:14" s="14" customFormat="1" ht="12.75" hidden="1" customHeight="1" x14ac:dyDescent="0.2">
      <c r="A38" s="26"/>
      <c r="B38" s="25"/>
      <c r="C38" s="25"/>
      <c r="D38" s="25"/>
      <c r="E38" s="27"/>
      <c r="F38" s="27"/>
      <c r="G38" s="27"/>
      <c r="H38" s="27"/>
      <c r="I38" s="27"/>
      <c r="J38" s="27"/>
      <c r="K38" s="27"/>
      <c r="L38" s="27"/>
      <c r="M38" s="27"/>
      <c r="N38" s="22">
        <f t="shared" si="2"/>
        <v>0</v>
      </c>
    </row>
    <row r="39" spans="1:14" s="14" customFormat="1" ht="12.75" hidden="1" customHeight="1" x14ac:dyDescent="0.2">
      <c r="A39" s="26"/>
      <c r="B39" s="25"/>
      <c r="C39" s="25"/>
      <c r="D39" s="25"/>
      <c r="E39" s="27"/>
      <c r="F39" s="27"/>
      <c r="G39" s="27"/>
      <c r="H39" s="27"/>
      <c r="I39" s="27"/>
      <c r="J39" s="27"/>
      <c r="K39" s="27"/>
      <c r="L39" s="27"/>
      <c r="M39" s="27"/>
      <c r="N39" s="22">
        <f t="shared" si="2"/>
        <v>0</v>
      </c>
    </row>
    <row r="40" spans="1:14" s="14" customFormat="1" ht="12.75" hidden="1" customHeight="1" x14ac:dyDescent="0.2">
      <c r="A40" s="26"/>
      <c r="B40" s="25"/>
      <c r="C40" s="25"/>
      <c r="D40" s="25"/>
      <c r="E40" s="27"/>
      <c r="F40" s="27"/>
      <c r="G40" s="27"/>
      <c r="H40" s="27"/>
      <c r="I40" s="27"/>
      <c r="J40" s="27"/>
      <c r="K40" s="27"/>
      <c r="L40" s="27"/>
      <c r="M40" s="27"/>
      <c r="N40" s="22">
        <f t="shared" si="2"/>
        <v>0</v>
      </c>
    </row>
    <row r="41" spans="1:14" s="14" customFormat="1" ht="3.75" hidden="1" customHeight="1" x14ac:dyDescent="0.2">
      <c r="A41" s="26"/>
      <c r="B41" s="25"/>
      <c r="C41" s="25"/>
      <c r="D41" s="25"/>
      <c r="E41" s="27"/>
      <c r="F41" s="27"/>
      <c r="G41" s="27"/>
      <c r="H41" s="27"/>
      <c r="I41" s="27"/>
      <c r="J41" s="27"/>
      <c r="K41" s="27"/>
      <c r="L41" s="27"/>
      <c r="M41" s="27"/>
      <c r="N41" s="22">
        <f t="shared" si="2"/>
        <v>0</v>
      </c>
    </row>
    <row r="42" spans="1:14" s="14" customFormat="1" ht="12.75" hidden="1" customHeight="1" x14ac:dyDescent="0.2">
      <c r="A42" s="26"/>
      <c r="B42" s="25"/>
      <c r="C42" s="25"/>
      <c r="D42" s="25"/>
      <c r="E42" s="27"/>
      <c r="F42" s="27"/>
      <c r="G42" s="27"/>
      <c r="H42" s="27"/>
      <c r="I42" s="27"/>
      <c r="J42" s="27"/>
      <c r="K42" s="27"/>
      <c r="L42" s="27"/>
      <c r="M42" s="27"/>
      <c r="N42" s="22">
        <f t="shared" si="2"/>
        <v>0</v>
      </c>
    </row>
    <row r="43" spans="1:14" s="14" customFormat="1" ht="12.75" hidden="1" customHeight="1" x14ac:dyDescent="0.2">
      <c r="A43" s="26"/>
      <c r="B43" s="25"/>
      <c r="C43" s="25"/>
      <c r="D43" s="25"/>
      <c r="E43" s="27"/>
      <c r="F43" s="27"/>
      <c r="G43" s="27"/>
      <c r="H43" s="27"/>
      <c r="I43" s="27"/>
      <c r="J43" s="27"/>
      <c r="K43" s="27"/>
      <c r="L43" s="27"/>
      <c r="M43" s="27"/>
      <c r="N43" s="22">
        <f t="shared" si="2"/>
        <v>0</v>
      </c>
    </row>
    <row r="44" spans="1:14" s="14" customFormat="1" ht="12.75" hidden="1" customHeight="1" x14ac:dyDescent="0.2">
      <c r="A44" s="26"/>
      <c r="B44" s="25"/>
      <c r="C44" s="25"/>
      <c r="D44" s="25"/>
      <c r="E44" s="27"/>
      <c r="F44" s="27"/>
      <c r="G44" s="27"/>
      <c r="H44" s="27"/>
      <c r="I44" s="27"/>
      <c r="J44" s="27"/>
      <c r="K44" s="27"/>
      <c r="L44" s="27"/>
      <c r="M44" s="27"/>
      <c r="N44" s="22">
        <f t="shared" si="2"/>
        <v>0</v>
      </c>
    </row>
    <row r="45" spans="1:14" s="14" customFormat="1" ht="12.75" hidden="1" customHeight="1" x14ac:dyDescent="0.2">
      <c r="A45" s="26"/>
      <c r="B45" s="25"/>
      <c r="C45" s="25"/>
      <c r="D45" s="25"/>
      <c r="E45" s="27"/>
      <c r="F45" s="27"/>
      <c r="G45" s="27"/>
      <c r="H45" s="27"/>
      <c r="I45" s="27"/>
      <c r="J45" s="27"/>
      <c r="K45" s="27"/>
      <c r="L45" s="27"/>
      <c r="M45" s="27"/>
      <c r="N45" s="22">
        <f t="shared" si="2"/>
        <v>0</v>
      </c>
    </row>
    <row r="46" spans="1:14" s="14" customFormat="1" ht="12.75" hidden="1" customHeight="1" x14ac:dyDescent="0.2">
      <c r="A46" s="26"/>
      <c r="B46" s="25"/>
      <c r="C46" s="25"/>
      <c r="D46" s="25"/>
      <c r="E46" s="27"/>
      <c r="F46" s="27"/>
      <c r="G46" s="27"/>
      <c r="H46" s="27"/>
      <c r="I46" s="27"/>
      <c r="J46" s="27"/>
      <c r="K46" s="27"/>
      <c r="L46" s="27"/>
      <c r="M46" s="27"/>
      <c r="N46" s="22">
        <f t="shared" si="2"/>
        <v>0</v>
      </c>
    </row>
    <row r="47" spans="1:14" s="14" customFormat="1" ht="12.75" hidden="1" customHeight="1" x14ac:dyDescent="0.2">
      <c r="A47" s="26"/>
      <c r="B47" s="25"/>
      <c r="C47" s="25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2">
        <f t="shared" si="2"/>
        <v>0</v>
      </c>
    </row>
    <row r="48" spans="1:14" s="14" customFormat="1" ht="12.75" hidden="1" customHeight="1" x14ac:dyDescent="0.2">
      <c r="A48" s="26"/>
      <c r="B48" s="25"/>
      <c r="C48" s="25"/>
      <c r="D48" s="25"/>
      <c r="E48" s="27"/>
      <c r="F48" s="27"/>
      <c r="G48" s="27"/>
      <c r="H48" s="27"/>
      <c r="I48" s="27"/>
      <c r="J48" s="27"/>
      <c r="K48" s="27"/>
      <c r="L48" s="27"/>
      <c r="M48" s="27"/>
      <c r="N48" s="22">
        <f t="shared" si="2"/>
        <v>0</v>
      </c>
    </row>
    <row r="49" spans="1:39" s="14" customFormat="1" ht="12.75" hidden="1" customHeight="1" x14ac:dyDescent="0.2">
      <c r="A49" s="26"/>
      <c r="B49" s="25"/>
      <c r="C49" s="25"/>
      <c r="D49" s="25"/>
      <c r="E49" s="27"/>
      <c r="F49" s="27"/>
      <c r="G49" s="27"/>
      <c r="H49" s="27"/>
      <c r="I49" s="27"/>
      <c r="J49" s="27"/>
      <c r="K49" s="27"/>
      <c r="L49" s="27"/>
      <c r="M49" s="27"/>
      <c r="N49" s="22">
        <f t="shared" si="2"/>
        <v>0</v>
      </c>
    </row>
    <row r="50" spans="1:39" s="31" customFormat="1" ht="12.75" hidden="1" customHeight="1" x14ac:dyDescent="0.2">
      <c r="A50" s="28"/>
      <c r="B50" s="29"/>
      <c r="C50" s="29"/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22">
        <f t="shared" si="2"/>
        <v>0</v>
      </c>
    </row>
    <row r="51" spans="1:39" s="31" customFormat="1" ht="12.75" hidden="1" customHeight="1" x14ac:dyDescent="0.2">
      <c r="A51" s="28"/>
      <c r="B51" s="29"/>
      <c r="C51" s="29"/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22">
        <f t="shared" si="2"/>
        <v>0</v>
      </c>
    </row>
    <row r="52" spans="1:39" s="31" customFormat="1" ht="12.75" hidden="1" customHeight="1" x14ac:dyDescent="0.2">
      <c r="A52" s="28"/>
      <c r="B52" s="29"/>
      <c r="C52" s="29"/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22">
        <f t="shared" si="2"/>
        <v>0</v>
      </c>
    </row>
    <row r="53" spans="1:39" s="14" customFormat="1" ht="27.75" hidden="1" customHeight="1" x14ac:dyDescent="0.2">
      <c r="A53" s="26"/>
      <c r="B53" s="25"/>
      <c r="C53" s="25"/>
      <c r="D53" s="25"/>
      <c r="E53" s="27"/>
      <c r="F53" s="27"/>
      <c r="G53" s="27"/>
      <c r="H53" s="27"/>
      <c r="I53" s="27"/>
      <c r="J53" s="27"/>
      <c r="K53" s="27"/>
      <c r="L53" s="27"/>
      <c r="M53" s="27"/>
      <c r="N53" s="22">
        <f t="shared" si="2"/>
        <v>0</v>
      </c>
    </row>
    <row r="54" spans="1:39" s="14" customFormat="1" ht="0.75" customHeight="1" x14ac:dyDescent="0.2">
      <c r="A54" s="26"/>
      <c r="B54" s="25"/>
      <c r="C54" s="25"/>
      <c r="D54" s="25"/>
      <c r="E54" s="27"/>
      <c r="F54" s="27"/>
      <c r="G54" s="27"/>
      <c r="H54" s="27"/>
      <c r="I54" s="27"/>
      <c r="J54" s="27"/>
      <c r="K54" s="27"/>
      <c r="L54" s="27"/>
      <c r="M54" s="27"/>
      <c r="N54" s="22">
        <f t="shared" si="2"/>
        <v>0</v>
      </c>
    </row>
    <row r="55" spans="1:39" s="14" customFormat="1" ht="2.25" hidden="1" customHeight="1" x14ac:dyDescent="0.2">
      <c r="A55" s="26"/>
      <c r="B55" s="25"/>
      <c r="C55" s="25"/>
      <c r="D55" s="25"/>
      <c r="E55" s="27"/>
      <c r="F55" s="27"/>
      <c r="G55" s="27"/>
      <c r="H55" s="27"/>
      <c r="I55" s="27"/>
      <c r="J55" s="27"/>
      <c r="K55" s="27"/>
      <c r="L55" s="27"/>
      <c r="M55" s="27"/>
      <c r="N55" s="22">
        <f t="shared" si="2"/>
        <v>0</v>
      </c>
    </row>
    <row r="56" spans="1:39" s="14" customFormat="1" ht="54.75" hidden="1" customHeight="1" x14ac:dyDescent="0.2">
      <c r="A56" s="26"/>
      <c r="B56" s="25"/>
      <c r="C56" s="25"/>
      <c r="D56" s="25"/>
      <c r="E56" s="27"/>
      <c r="F56" s="27"/>
      <c r="G56" s="27"/>
      <c r="H56" s="27"/>
      <c r="I56" s="27"/>
      <c r="J56" s="27"/>
      <c r="K56" s="27"/>
      <c r="L56" s="27"/>
      <c r="M56" s="27"/>
      <c r="N56" s="22">
        <f t="shared" si="2"/>
        <v>0</v>
      </c>
    </row>
    <row r="57" spans="1:39" s="14" customFormat="1" ht="27.75" hidden="1" customHeight="1" x14ac:dyDescent="0.2">
      <c r="A57" s="26"/>
      <c r="B57" s="25"/>
      <c r="C57" s="25"/>
      <c r="D57" s="25"/>
      <c r="E57" s="27"/>
      <c r="F57" s="27"/>
      <c r="G57" s="27"/>
      <c r="H57" s="27"/>
      <c r="I57" s="27"/>
      <c r="J57" s="27"/>
      <c r="K57" s="27"/>
      <c r="L57" s="27"/>
      <c r="M57" s="27"/>
      <c r="N57" s="22">
        <f t="shared" si="2"/>
        <v>0</v>
      </c>
    </row>
    <row r="58" spans="1:39" s="14" customFormat="1" ht="27.75" hidden="1" customHeight="1" x14ac:dyDescent="0.2">
      <c r="A58" s="26"/>
      <c r="B58" s="25"/>
      <c r="C58" s="25"/>
      <c r="D58" s="25"/>
      <c r="E58" s="27"/>
      <c r="F58" s="27"/>
      <c r="G58" s="27"/>
      <c r="H58" s="27"/>
      <c r="I58" s="27"/>
      <c r="J58" s="27"/>
      <c r="K58" s="27"/>
      <c r="L58" s="27"/>
      <c r="M58" s="27"/>
      <c r="N58" s="22">
        <f t="shared" si="2"/>
        <v>0</v>
      </c>
    </row>
    <row r="59" spans="1:39" s="14" customFormat="1" ht="36.75" hidden="1" customHeight="1" x14ac:dyDescent="0.2">
      <c r="A59" s="26"/>
      <c r="B59" s="25"/>
      <c r="C59" s="25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2">
        <f t="shared" si="2"/>
        <v>0</v>
      </c>
    </row>
    <row r="60" spans="1:39" s="14" customFormat="1" ht="21" customHeight="1" x14ac:dyDescent="0.2">
      <c r="A60" s="32" t="s">
        <v>29</v>
      </c>
      <c r="B60" s="33">
        <f>B13+B20+B27</f>
        <v>30.056999999999999</v>
      </c>
      <c r="C60" s="33">
        <f t="shared" ref="C60:M60" si="5">C13+C20+C27</f>
        <v>27.5</v>
      </c>
      <c r="D60" s="33">
        <f t="shared" si="5"/>
        <v>25.200000000000003</v>
      </c>
      <c r="E60" s="33">
        <f t="shared" si="5"/>
        <v>6.0000000000000009</v>
      </c>
      <c r="F60" s="33">
        <f t="shared" si="5"/>
        <v>1.3</v>
      </c>
      <c r="G60" s="33">
        <f t="shared" si="5"/>
        <v>0.2</v>
      </c>
      <c r="H60" s="33">
        <f t="shared" si="5"/>
        <v>1.2</v>
      </c>
      <c r="I60" s="33">
        <f t="shared" si="5"/>
        <v>0.1</v>
      </c>
      <c r="J60" s="33">
        <f t="shared" si="5"/>
        <v>1.2</v>
      </c>
      <c r="K60" s="33">
        <f t="shared" si="5"/>
        <v>7.3</v>
      </c>
      <c r="L60" s="33">
        <f t="shared" si="5"/>
        <v>21.799999999999997</v>
      </c>
      <c r="M60" s="33">
        <f t="shared" si="5"/>
        <v>22.8</v>
      </c>
      <c r="N60" s="22">
        <f t="shared" si="2"/>
        <v>144.65700000000001</v>
      </c>
    </row>
    <row r="61" spans="1:39" s="37" customFormat="1" ht="20.25" customHeight="1" x14ac:dyDescent="0.2">
      <c r="A61" s="34" t="s">
        <v>30</v>
      </c>
      <c r="B61" s="35">
        <f t="shared" ref="B61:AM61" si="6">B14+B29</f>
        <v>24.557000000000002</v>
      </c>
      <c r="C61" s="35">
        <f t="shared" si="6"/>
        <v>23.1</v>
      </c>
      <c r="D61" s="35">
        <f t="shared" si="6"/>
        <v>19.8</v>
      </c>
      <c r="E61" s="35">
        <f t="shared" si="6"/>
        <v>4.3</v>
      </c>
      <c r="F61" s="35">
        <f t="shared" si="6"/>
        <v>0.2</v>
      </c>
      <c r="G61" s="35">
        <f t="shared" si="6"/>
        <v>0.1</v>
      </c>
      <c r="H61" s="35">
        <f t="shared" si="6"/>
        <v>0.1</v>
      </c>
      <c r="I61" s="35">
        <f t="shared" si="6"/>
        <v>0.1</v>
      </c>
      <c r="J61" s="35">
        <f t="shared" si="6"/>
        <v>0.1</v>
      </c>
      <c r="K61" s="35">
        <f t="shared" si="6"/>
        <v>4.1999999999999993</v>
      </c>
      <c r="L61" s="35">
        <f t="shared" si="6"/>
        <v>16.799999999999997</v>
      </c>
      <c r="M61" s="35">
        <f t="shared" si="6"/>
        <v>19</v>
      </c>
      <c r="N61" s="22">
        <f t="shared" si="2"/>
        <v>112.35699999999999</v>
      </c>
      <c r="O61" s="36">
        <f t="shared" si="6"/>
        <v>0</v>
      </c>
      <c r="P61" s="36">
        <f t="shared" si="6"/>
        <v>0</v>
      </c>
      <c r="Q61" s="36">
        <f t="shared" si="6"/>
        <v>0</v>
      </c>
      <c r="R61" s="36">
        <f t="shared" si="6"/>
        <v>0</v>
      </c>
      <c r="S61" s="36">
        <f t="shared" si="6"/>
        <v>0</v>
      </c>
      <c r="T61" s="36">
        <f t="shared" si="6"/>
        <v>0</v>
      </c>
      <c r="U61" s="36">
        <f t="shared" si="6"/>
        <v>0</v>
      </c>
      <c r="V61" s="36">
        <f t="shared" si="6"/>
        <v>0</v>
      </c>
      <c r="W61" s="36">
        <f t="shared" si="6"/>
        <v>0</v>
      </c>
      <c r="X61" s="36">
        <f t="shared" si="6"/>
        <v>0</v>
      </c>
      <c r="Y61" s="36">
        <f t="shared" si="6"/>
        <v>0</v>
      </c>
      <c r="Z61" s="36">
        <f t="shared" si="6"/>
        <v>0</v>
      </c>
      <c r="AA61" s="36">
        <f t="shared" si="6"/>
        <v>0</v>
      </c>
      <c r="AB61" s="36">
        <f t="shared" si="6"/>
        <v>0</v>
      </c>
      <c r="AC61" s="36">
        <f t="shared" si="6"/>
        <v>0</v>
      </c>
      <c r="AD61" s="36">
        <f t="shared" si="6"/>
        <v>0</v>
      </c>
      <c r="AE61" s="36">
        <f t="shared" si="6"/>
        <v>0</v>
      </c>
      <c r="AF61" s="36">
        <f t="shared" si="6"/>
        <v>0</v>
      </c>
      <c r="AG61" s="36">
        <f t="shared" si="6"/>
        <v>0</v>
      </c>
      <c r="AH61" s="36">
        <f t="shared" si="6"/>
        <v>0</v>
      </c>
      <c r="AI61" s="36">
        <f t="shared" si="6"/>
        <v>0</v>
      </c>
      <c r="AJ61" s="36">
        <f t="shared" si="6"/>
        <v>0</v>
      </c>
      <c r="AK61" s="36">
        <f t="shared" si="6"/>
        <v>0</v>
      </c>
      <c r="AL61" s="36">
        <f t="shared" si="6"/>
        <v>0</v>
      </c>
      <c r="AM61" s="36">
        <f t="shared" si="6"/>
        <v>0</v>
      </c>
    </row>
    <row r="62" spans="1:39" s="37" customFormat="1" ht="22.5" customHeight="1" x14ac:dyDescent="0.2">
      <c r="A62" s="34" t="s">
        <v>31</v>
      </c>
      <c r="B62" s="38">
        <f>B17+B24+B31</f>
        <v>5.4999999999999991</v>
      </c>
      <c r="C62" s="38">
        <f t="shared" ref="C62:M62" si="7">C17+C24+C31</f>
        <v>4.3999999999999995</v>
      </c>
      <c r="D62" s="38">
        <f t="shared" si="7"/>
        <v>5.3999999999999995</v>
      </c>
      <c r="E62" s="38">
        <f t="shared" si="7"/>
        <v>1.7000000000000002</v>
      </c>
      <c r="F62" s="38">
        <f t="shared" si="7"/>
        <v>1.1000000000000001</v>
      </c>
      <c r="G62" s="38">
        <f t="shared" si="7"/>
        <v>0.1</v>
      </c>
      <c r="H62" s="38">
        <f t="shared" si="7"/>
        <v>1.1000000000000001</v>
      </c>
      <c r="I62" s="38">
        <f t="shared" si="7"/>
        <v>0</v>
      </c>
      <c r="J62" s="38">
        <f t="shared" si="7"/>
        <v>1.1000000000000001</v>
      </c>
      <c r="K62" s="38">
        <f t="shared" si="7"/>
        <v>3.1</v>
      </c>
      <c r="L62" s="38">
        <f t="shared" si="7"/>
        <v>5</v>
      </c>
      <c r="M62" s="38">
        <f t="shared" si="7"/>
        <v>3.8000000000000003</v>
      </c>
      <c r="N62" s="22">
        <f t="shared" si="2"/>
        <v>32.300000000000004</v>
      </c>
    </row>
    <row r="63" spans="1:39" s="37" customFormat="1" ht="27.75" customHeight="1" x14ac:dyDescent="0.25">
      <c r="A63" s="86" t="s">
        <v>32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</row>
    <row r="64" spans="1:39" s="37" customFormat="1" ht="27.75" customHeight="1" x14ac:dyDescent="0.3">
      <c r="A64" s="39"/>
      <c r="B64" s="40"/>
      <c r="C64" s="40"/>
      <c r="D64" s="40"/>
      <c r="E64" s="40"/>
      <c r="F64" s="40"/>
      <c r="G64" s="41"/>
      <c r="H64" s="41"/>
      <c r="I64" s="40"/>
      <c r="J64" s="40"/>
      <c r="K64" s="40"/>
      <c r="L64" s="42"/>
      <c r="M64" s="42"/>
      <c r="N64" s="7"/>
    </row>
    <row r="65" spans="1:14" s="37" customFormat="1" ht="27.75" hidden="1" customHeight="1" x14ac:dyDescent="0.2">
      <c r="A65" s="39"/>
      <c r="B65" s="43"/>
      <c r="C65" s="43"/>
      <c r="D65" s="43"/>
      <c r="E65" s="43"/>
      <c r="F65" s="44"/>
      <c r="G65" s="44"/>
      <c r="H65" s="44"/>
      <c r="I65" s="44"/>
      <c r="J65" s="44"/>
      <c r="K65" s="43"/>
      <c r="L65" s="43"/>
      <c r="M65" s="44"/>
      <c r="N65" s="7"/>
    </row>
    <row r="66" spans="1:14" s="37" customFormat="1" ht="27.75" hidden="1" customHeight="1" x14ac:dyDescent="0.2">
      <c r="A66" s="39"/>
      <c r="B66" s="43"/>
      <c r="C66" s="43"/>
      <c r="D66" s="43"/>
      <c r="E66" s="43"/>
      <c r="F66" s="44"/>
      <c r="G66" s="44"/>
      <c r="H66" s="44"/>
      <c r="I66" s="44"/>
      <c r="J66" s="44"/>
      <c r="K66" s="43"/>
      <c r="L66" s="43"/>
      <c r="M66" s="44"/>
      <c r="N66" s="7"/>
    </row>
    <row r="67" spans="1:14" ht="15" hidden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"/>
    </row>
    <row r="68" spans="1:14" ht="15" hidden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"/>
    </row>
    <row r="69" spans="1:14" ht="15" hidden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"/>
    </row>
    <row r="70" spans="1:14" ht="15" hidden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"/>
    </row>
    <row r="71" spans="1:14" ht="15" hidden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"/>
    </row>
    <row r="72" spans="1:14" ht="15" x14ac:dyDescent="0.25">
      <c r="A72" s="1"/>
      <c r="B72" s="45"/>
      <c r="C72" s="45"/>
      <c r="D72" s="45"/>
      <c r="E72" s="45"/>
      <c r="F72" s="45"/>
      <c r="G72" s="46"/>
      <c r="H72" s="46"/>
      <c r="I72" s="45"/>
      <c r="J72" s="45"/>
      <c r="K72" s="45"/>
      <c r="L72" s="1"/>
      <c r="M72" s="1"/>
      <c r="N72" s="2"/>
    </row>
    <row r="73" spans="1:14" ht="15" x14ac:dyDescent="0.25">
      <c r="A73" s="1"/>
      <c r="B73" s="45"/>
      <c r="C73" s="45"/>
      <c r="D73" s="45"/>
      <c r="E73" s="45"/>
      <c r="F73" s="45"/>
      <c r="G73" s="46"/>
      <c r="H73" s="46"/>
      <c r="I73" s="45"/>
      <c r="J73" s="45"/>
      <c r="K73" s="45"/>
      <c r="L73" s="1"/>
      <c r="M73" s="1"/>
      <c r="N73" s="2"/>
    </row>
    <row r="74" spans="1:14" ht="1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"/>
    </row>
  </sheetData>
  <mergeCells count="5">
    <mergeCell ref="A63:N63"/>
    <mergeCell ref="A8:N8"/>
    <mergeCell ref="A9:N9"/>
    <mergeCell ref="B10:L10"/>
    <mergeCell ref="M11:N11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3"/>
  <sheetViews>
    <sheetView tabSelected="1" zoomScaleNormal="100" zoomScaleSheetLayoutView="100" workbookViewId="0">
      <selection activeCell="F16" sqref="F16"/>
    </sheetView>
  </sheetViews>
  <sheetFormatPr defaultRowHeight="12" x14ac:dyDescent="0.2"/>
  <cols>
    <col min="1" max="1" width="22.140625" style="54" customWidth="1"/>
    <col min="2" max="5" width="8.42578125" style="54" bestFit="1" customWidth="1"/>
    <col min="6" max="6" width="8" style="54" customWidth="1"/>
    <col min="7" max="7" width="8.85546875" style="54" customWidth="1"/>
    <col min="8" max="8" width="8.5703125" style="54" customWidth="1"/>
    <col min="9" max="9" width="8.85546875" style="54" customWidth="1"/>
    <col min="10" max="10" width="9.140625" style="54" customWidth="1"/>
    <col min="11" max="11" width="8.5703125" style="54" customWidth="1"/>
    <col min="12" max="12" width="9.42578125" style="54" customWidth="1"/>
    <col min="13" max="13" width="8.42578125" style="54" bestFit="1" customWidth="1"/>
    <col min="14" max="14" width="9.42578125" style="54" customWidth="1"/>
    <col min="15" max="38" width="0" style="54" hidden="1" customWidth="1"/>
    <col min="39" max="39" width="14" style="54" hidden="1" customWidth="1"/>
    <col min="40" max="40" width="10" style="54" bestFit="1" customWidth="1"/>
    <col min="41" max="16384" width="9.140625" style="54"/>
  </cols>
  <sheetData>
    <row r="1" spans="1:41" ht="1.5" customHeight="1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41" s="56" customFormat="1" ht="15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5" t="s">
        <v>0</v>
      </c>
      <c r="M2" s="55"/>
      <c r="N2" s="55"/>
    </row>
    <row r="3" spans="1:41" s="56" customFormat="1" ht="15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5" t="s">
        <v>1</v>
      </c>
      <c r="M3" s="55"/>
      <c r="N3" s="55"/>
    </row>
    <row r="4" spans="1:41" s="56" customFormat="1" ht="15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5" t="s">
        <v>33</v>
      </c>
      <c r="M4" s="55"/>
      <c r="N4" s="55"/>
    </row>
    <row r="5" spans="1:41" s="56" customFormat="1" ht="15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5" t="s">
        <v>43</v>
      </c>
      <c r="M5" s="55"/>
      <c r="N5" s="55"/>
    </row>
    <row r="6" spans="1:41" s="56" customFormat="1" ht="8.25" customHeight="1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41" s="56" customFormat="1" ht="15.75" customHeight="1" x14ac:dyDescent="0.2">
      <c r="A7" s="90" t="s">
        <v>4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1:41" s="56" customFormat="1" ht="16.5" customHeight="1" x14ac:dyDescent="0.2">
      <c r="A8" s="90" t="s">
        <v>42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</row>
    <row r="9" spans="1:41" s="56" customFormat="1" ht="15.75" hidden="1" customHeight="1" x14ac:dyDescent="0.2">
      <c r="A9" s="57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57"/>
      <c r="N9" s="57"/>
    </row>
    <row r="10" spans="1:41" s="56" customFormat="1" ht="9" hidden="1" customHeight="1" x14ac:dyDescent="0.2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91"/>
      <c r="N10" s="91"/>
    </row>
    <row r="11" spans="1:41" s="56" customFormat="1" ht="12.75" x14ac:dyDescent="0.2">
      <c r="A11" s="58" t="s">
        <v>6</v>
      </c>
      <c r="B11" s="58" t="s">
        <v>7</v>
      </c>
      <c r="C11" s="58" t="s">
        <v>8</v>
      </c>
      <c r="D11" s="58" t="s">
        <v>9</v>
      </c>
      <c r="E11" s="58" t="s">
        <v>10</v>
      </c>
      <c r="F11" s="58" t="s">
        <v>11</v>
      </c>
      <c r="G11" s="58" t="s">
        <v>12</v>
      </c>
      <c r="H11" s="58" t="s">
        <v>13</v>
      </c>
      <c r="I11" s="58" t="s">
        <v>14</v>
      </c>
      <c r="J11" s="58" t="s">
        <v>15</v>
      </c>
      <c r="K11" s="58" t="s">
        <v>16</v>
      </c>
      <c r="L11" s="58" t="s">
        <v>17</v>
      </c>
      <c r="M11" s="58" t="s">
        <v>18</v>
      </c>
      <c r="N11" s="58" t="s">
        <v>19</v>
      </c>
      <c r="AN11" s="59"/>
    </row>
    <row r="12" spans="1:41" s="49" customFormat="1" ht="62.25" customHeight="1" x14ac:dyDescent="0.2">
      <c r="A12" s="60" t="s">
        <v>34</v>
      </c>
      <c r="B12" s="75">
        <f>B13+B16</f>
        <v>29000</v>
      </c>
      <c r="C12" s="75">
        <f t="shared" ref="C12:N12" si="0">C13+C16</f>
        <v>28185</v>
      </c>
      <c r="D12" s="75">
        <f t="shared" si="0"/>
        <v>24059</v>
      </c>
      <c r="E12" s="75">
        <f t="shared" si="0"/>
        <v>9300</v>
      </c>
      <c r="F12" s="75">
        <f t="shared" si="0"/>
        <v>0</v>
      </c>
      <c r="G12" s="75">
        <f t="shared" si="0"/>
        <v>0</v>
      </c>
      <c r="H12" s="75">
        <f t="shared" si="0"/>
        <v>0</v>
      </c>
      <c r="I12" s="75">
        <f t="shared" si="0"/>
        <v>0</v>
      </c>
      <c r="J12" s="75">
        <f t="shared" si="0"/>
        <v>0</v>
      </c>
      <c r="K12" s="75">
        <f t="shared" si="0"/>
        <v>6700</v>
      </c>
      <c r="L12" s="75">
        <f t="shared" si="0"/>
        <v>24000</v>
      </c>
      <c r="M12" s="75">
        <f t="shared" si="0"/>
        <v>31300</v>
      </c>
      <c r="N12" s="75">
        <f t="shared" si="0"/>
        <v>152544</v>
      </c>
      <c r="O12" s="50"/>
      <c r="AN12" s="51"/>
      <c r="AO12" s="51"/>
    </row>
    <row r="13" spans="1:41" s="49" customFormat="1" ht="27.75" customHeight="1" x14ac:dyDescent="0.2">
      <c r="A13" s="70" t="s">
        <v>36</v>
      </c>
      <c r="B13" s="75">
        <f>B14+B15</f>
        <v>23200</v>
      </c>
      <c r="C13" s="75">
        <f t="shared" ref="C13:N13" si="1">C14+C15</f>
        <v>22400</v>
      </c>
      <c r="D13" s="75">
        <f t="shared" si="1"/>
        <v>18500</v>
      </c>
      <c r="E13" s="75">
        <f t="shared" si="1"/>
        <v>6800</v>
      </c>
      <c r="F13" s="75">
        <f t="shared" si="1"/>
        <v>0</v>
      </c>
      <c r="G13" s="75">
        <f t="shared" si="1"/>
        <v>0</v>
      </c>
      <c r="H13" s="75">
        <f t="shared" si="1"/>
        <v>0</v>
      </c>
      <c r="I13" s="75">
        <f t="shared" si="1"/>
        <v>0</v>
      </c>
      <c r="J13" s="75">
        <f t="shared" si="1"/>
        <v>0</v>
      </c>
      <c r="K13" s="75">
        <f t="shared" si="1"/>
        <v>4200</v>
      </c>
      <c r="L13" s="75">
        <f t="shared" si="1"/>
        <v>18300</v>
      </c>
      <c r="M13" s="75">
        <f t="shared" si="1"/>
        <v>25000</v>
      </c>
      <c r="N13" s="75">
        <f t="shared" si="1"/>
        <v>118400</v>
      </c>
      <c r="O13" s="50"/>
      <c r="AN13" s="51"/>
      <c r="AO13" s="51"/>
    </row>
    <row r="14" spans="1:41" s="49" customFormat="1" ht="29.25" customHeight="1" x14ac:dyDescent="0.2">
      <c r="A14" s="71" t="s">
        <v>22</v>
      </c>
      <c r="B14" s="79">
        <v>19400</v>
      </c>
      <c r="C14" s="79">
        <v>19000</v>
      </c>
      <c r="D14" s="79">
        <v>16000</v>
      </c>
      <c r="E14" s="79">
        <v>6100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3500</v>
      </c>
      <c r="L14" s="79">
        <v>15000</v>
      </c>
      <c r="M14" s="79">
        <v>18000</v>
      </c>
      <c r="N14" s="79">
        <f>B14+C14+D14+E14+F14+G14+H14+I14+J14+K14+L14+M14</f>
        <v>97000</v>
      </c>
      <c r="O14" s="50"/>
      <c r="AN14" s="51">
        <v>97</v>
      </c>
      <c r="AO14" s="51"/>
    </row>
    <row r="15" spans="1:41" s="49" customFormat="1" ht="16.5" customHeight="1" x14ac:dyDescent="0.2">
      <c r="A15" s="72" t="s">
        <v>23</v>
      </c>
      <c r="B15" s="79">
        <v>3800</v>
      </c>
      <c r="C15" s="79">
        <v>3400</v>
      </c>
      <c r="D15" s="79">
        <v>2500</v>
      </c>
      <c r="E15" s="79">
        <v>700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700</v>
      </c>
      <c r="L15" s="79">
        <v>3300</v>
      </c>
      <c r="M15" s="79">
        <v>7000</v>
      </c>
      <c r="N15" s="79">
        <f>B15+C15+D15+E15+F15+G15+H15+I15+J15+K15+L15+M15</f>
        <v>21400</v>
      </c>
      <c r="O15" s="50"/>
      <c r="AN15" s="51"/>
      <c r="AO15" s="51"/>
    </row>
    <row r="16" spans="1:41" s="84" customFormat="1" ht="28.5" customHeight="1" x14ac:dyDescent="0.2">
      <c r="A16" s="70" t="s">
        <v>37</v>
      </c>
      <c r="B16" s="75">
        <f>B17+B18</f>
        <v>5800</v>
      </c>
      <c r="C16" s="75">
        <f t="shared" ref="C16:N16" si="2">C17+C18</f>
        <v>5785</v>
      </c>
      <c r="D16" s="75">
        <f t="shared" si="2"/>
        <v>5559</v>
      </c>
      <c r="E16" s="75">
        <f t="shared" si="2"/>
        <v>2500</v>
      </c>
      <c r="F16" s="75">
        <f t="shared" si="2"/>
        <v>0</v>
      </c>
      <c r="G16" s="75">
        <f t="shared" si="2"/>
        <v>0</v>
      </c>
      <c r="H16" s="75">
        <f t="shared" si="2"/>
        <v>0</v>
      </c>
      <c r="I16" s="75">
        <f t="shared" si="2"/>
        <v>0</v>
      </c>
      <c r="J16" s="75">
        <f t="shared" si="2"/>
        <v>0</v>
      </c>
      <c r="K16" s="75">
        <f t="shared" si="2"/>
        <v>2500</v>
      </c>
      <c r="L16" s="75">
        <f t="shared" si="2"/>
        <v>5700</v>
      </c>
      <c r="M16" s="75">
        <f t="shared" si="2"/>
        <v>6300</v>
      </c>
      <c r="N16" s="75">
        <f t="shared" si="2"/>
        <v>34144</v>
      </c>
      <c r="O16" s="83"/>
      <c r="AN16" s="85"/>
    </row>
    <row r="17" spans="1:41" s="49" customFormat="1" ht="25.5" x14ac:dyDescent="0.2">
      <c r="A17" s="71" t="s">
        <v>22</v>
      </c>
      <c r="B17" s="79">
        <v>800</v>
      </c>
      <c r="C17" s="79">
        <v>785</v>
      </c>
      <c r="D17" s="79">
        <v>559</v>
      </c>
      <c r="E17" s="79">
        <v>500</v>
      </c>
      <c r="F17" s="79"/>
      <c r="G17" s="79"/>
      <c r="H17" s="79"/>
      <c r="I17" s="79"/>
      <c r="J17" s="79"/>
      <c r="K17" s="79">
        <v>500</v>
      </c>
      <c r="L17" s="79">
        <v>700</v>
      </c>
      <c r="M17" s="79">
        <v>800</v>
      </c>
      <c r="N17" s="79">
        <f t="shared" ref="N17:N22" si="3">B17+C17+D17+E17+F17+G17+H17+I17+J17+K17+L17+M17</f>
        <v>4644</v>
      </c>
      <c r="O17" s="50"/>
      <c r="AN17" s="51"/>
    </row>
    <row r="18" spans="1:41" s="49" customFormat="1" ht="15.75" customHeight="1" x14ac:dyDescent="0.2">
      <c r="A18" s="72" t="s">
        <v>23</v>
      </c>
      <c r="B18" s="79">
        <v>5000</v>
      </c>
      <c r="C18" s="79">
        <v>5000</v>
      </c>
      <c r="D18" s="79">
        <v>5000</v>
      </c>
      <c r="E18" s="79">
        <v>2000</v>
      </c>
      <c r="F18" s="79"/>
      <c r="G18" s="79"/>
      <c r="H18" s="79"/>
      <c r="I18" s="79"/>
      <c r="J18" s="79"/>
      <c r="K18" s="79">
        <v>2000</v>
      </c>
      <c r="L18" s="79">
        <v>5000</v>
      </c>
      <c r="M18" s="79">
        <v>5500</v>
      </c>
      <c r="N18" s="79">
        <f t="shared" si="3"/>
        <v>29500</v>
      </c>
      <c r="O18" s="50"/>
      <c r="AN18" s="51"/>
    </row>
    <row r="19" spans="1:41" s="49" customFormat="1" ht="74.25" customHeight="1" x14ac:dyDescent="0.2">
      <c r="A19" s="60" t="s">
        <v>41</v>
      </c>
      <c r="B19" s="75">
        <f>B20</f>
        <v>600</v>
      </c>
      <c r="C19" s="75">
        <f t="shared" ref="C19:N19" si="4">C20</f>
        <v>600</v>
      </c>
      <c r="D19" s="75">
        <f t="shared" si="4"/>
        <v>600</v>
      </c>
      <c r="E19" s="75">
        <f t="shared" si="4"/>
        <v>600</v>
      </c>
      <c r="F19" s="75">
        <f t="shared" si="4"/>
        <v>600</v>
      </c>
      <c r="G19" s="75">
        <f t="shared" si="4"/>
        <v>600</v>
      </c>
      <c r="H19" s="75">
        <f t="shared" si="4"/>
        <v>600</v>
      </c>
      <c r="I19" s="75">
        <f t="shared" si="4"/>
        <v>600</v>
      </c>
      <c r="J19" s="75">
        <f t="shared" si="4"/>
        <v>600</v>
      </c>
      <c r="K19" s="75">
        <f t="shared" si="4"/>
        <v>600</v>
      </c>
      <c r="L19" s="75">
        <f t="shared" si="4"/>
        <v>600</v>
      </c>
      <c r="M19" s="75">
        <f t="shared" si="4"/>
        <v>600</v>
      </c>
      <c r="N19" s="75">
        <f t="shared" si="4"/>
        <v>7200</v>
      </c>
      <c r="O19" s="48" t="e">
        <f>#REF!+O20</f>
        <v>#REF!</v>
      </c>
      <c r="P19" s="48" t="e">
        <f>#REF!+P20</f>
        <v>#REF!</v>
      </c>
      <c r="Q19" s="48" t="e">
        <f>#REF!+Q20</f>
        <v>#REF!</v>
      </c>
      <c r="R19" s="48" t="e">
        <f>#REF!+R20</f>
        <v>#REF!</v>
      </c>
      <c r="S19" s="48" t="e">
        <f>#REF!+S20</f>
        <v>#REF!</v>
      </c>
      <c r="T19" s="48" t="e">
        <f>#REF!+T20</f>
        <v>#REF!</v>
      </c>
      <c r="U19" s="48" t="e">
        <f>#REF!+U20</f>
        <v>#REF!</v>
      </c>
      <c r="V19" s="48" t="e">
        <f>#REF!+V20</f>
        <v>#REF!</v>
      </c>
      <c r="W19" s="48" t="e">
        <f>#REF!+W20</f>
        <v>#REF!</v>
      </c>
      <c r="X19" s="48" t="e">
        <f>#REF!+X20</f>
        <v>#REF!</v>
      </c>
      <c r="Y19" s="48" t="e">
        <f>#REF!+Y20</f>
        <v>#REF!</v>
      </c>
      <c r="Z19" s="48" t="e">
        <f>#REF!+Z20</f>
        <v>#REF!</v>
      </c>
      <c r="AA19" s="48" t="e">
        <f>#REF!+AA20</f>
        <v>#REF!</v>
      </c>
      <c r="AB19" s="48" t="e">
        <f>#REF!+AB20</f>
        <v>#REF!</v>
      </c>
      <c r="AC19" s="48" t="e">
        <f>#REF!+AC20</f>
        <v>#REF!</v>
      </c>
      <c r="AD19" s="48" t="e">
        <f>#REF!+AD20</f>
        <v>#REF!</v>
      </c>
      <c r="AE19" s="48" t="e">
        <f>#REF!+AE20</f>
        <v>#REF!</v>
      </c>
      <c r="AF19" s="48" t="e">
        <f>#REF!+AF20</f>
        <v>#REF!</v>
      </c>
      <c r="AG19" s="48" t="e">
        <f>#REF!+AG20</f>
        <v>#REF!</v>
      </c>
      <c r="AH19" s="48" t="e">
        <f>#REF!+AH20</f>
        <v>#REF!</v>
      </c>
      <c r="AI19" s="48" t="e">
        <f>#REF!+AI20</f>
        <v>#REF!</v>
      </c>
      <c r="AJ19" s="48" t="e">
        <f>#REF!+AJ20</f>
        <v>#REF!</v>
      </c>
      <c r="AK19" s="48" t="e">
        <f>#REF!+AK20</f>
        <v>#REF!</v>
      </c>
      <c r="AL19" s="48" t="e">
        <f>#REF!+AL20</f>
        <v>#REF!</v>
      </c>
      <c r="AM19" s="48" t="e">
        <f>#REF!+AM20</f>
        <v>#REF!</v>
      </c>
      <c r="AN19" s="51"/>
    </row>
    <row r="20" spans="1:41" s="49" customFormat="1" ht="36.75" customHeight="1" x14ac:dyDescent="0.2">
      <c r="A20" s="70" t="s">
        <v>37</v>
      </c>
      <c r="B20" s="75">
        <f>B21</f>
        <v>600</v>
      </c>
      <c r="C20" s="75">
        <f t="shared" ref="C20:N20" si="5">C21</f>
        <v>600</v>
      </c>
      <c r="D20" s="75">
        <f t="shared" si="5"/>
        <v>600</v>
      </c>
      <c r="E20" s="75">
        <f t="shared" si="5"/>
        <v>600</v>
      </c>
      <c r="F20" s="75">
        <f t="shared" si="5"/>
        <v>600</v>
      </c>
      <c r="G20" s="75">
        <f t="shared" si="5"/>
        <v>600</v>
      </c>
      <c r="H20" s="75">
        <f t="shared" si="5"/>
        <v>600</v>
      </c>
      <c r="I20" s="75">
        <f t="shared" si="5"/>
        <v>600</v>
      </c>
      <c r="J20" s="75">
        <f t="shared" si="5"/>
        <v>600</v>
      </c>
      <c r="K20" s="75">
        <f t="shared" si="5"/>
        <v>600</v>
      </c>
      <c r="L20" s="75">
        <f t="shared" si="5"/>
        <v>600</v>
      </c>
      <c r="M20" s="75">
        <f t="shared" si="5"/>
        <v>600</v>
      </c>
      <c r="N20" s="75">
        <f t="shared" si="5"/>
        <v>7200</v>
      </c>
      <c r="O20" s="50"/>
      <c r="AN20" s="51"/>
    </row>
    <row r="21" spans="1:41" s="49" customFormat="1" ht="21" customHeight="1" x14ac:dyDescent="0.2">
      <c r="A21" s="72" t="s">
        <v>23</v>
      </c>
      <c r="B21" s="79">
        <v>600</v>
      </c>
      <c r="C21" s="79">
        <v>600</v>
      </c>
      <c r="D21" s="79">
        <v>600</v>
      </c>
      <c r="E21" s="79">
        <v>600</v>
      </c>
      <c r="F21" s="79">
        <v>600</v>
      </c>
      <c r="G21" s="79">
        <v>600</v>
      </c>
      <c r="H21" s="79">
        <v>600</v>
      </c>
      <c r="I21" s="79">
        <v>600</v>
      </c>
      <c r="J21" s="79">
        <v>600</v>
      </c>
      <c r="K21" s="79">
        <v>600</v>
      </c>
      <c r="L21" s="79">
        <v>600</v>
      </c>
      <c r="M21" s="79">
        <v>600</v>
      </c>
      <c r="N21" s="79">
        <f>SUM(B21:M21)</f>
        <v>7200</v>
      </c>
      <c r="O21" s="50"/>
      <c r="AN21" s="51"/>
    </row>
    <row r="22" spans="1:41" s="49" customFormat="1" ht="62.25" customHeight="1" x14ac:dyDescent="0.2">
      <c r="A22" s="60" t="s">
        <v>35</v>
      </c>
      <c r="B22" s="75">
        <f t="shared" ref="B22:M22" si="6">B24+B26</f>
        <v>200</v>
      </c>
      <c r="C22" s="75">
        <f t="shared" si="6"/>
        <v>200</v>
      </c>
      <c r="D22" s="75">
        <f t="shared" si="6"/>
        <v>300</v>
      </c>
      <c r="E22" s="75">
        <f t="shared" si="6"/>
        <v>200</v>
      </c>
      <c r="F22" s="75">
        <f t="shared" si="6"/>
        <v>268</v>
      </c>
      <c r="G22" s="75">
        <f t="shared" si="6"/>
        <v>200</v>
      </c>
      <c r="H22" s="75">
        <f t="shared" si="6"/>
        <v>150</v>
      </c>
      <c r="I22" s="75">
        <f t="shared" si="6"/>
        <v>150</v>
      </c>
      <c r="J22" s="75">
        <f t="shared" si="6"/>
        <v>200</v>
      </c>
      <c r="K22" s="75">
        <f t="shared" si="6"/>
        <v>200</v>
      </c>
      <c r="L22" s="75">
        <f t="shared" si="6"/>
        <v>325</v>
      </c>
      <c r="M22" s="75">
        <f t="shared" si="6"/>
        <v>325</v>
      </c>
      <c r="N22" s="75">
        <f t="shared" si="3"/>
        <v>2718</v>
      </c>
      <c r="O22" s="50"/>
      <c r="AJ22" s="49">
        <f>N22*3%</f>
        <v>81.539999999999992</v>
      </c>
      <c r="AK22" s="49">
        <f>ROUND(AL22,0)</f>
        <v>8480</v>
      </c>
      <c r="AL22" s="49">
        <v>8480</v>
      </c>
      <c r="AM22" s="49">
        <f>AL22*1077.948</f>
        <v>9140999.040000001</v>
      </c>
      <c r="AN22" s="51"/>
    </row>
    <row r="23" spans="1:41" s="49" customFormat="1" ht="25.5" x14ac:dyDescent="0.2">
      <c r="A23" s="70" t="s">
        <v>36</v>
      </c>
      <c r="B23" s="76">
        <f>B24</f>
        <v>100</v>
      </c>
      <c r="C23" s="76">
        <f t="shared" ref="C23:N23" si="7">C24</f>
        <v>100</v>
      </c>
      <c r="D23" s="76">
        <f t="shared" si="7"/>
        <v>200</v>
      </c>
      <c r="E23" s="76">
        <f t="shared" si="7"/>
        <v>100</v>
      </c>
      <c r="F23" s="76">
        <f t="shared" si="7"/>
        <v>168</v>
      </c>
      <c r="G23" s="76">
        <f t="shared" si="7"/>
        <v>100</v>
      </c>
      <c r="H23" s="76">
        <f t="shared" si="7"/>
        <v>100</v>
      </c>
      <c r="I23" s="76">
        <f t="shared" si="7"/>
        <v>100</v>
      </c>
      <c r="J23" s="76">
        <f t="shared" si="7"/>
        <v>100</v>
      </c>
      <c r="K23" s="76">
        <f t="shared" si="7"/>
        <v>100</v>
      </c>
      <c r="L23" s="76">
        <f t="shared" si="7"/>
        <v>200</v>
      </c>
      <c r="M23" s="76">
        <f t="shared" si="7"/>
        <v>200</v>
      </c>
      <c r="N23" s="76">
        <f t="shared" si="7"/>
        <v>1568</v>
      </c>
    </row>
    <row r="24" spans="1:41" s="49" customFormat="1" ht="14.25" customHeight="1" x14ac:dyDescent="0.2">
      <c r="A24" s="72" t="s">
        <v>28</v>
      </c>
      <c r="B24" s="77">
        <v>100</v>
      </c>
      <c r="C24" s="77">
        <v>100</v>
      </c>
      <c r="D24" s="77">
        <v>200</v>
      </c>
      <c r="E24" s="77">
        <v>100</v>
      </c>
      <c r="F24" s="77">
        <v>168</v>
      </c>
      <c r="G24" s="77">
        <v>100</v>
      </c>
      <c r="H24" s="77">
        <v>100</v>
      </c>
      <c r="I24" s="77">
        <v>100</v>
      </c>
      <c r="J24" s="77">
        <v>100</v>
      </c>
      <c r="K24" s="77">
        <v>100</v>
      </c>
      <c r="L24" s="77">
        <v>200</v>
      </c>
      <c r="M24" s="77">
        <v>200</v>
      </c>
      <c r="N24" s="79">
        <f t="shared" ref="N24:N26" si="8">B24+C24+D24+E24+F24+G24+H24+I24+J24+K24+L24+M24</f>
        <v>1568</v>
      </c>
      <c r="AN24" s="49">
        <v>1568</v>
      </c>
    </row>
    <row r="25" spans="1:41" s="49" customFormat="1" ht="25.5" x14ac:dyDescent="0.2">
      <c r="A25" s="70" t="s">
        <v>37</v>
      </c>
      <c r="B25" s="76">
        <f>B26</f>
        <v>100</v>
      </c>
      <c r="C25" s="76">
        <f t="shared" ref="C25:N25" si="9">C26</f>
        <v>100</v>
      </c>
      <c r="D25" s="76">
        <f t="shared" si="9"/>
        <v>100</v>
      </c>
      <c r="E25" s="76">
        <f t="shared" si="9"/>
        <v>100</v>
      </c>
      <c r="F25" s="76">
        <f t="shared" si="9"/>
        <v>100</v>
      </c>
      <c r="G25" s="76">
        <f t="shared" si="9"/>
        <v>100</v>
      </c>
      <c r="H25" s="76">
        <f t="shared" si="9"/>
        <v>50</v>
      </c>
      <c r="I25" s="76">
        <f t="shared" si="9"/>
        <v>50</v>
      </c>
      <c r="J25" s="76">
        <f t="shared" si="9"/>
        <v>100</v>
      </c>
      <c r="K25" s="76">
        <f t="shared" si="9"/>
        <v>100</v>
      </c>
      <c r="L25" s="76">
        <f t="shared" si="9"/>
        <v>125</v>
      </c>
      <c r="M25" s="76">
        <f t="shared" si="9"/>
        <v>125</v>
      </c>
      <c r="N25" s="76">
        <f t="shared" si="9"/>
        <v>1150</v>
      </c>
      <c r="O25" s="52">
        <f t="shared" ref="O25:AM25" si="10">O26</f>
        <v>0</v>
      </c>
      <c r="P25" s="52">
        <f t="shared" si="10"/>
        <v>0</v>
      </c>
      <c r="Q25" s="52">
        <f t="shared" si="10"/>
        <v>0</v>
      </c>
      <c r="R25" s="52">
        <f t="shared" si="10"/>
        <v>0</v>
      </c>
      <c r="S25" s="52">
        <f t="shared" si="10"/>
        <v>0</v>
      </c>
      <c r="T25" s="52">
        <f t="shared" si="10"/>
        <v>0</v>
      </c>
      <c r="U25" s="52">
        <f t="shared" si="10"/>
        <v>0</v>
      </c>
      <c r="V25" s="52">
        <f t="shared" si="10"/>
        <v>0</v>
      </c>
      <c r="W25" s="52">
        <f t="shared" si="10"/>
        <v>0</v>
      </c>
      <c r="X25" s="52">
        <f t="shared" si="10"/>
        <v>0</v>
      </c>
      <c r="Y25" s="52">
        <f t="shared" si="10"/>
        <v>0</v>
      </c>
      <c r="Z25" s="52">
        <f t="shared" si="10"/>
        <v>0</v>
      </c>
      <c r="AA25" s="52">
        <f t="shared" si="10"/>
        <v>0</v>
      </c>
      <c r="AB25" s="52">
        <f t="shared" si="10"/>
        <v>0</v>
      </c>
      <c r="AC25" s="52">
        <f t="shared" si="10"/>
        <v>0</v>
      </c>
      <c r="AD25" s="52">
        <f t="shared" si="10"/>
        <v>0</v>
      </c>
      <c r="AE25" s="52">
        <f t="shared" si="10"/>
        <v>0</v>
      </c>
      <c r="AF25" s="52">
        <f t="shared" si="10"/>
        <v>0</v>
      </c>
      <c r="AG25" s="52">
        <f t="shared" si="10"/>
        <v>0</v>
      </c>
      <c r="AH25" s="52">
        <f t="shared" si="10"/>
        <v>0</v>
      </c>
      <c r="AI25" s="52">
        <f t="shared" si="10"/>
        <v>0</v>
      </c>
      <c r="AJ25" s="52">
        <f t="shared" si="10"/>
        <v>0</v>
      </c>
      <c r="AK25" s="52">
        <f t="shared" si="10"/>
        <v>0</v>
      </c>
      <c r="AL25" s="52">
        <f t="shared" si="10"/>
        <v>0</v>
      </c>
      <c r="AM25" s="52">
        <f t="shared" si="10"/>
        <v>0</v>
      </c>
    </row>
    <row r="26" spans="1:41" s="49" customFormat="1" ht="12.75" x14ac:dyDescent="0.2">
      <c r="A26" s="73" t="s">
        <v>28</v>
      </c>
      <c r="B26" s="77">
        <v>100</v>
      </c>
      <c r="C26" s="77">
        <v>100</v>
      </c>
      <c r="D26" s="77">
        <v>100</v>
      </c>
      <c r="E26" s="77">
        <v>100</v>
      </c>
      <c r="F26" s="77">
        <v>100</v>
      </c>
      <c r="G26" s="77">
        <v>100</v>
      </c>
      <c r="H26" s="77">
        <v>50</v>
      </c>
      <c r="I26" s="77">
        <v>50</v>
      </c>
      <c r="J26" s="77">
        <v>100</v>
      </c>
      <c r="K26" s="77">
        <v>100</v>
      </c>
      <c r="L26" s="77">
        <v>125</v>
      </c>
      <c r="M26" s="77">
        <v>125</v>
      </c>
      <c r="N26" s="79">
        <f t="shared" si="8"/>
        <v>1150</v>
      </c>
    </row>
    <row r="27" spans="1:41" s="49" customFormat="1" ht="13.5" customHeight="1" x14ac:dyDescent="0.2">
      <c r="A27" s="74" t="s">
        <v>38</v>
      </c>
      <c r="B27" s="78">
        <f>B28+B29</f>
        <v>29800</v>
      </c>
      <c r="C27" s="78">
        <f t="shared" ref="C27:AM27" si="11">C28+C29</f>
        <v>28985</v>
      </c>
      <c r="D27" s="78">
        <f t="shared" si="11"/>
        <v>24959</v>
      </c>
      <c r="E27" s="78">
        <f t="shared" si="11"/>
        <v>10100</v>
      </c>
      <c r="F27" s="78">
        <f t="shared" si="11"/>
        <v>868</v>
      </c>
      <c r="G27" s="78">
        <f t="shared" si="11"/>
        <v>800</v>
      </c>
      <c r="H27" s="78">
        <f t="shared" si="11"/>
        <v>750</v>
      </c>
      <c r="I27" s="78">
        <f t="shared" si="11"/>
        <v>750</v>
      </c>
      <c r="J27" s="78">
        <f t="shared" si="11"/>
        <v>800</v>
      </c>
      <c r="K27" s="78">
        <f t="shared" si="11"/>
        <v>7500</v>
      </c>
      <c r="L27" s="78">
        <f t="shared" si="11"/>
        <v>24925</v>
      </c>
      <c r="M27" s="78">
        <f t="shared" si="11"/>
        <v>32225</v>
      </c>
      <c r="N27" s="78">
        <f t="shared" si="11"/>
        <v>162462</v>
      </c>
      <c r="O27" s="78">
        <f t="shared" si="11"/>
        <v>0</v>
      </c>
      <c r="P27" s="78">
        <f t="shared" si="11"/>
        <v>0</v>
      </c>
      <c r="Q27" s="78">
        <f t="shared" si="11"/>
        <v>0</v>
      </c>
      <c r="R27" s="78">
        <f t="shared" si="11"/>
        <v>0</v>
      </c>
      <c r="S27" s="78">
        <f t="shared" si="11"/>
        <v>0</v>
      </c>
      <c r="T27" s="78">
        <f t="shared" si="11"/>
        <v>0</v>
      </c>
      <c r="U27" s="78">
        <f t="shared" si="11"/>
        <v>0</v>
      </c>
      <c r="V27" s="78">
        <f t="shared" si="11"/>
        <v>0</v>
      </c>
      <c r="W27" s="78">
        <f t="shared" si="11"/>
        <v>0</v>
      </c>
      <c r="X27" s="78">
        <f t="shared" si="11"/>
        <v>0</v>
      </c>
      <c r="Y27" s="78">
        <f t="shared" si="11"/>
        <v>0</v>
      </c>
      <c r="Z27" s="78">
        <f t="shared" si="11"/>
        <v>0</v>
      </c>
      <c r="AA27" s="78">
        <f t="shared" si="11"/>
        <v>0</v>
      </c>
      <c r="AB27" s="78">
        <f t="shared" si="11"/>
        <v>0</v>
      </c>
      <c r="AC27" s="78">
        <f t="shared" si="11"/>
        <v>0</v>
      </c>
      <c r="AD27" s="78">
        <f t="shared" si="11"/>
        <v>0</v>
      </c>
      <c r="AE27" s="78">
        <f t="shared" si="11"/>
        <v>0</v>
      </c>
      <c r="AF27" s="78">
        <f t="shared" si="11"/>
        <v>0</v>
      </c>
      <c r="AG27" s="78">
        <f t="shared" si="11"/>
        <v>0</v>
      </c>
      <c r="AH27" s="78">
        <f t="shared" si="11"/>
        <v>0</v>
      </c>
      <c r="AI27" s="78">
        <f t="shared" si="11"/>
        <v>0</v>
      </c>
      <c r="AJ27" s="78">
        <f t="shared" si="11"/>
        <v>0</v>
      </c>
      <c r="AK27" s="78">
        <f t="shared" si="11"/>
        <v>0</v>
      </c>
      <c r="AL27" s="78">
        <f t="shared" si="11"/>
        <v>0</v>
      </c>
      <c r="AM27" s="78">
        <f t="shared" si="11"/>
        <v>0</v>
      </c>
      <c r="AO27" s="51"/>
    </row>
    <row r="28" spans="1:41" s="62" customFormat="1" ht="15" x14ac:dyDescent="0.2">
      <c r="A28" s="80" t="s">
        <v>39</v>
      </c>
      <c r="B28" s="75">
        <f t="shared" ref="B28:N28" si="12">B23+B13</f>
        <v>23300</v>
      </c>
      <c r="C28" s="75">
        <f t="shared" si="12"/>
        <v>22500</v>
      </c>
      <c r="D28" s="75">
        <f t="shared" si="12"/>
        <v>18700</v>
      </c>
      <c r="E28" s="75">
        <f t="shared" si="12"/>
        <v>6900</v>
      </c>
      <c r="F28" s="75">
        <f t="shared" si="12"/>
        <v>168</v>
      </c>
      <c r="G28" s="75">
        <f t="shared" si="12"/>
        <v>100</v>
      </c>
      <c r="H28" s="75">
        <f t="shared" si="12"/>
        <v>100</v>
      </c>
      <c r="I28" s="75">
        <f t="shared" si="12"/>
        <v>100</v>
      </c>
      <c r="J28" s="75">
        <f t="shared" si="12"/>
        <v>100</v>
      </c>
      <c r="K28" s="75">
        <f t="shared" si="12"/>
        <v>4300</v>
      </c>
      <c r="L28" s="75">
        <f t="shared" si="12"/>
        <v>18500</v>
      </c>
      <c r="M28" s="75">
        <f t="shared" si="12"/>
        <v>25200</v>
      </c>
      <c r="N28" s="75">
        <f t="shared" si="12"/>
        <v>119968</v>
      </c>
      <c r="O28" s="61">
        <f t="shared" ref="O28:AM28" si="13">O13+O24</f>
        <v>0</v>
      </c>
      <c r="P28" s="61">
        <f t="shared" si="13"/>
        <v>0</v>
      </c>
      <c r="Q28" s="61">
        <f t="shared" si="13"/>
        <v>0</v>
      </c>
      <c r="R28" s="61">
        <f t="shared" si="13"/>
        <v>0</v>
      </c>
      <c r="S28" s="61">
        <f t="shared" si="13"/>
        <v>0</v>
      </c>
      <c r="T28" s="61">
        <f t="shared" si="13"/>
        <v>0</v>
      </c>
      <c r="U28" s="61">
        <f t="shared" si="13"/>
        <v>0</v>
      </c>
      <c r="V28" s="61">
        <f t="shared" si="13"/>
        <v>0</v>
      </c>
      <c r="W28" s="61">
        <f t="shared" si="13"/>
        <v>0</v>
      </c>
      <c r="X28" s="61">
        <f t="shared" si="13"/>
        <v>0</v>
      </c>
      <c r="Y28" s="61">
        <f t="shared" si="13"/>
        <v>0</v>
      </c>
      <c r="Z28" s="61">
        <f t="shared" si="13"/>
        <v>0</v>
      </c>
      <c r="AA28" s="61">
        <f t="shared" si="13"/>
        <v>0</v>
      </c>
      <c r="AB28" s="61">
        <f t="shared" si="13"/>
        <v>0</v>
      </c>
      <c r="AC28" s="61">
        <f t="shared" si="13"/>
        <v>0</v>
      </c>
      <c r="AD28" s="61">
        <f t="shared" si="13"/>
        <v>0</v>
      </c>
      <c r="AE28" s="61">
        <f t="shared" si="13"/>
        <v>0</v>
      </c>
      <c r="AF28" s="61">
        <f t="shared" si="13"/>
        <v>0</v>
      </c>
      <c r="AG28" s="61">
        <f t="shared" si="13"/>
        <v>0</v>
      </c>
      <c r="AH28" s="61">
        <f t="shared" si="13"/>
        <v>0</v>
      </c>
      <c r="AI28" s="61">
        <f t="shared" si="13"/>
        <v>0</v>
      </c>
      <c r="AJ28" s="61">
        <f t="shared" si="13"/>
        <v>0</v>
      </c>
      <c r="AK28" s="61">
        <f t="shared" si="13"/>
        <v>0</v>
      </c>
      <c r="AL28" s="61">
        <f t="shared" si="13"/>
        <v>0</v>
      </c>
      <c r="AM28" s="61">
        <f t="shared" si="13"/>
        <v>0</v>
      </c>
    </row>
    <row r="29" spans="1:41" s="62" customFormat="1" ht="15" x14ac:dyDescent="0.2">
      <c r="A29" s="80" t="s">
        <v>40</v>
      </c>
      <c r="B29" s="78">
        <f t="shared" ref="B29:N29" si="14">B16+B20+B25</f>
        <v>6500</v>
      </c>
      <c r="C29" s="78">
        <f t="shared" si="14"/>
        <v>6485</v>
      </c>
      <c r="D29" s="78">
        <f t="shared" si="14"/>
        <v>6259</v>
      </c>
      <c r="E29" s="78">
        <f t="shared" si="14"/>
        <v>3200</v>
      </c>
      <c r="F29" s="78">
        <f t="shared" si="14"/>
        <v>700</v>
      </c>
      <c r="G29" s="78">
        <f t="shared" si="14"/>
        <v>700</v>
      </c>
      <c r="H29" s="78">
        <f t="shared" si="14"/>
        <v>650</v>
      </c>
      <c r="I29" s="78">
        <f t="shared" si="14"/>
        <v>650</v>
      </c>
      <c r="J29" s="78">
        <f t="shared" si="14"/>
        <v>700</v>
      </c>
      <c r="K29" s="78">
        <f t="shared" si="14"/>
        <v>3200</v>
      </c>
      <c r="L29" s="78">
        <f t="shared" si="14"/>
        <v>6425</v>
      </c>
      <c r="M29" s="78">
        <f t="shared" si="14"/>
        <v>7025</v>
      </c>
      <c r="N29" s="78">
        <f t="shared" si="14"/>
        <v>42494</v>
      </c>
    </row>
    <row r="30" spans="1:41" s="62" customFormat="1" ht="15" x14ac:dyDescent="0.2">
      <c r="A30" s="81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</row>
    <row r="31" spans="1:41" s="62" customFormat="1" ht="15" x14ac:dyDescent="0.2">
      <c r="A31" s="81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</row>
    <row r="32" spans="1:41" s="62" customFormat="1" ht="27.75" customHeight="1" x14ac:dyDescent="0.3">
      <c r="A32" s="89" t="s">
        <v>32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</row>
    <row r="33" spans="1:14" s="62" customFormat="1" ht="27.75" customHeight="1" x14ac:dyDescent="0.3">
      <c r="A33" s="63"/>
      <c r="B33" s="64"/>
      <c r="C33" s="64"/>
      <c r="D33" s="64"/>
      <c r="E33" s="64"/>
      <c r="F33" s="64"/>
      <c r="G33" s="65"/>
      <c r="H33" s="65"/>
      <c r="I33" s="64"/>
      <c r="J33" s="64"/>
      <c r="K33" s="64"/>
      <c r="L33" s="66"/>
      <c r="M33" s="66"/>
      <c r="N33" s="61"/>
    </row>
    <row r="34" spans="1:14" s="62" customFormat="1" ht="27.75" hidden="1" customHeight="1" x14ac:dyDescent="0.2">
      <c r="A34" s="63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1"/>
    </row>
    <row r="35" spans="1:14" s="62" customFormat="1" ht="27.75" hidden="1" customHeight="1" x14ac:dyDescent="0.2">
      <c r="A35" s="63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1"/>
    </row>
    <row r="36" spans="1:14" ht="15" hidden="1" x14ac:dyDescent="0.2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</row>
    <row r="37" spans="1:14" ht="15" hidden="1" x14ac:dyDescent="0.2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 ht="15" hidden="1" x14ac:dyDescent="0.2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</row>
    <row r="39" spans="1:14" ht="15" hidden="1" x14ac:dyDescent="0.2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</row>
    <row r="40" spans="1:14" ht="15" hidden="1" x14ac:dyDescent="0.2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</row>
    <row r="41" spans="1:14" ht="15" x14ac:dyDescent="0.25">
      <c r="A41" s="53"/>
      <c r="B41" s="68"/>
      <c r="C41" s="68"/>
      <c r="D41" s="68"/>
      <c r="E41" s="68"/>
      <c r="F41" s="68"/>
      <c r="G41" s="69"/>
      <c r="H41" s="69"/>
      <c r="I41" s="68"/>
      <c r="J41" s="68"/>
      <c r="K41" s="68"/>
      <c r="L41" s="53"/>
      <c r="M41" s="53"/>
      <c r="N41" s="53"/>
    </row>
    <row r="42" spans="1:14" ht="15" x14ac:dyDescent="0.25">
      <c r="A42" s="53"/>
      <c r="B42" s="68"/>
      <c r="C42" s="68"/>
      <c r="D42" s="68"/>
      <c r="E42" s="68"/>
      <c r="F42" s="68"/>
      <c r="G42" s="69"/>
      <c r="H42" s="69"/>
      <c r="I42" s="68"/>
      <c r="J42" s="68"/>
      <c r="K42" s="68"/>
      <c r="L42" s="53"/>
      <c r="M42" s="53"/>
      <c r="N42" s="53"/>
    </row>
    <row r="43" spans="1:14" ht="15" x14ac:dyDescent="0.2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</row>
  </sheetData>
  <mergeCells count="5">
    <mergeCell ref="A32:N32"/>
    <mergeCell ref="A7:N7"/>
    <mergeCell ref="A8:N8"/>
    <mergeCell ref="B9:L9"/>
    <mergeCell ref="M10:N10"/>
  </mergeCells>
  <phoneticPr fontId="0" type="noConversion"/>
  <pageMargins left="0.78740157480314965" right="0.78740157480314965" top="1.1811023622047245" bottom="0.39370078740157483" header="0" footer="0"/>
  <pageSetup paperSize="9" scale="9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додаток 4</vt:lpstr>
      <vt:lpstr>нова редакція</vt:lpstr>
      <vt:lpstr>'нова редакція'!Область_печати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Гончарова Наталія Олександрівна</cp:lastModifiedBy>
  <cp:lastPrinted>2018-09-27T13:51:35Z</cp:lastPrinted>
  <dcterms:created xsi:type="dcterms:W3CDTF">1996-10-08T23:32:33Z</dcterms:created>
  <dcterms:modified xsi:type="dcterms:W3CDTF">2018-11-02T13:16:45Z</dcterms:modified>
</cp:coreProperties>
</file>