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08" windowWidth="12396" windowHeight="8832" tabRatio="246" activeTab="0"/>
  </bookViews>
  <sheets>
    <sheet name="дод 5 (в)" sheetId="1" r:id="rId1"/>
  </sheets>
  <definedNames>
    <definedName name="_xlfn.AGGREGATE" hidden="1">#NAME?</definedName>
    <definedName name="_xlnm.Print_Titles" localSheetId="0">'дод 5 (в)'!$10:$10</definedName>
    <definedName name="_xlnm.Print_Area" localSheetId="0">'дод 5 (в)'!$A$1:$K$287</definedName>
  </definedNames>
  <calcPr fullCalcOnLoad="1"/>
</workbook>
</file>

<file path=xl/sharedStrings.xml><?xml version="1.0" encoding="utf-8"?>
<sst xmlns="http://schemas.openxmlformats.org/spreadsheetml/2006/main" count="568" uniqueCount="445">
  <si>
    <t>1410160</t>
  </si>
  <si>
    <t>Проектування, реставрація та охорона пам'яток архітектури</t>
  </si>
  <si>
    <t>7640</t>
  </si>
  <si>
    <t>7420</t>
  </si>
  <si>
    <t>Забезпечення надання послуг з перевезення пасажирів електротранспортом</t>
  </si>
  <si>
    <t>7426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</si>
  <si>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</si>
  <si>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</si>
  <si>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</si>
  <si>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</si>
  <si>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Iншi заклади та заходи в галузі культури і мистецтва</t>
  </si>
  <si>
    <t>Інші заходи у сфері електротранспорту</t>
  </si>
  <si>
    <t>Всього видатків</t>
  </si>
  <si>
    <t>Здійснення соціальної роботи з вразливими категоріями населення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</si>
  <si>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</si>
  <si>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</si>
  <si>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</si>
  <si>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</si>
  <si>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</si>
  <si>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</si>
  <si>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</si>
  <si>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</si>
  <si>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</si>
  <si>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</si>
  <si>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</si>
  <si>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</si>
  <si>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</si>
  <si>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</si>
  <si>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</si>
  <si>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</si>
  <si>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</si>
  <si>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</si>
  <si>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</si>
  <si>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</si>
  <si>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</si>
  <si>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</si>
  <si>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</si>
  <si>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</si>
  <si>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</si>
  <si>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</si>
  <si>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</si>
  <si>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</si>
  <si>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</si>
  <si>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</si>
  <si>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</si>
  <si>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</si>
  <si>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</si>
  <si>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</si>
  <si>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</si>
  <si>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</si>
  <si>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</si>
  <si>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</si>
  <si>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</si>
  <si>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</si>
  <si>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</si>
  <si>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</si>
  <si>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</si>
  <si>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</si>
  <si>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</si>
  <si>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</si>
  <si>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</si>
  <si>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</si>
  <si>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</si>
  <si>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</si>
  <si>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</si>
  <si>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</si>
  <si>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</si>
  <si>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</si>
  <si>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</si>
  <si>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</si>
  <si>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</si>
  <si>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</si>
  <si>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</si>
  <si>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</si>
  <si>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</si>
  <si>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</si>
  <si>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</si>
  <si>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</si>
  <si>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Інші заклади та заходи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</si>
  <si>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</si>
  <si>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</si>
  <si>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</si>
  <si>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</si>
  <si>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</si>
  <si>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</si>
  <si>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</si>
  <si>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</si>
  <si>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</si>
  <si>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</si>
  <si>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</si>
  <si>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</si>
  <si>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0200000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</si>
  <si>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</si>
  <si>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</si>
  <si>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</si>
  <si>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</si>
  <si>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</si>
  <si>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</si>
  <si>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</si>
  <si>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</si>
  <si>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</si>
  <si>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0217420</t>
  </si>
  <si>
    <t>0217670</t>
  </si>
  <si>
    <t>0600000</t>
  </si>
  <si>
    <t>0610000</t>
  </si>
  <si>
    <t>0610160</t>
  </si>
  <si>
    <t>0611010</t>
  </si>
  <si>
    <t>0611020</t>
  </si>
  <si>
    <t>0615030</t>
  </si>
  <si>
    <t>0615031</t>
  </si>
  <si>
    <t>0617640</t>
  </si>
  <si>
    <t>0700000</t>
  </si>
  <si>
    <t>0710000</t>
  </si>
  <si>
    <t>0712010</t>
  </si>
  <si>
    <t>0717640</t>
  </si>
  <si>
    <t>0800000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</si>
  <si>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</si>
  <si>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</si>
  <si>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</si>
  <si>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</si>
  <si>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</si>
  <si>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</si>
  <si>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</si>
  <si>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</si>
  <si>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</si>
  <si>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</si>
  <si>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</si>
  <si>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</si>
  <si>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</si>
  <si>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</si>
  <si>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</si>
  <si>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</si>
  <si>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</si>
  <si>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</si>
  <si>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</si>
  <si>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</si>
  <si>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1700000</t>
  </si>
  <si>
    <t>3100000</t>
  </si>
  <si>
    <t>3110000</t>
  </si>
  <si>
    <t>3110160</t>
  </si>
  <si>
    <t>3700000</t>
  </si>
  <si>
    <t>3710000</t>
  </si>
  <si>
    <t>3710160</t>
  </si>
  <si>
    <t>1011100</t>
  </si>
  <si>
    <t>0611070</t>
  </si>
  <si>
    <t>0611090</t>
  </si>
  <si>
    <t>Інші програми, заклади та заходи у сфері освіти</t>
  </si>
  <si>
    <t>0611160</t>
  </si>
  <si>
    <t>1160</t>
  </si>
  <si>
    <t>0217426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</si>
  <si>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</si>
  <si>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</si>
  <si>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</si>
  <si>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</si>
  <si>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</si>
  <si>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</si>
  <si>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</si>
  <si>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</si>
  <si>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</si>
  <si>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</si>
  <si>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</si>
  <si>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</si>
  <si>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</si>
  <si>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</si>
  <si>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</si>
  <si>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</si>
  <si>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</si>
  <si>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</si>
  <si>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</si>
  <si>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</si>
  <si>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</si>
  <si>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</si>
  <si>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</si>
  <si>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</si>
  <si>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</si>
  <si>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</si>
  <si>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доріг та ліній освітлення 12 МР</t>
  </si>
  <si>
    <t xml:space="preserve">2. Реконструкція інших об’єктів   </t>
  </si>
  <si>
    <r>
      <t>Реконструкція дороги від Пришибської площі до вул. Прокоф</t>
    </r>
    <r>
      <rPr>
        <sz val="14"/>
        <rFont val="Arial Cyr"/>
        <family val="0"/>
      </rPr>
      <t>'</t>
    </r>
    <r>
      <rPr>
        <sz val="14"/>
        <rFont val="Times New Roman"/>
        <family val="1"/>
      </rPr>
      <t>єва з влаштуванням зливової каналізації</t>
    </r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</si>
  <si>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</si>
  <si>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</si>
  <si>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</si>
  <si>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</si>
  <si>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</si>
  <si>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</si>
  <si>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</si>
  <si>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</si>
  <si>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інженерних мереж (електрозабезпечення) КУ Піщанська ЗОШ І-ІІ ступенів по вул. Шкільна, 26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</si>
  <si>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</si>
  <si>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</si>
  <si>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</si>
  <si>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</si>
  <si>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</si>
  <si>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Реконструкція стадіону «Авангард»</t>
  </si>
  <si>
    <t>Будівництво кладовища в районі 40-ї підстанції</t>
  </si>
  <si>
    <t>Полігон для складування твердих побутових відходів на території В. Бобрицької сільської ради Краснопільського району (3 черга)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</si>
  <si>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</si>
  <si>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</si>
  <si>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</si>
  <si>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</si>
  <si>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</si>
  <si>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</si>
  <si>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</si>
  <si>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</si>
  <si>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</si>
  <si>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1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</si>
  <si>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</si>
  <si>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</si>
  <si>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</si>
  <si>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</si>
  <si>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</si>
  <si>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</si>
  <si>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</si>
  <si>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</si>
  <si>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</si>
  <si>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</si>
  <si>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</si>
  <si>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</si>
  <si>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</si>
  <si>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65/Б по вул. Інтернаціоналістів</t>
  </si>
  <si>
    <t>Влаштування пандусів до житлового будинку      № 2/6 по вул. Котляревського</t>
  </si>
  <si>
    <t>Влаштування пандусів до житлового будинку      № 10 по вул. СКД</t>
  </si>
  <si>
    <t>Влаштування пандусів до житлового будинку      № 25 по вул. Інтернаціоналістів</t>
  </si>
  <si>
    <t>Влаштування пандусів до житлового будинку      № 1/1 по вул. Харківська</t>
  </si>
  <si>
    <t>Влаштування пандусів до житлового будинку      № 144/2 по вул. Герасима Кондратьєва</t>
  </si>
  <si>
    <t>Влаштування пандусів до житлового будинку      № 8 по вул. Інтернаціоналістів</t>
  </si>
  <si>
    <t>Влаштування пандусів до житлового будинку      № 33 по вул. Івана Сірка</t>
  </si>
  <si>
    <t>Спортивні майданчики для міні-футболу, бадмінтону для дітей та молоді в ДП «Казка»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</si>
  <si>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</si>
  <si>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</si>
  <si>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</si>
  <si>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</si>
  <si>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</si>
  <si>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</si>
  <si>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</si>
  <si>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</si>
  <si>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</si>
  <si>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</si>
  <si>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</si>
  <si>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</si>
  <si>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</si>
  <si>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</si>
  <si>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</si>
  <si>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</si>
  <si>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0453</t>
  </si>
  <si>
    <t>0813240</t>
  </si>
  <si>
    <t>Інші субвенції з місцевого бюджету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</si>
  <si>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</si>
  <si>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</si>
  <si>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</si>
  <si>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</si>
  <si>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</si>
  <si>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</si>
  <si>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</si>
  <si>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</si>
  <si>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 xml:space="preserve">3. Реконструкція інших об’єктів   </t>
  </si>
  <si>
    <t>Всього видатків з урахуванням змін</t>
  </si>
  <si>
    <t>0215010</t>
  </si>
  <si>
    <t>0215011</t>
  </si>
  <si>
    <t>Проведення спортивної роботи в регіоні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</si>
  <si>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</si>
  <si>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</si>
  <si>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</si>
  <si>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</si>
  <si>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</si>
  <si>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</si>
  <si>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</si>
  <si>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</si>
  <si>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</si>
  <si>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</si>
  <si>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</si>
  <si>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</si>
  <si>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</si>
  <si>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</si>
  <si>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</si>
  <si>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</si>
  <si>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</si>
  <si>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</si>
  <si>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</si>
  <si>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</si>
  <si>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</si>
  <si>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</si>
  <si>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</si>
  <si>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</si>
  <si>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</si>
  <si>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</si>
  <si>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</si>
  <si>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</si>
  <si>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</si>
  <si>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</si>
  <si>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</si>
  <si>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</si>
  <si>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</si>
  <si>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</si>
  <si>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</si>
  <si>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</si>
  <si>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</si>
  <si>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</si>
  <si>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</si>
  <si>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</si>
  <si>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</si>
  <si>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</si>
  <si>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</si>
  <si>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</si>
  <si>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 xml:space="preserve">Виконання інвестиційних проектів 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</si>
  <si>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</si>
  <si>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</si>
  <si>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</si>
  <si>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</si>
  <si>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</si>
  <si>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</si>
  <si>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</si>
  <si>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</si>
  <si>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</si>
  <si>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</si>
  <si>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</si>
  <si>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ліній освітлення ХІІ МР</t>
  </si>
  <si>
    <t>Реконструкція лінії освітлення по вул. Виноградна</t>
  </si>
  <si>
    <t>Реконструкція лінії освітлення по вул. Осіння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</si>
  <si>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</si>
  <si>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</si>
  <si>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</si>
  <si>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</si>
  <si>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</si>
  <si>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харчоблоку КУ «Сумська спеціалізована школа І ступеня № 30 «Унікум» по вул. Рибалка, 7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</si>
  <si>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</si>
  <si>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</si>
  <si>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</si>
  <si>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</si>
  <si>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</si>
  <si>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</si>
  <si>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</si>
  <si>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</si>
  <si>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</si>
  <si>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 xml:space="preserve">Реалізація державних та місцевих житлових програм 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</si>
  <si>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</si>
  <si>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</si>
  <si>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</si>
  <si>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</si>
  <si>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</si>
  <si>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</si>
  <si>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</si>
  <si>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                                     вул. Макаренка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</si>
  <si>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</si>
  <si>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</si>
  <si>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</si>
  <si>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</si>
  <si>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</si>
  <si>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</si>
  <si>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</si>
  <si>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</si>
  <si>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</si>
  <si>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</si>
  <si>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</si>
  <si>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Реконструкція 1-го поверху КУ «ССШ № 3» по вул. 20 років Перемоги,9</t>
  </si>
  <si>
    <t>1600000</t>
  </si>
  <si>
    <t>Управління архітектури та містобудування Сумської міської ради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</si>
  <si>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</si>
  <si>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</si>
  <si>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</si>
  <si>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</si>
  <si>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Реконструкція хлорного господарства на очисних спорудах м. Суми з переведенням на гіпохлорит натрію</t>
  </si>
  <si>
    <t>Влаштування пандуса до житлового будинку      № 20 по вул. Пушкіна</t>
  </si>
  <si>
    <t>Влаштування пандуса до житлового будинку      № 29 по вул. М.Лушпи</t>
  </si>
  <si>
    <t>Влаштування пандуса до житлового будинку      № 31 по вул. Холодногірська</t>
  </si>
  <si>
    <t>0219770</t>
  </si>
  <si>
    <t>Реконструкція кабельної лінії до опор по вул. Героїв Сумщини</t>
  </si>
  <si>
    <t xml:space="preserve">Будівництво дитячого майданчика на території ДНЗ № 25 «Білосніжка» по вул. Лесі Українки, 2/1 </t>
  </si>
  <si>
    <t>Будівництво свердловини №15 на нижню крейду з розширеним контуром на Лепехівському водозаборі м.Суми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</si>
  <si>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</si>
  <si>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Будівництво огородження території І поясу  зони санітарної охорони  водозабору та окремо збудованих  свердловин  на  Ново-Оболонському  водозаборі в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</si>
  <si>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</si>
  <si>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</si>
  <si>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</si>
  <si>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</si>
  <si>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</si>
  <si>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</si>
  <si>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</si>
  <si>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</si>
  <si>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</si>
  <si>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Первинна медична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</si>
  <si>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</si>
  <si>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</si>
  <si>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</si>
  <si>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</si>
  <si>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</si>
  <si>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</si>
  <si>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</si>
  <si>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</si>
  <si>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0611110</t>
  </si>
  <si>
    <t>1110</t>
  </si>
  <si>
    <t>Підготовка кадрів професійно-технічними закладами та іншими закладами освіти</t>
  </si>
  <si>
    <t>0930</t>
  </si>
  <si>
    <t>Будівництво скверу по вул. Петропавлівська, 94</t>
  </si>
  <si>
    <t xml:space="preserve">Добудова шляхопроводу по вул. 20 років Перемоги з реконструкцією дороги від вул. Прокоф'єва до  вул. Роменської </t>
  </si>
  <si>
    <t>Реконструкція будівлі по вул. Герасима Кондратьєва, 159</t>
  </si>
  <si>
    <t>Реконструкція нежитлового приміщення по вул. Г. Кондратьєва, 159</t>
  </si>
  <si>
    <t>Реконструкція фасаду будівлі по вул. Герасима Кондратьєва, 79</t>
  </si>
  <si>
    <t>Реконструкція аварійного самотічного  колектора Д-400 по вул. Білопільський шлях від КНС-4 до району Тепличного</t>
  </si>
  <si>
    <t>Будівництво спортивного майданчика по                               вул. Роменській, 81</t>
  </si>
  <si>
    <t>Будівництво дитячого майданчика за адресою: вул.Реміснича, 35</t>
  </si>
  <si>
    <t>Будівництво дитячого майданчика за адресою: вул.Горького, 5А</t>
  </si>
  <si>
    <t>Реконструкція підпірної стінки на території Сумської гімназії № 1</t>
  </si>
  <si>
    <t>0712150</t>
  </si>
  <si>
    <t>2150</t>
  </si>
  <si>
    <t>2152</t>
  </si>
  <si>
    <t>0712152</t>
  </si>
  <si>
    <t>Інші програми, заклади та заходи у сфері охорони здоров’я</t>
  </si>
  <si>
    <t>Інші програми та заходи у сфері охорони здоров’я</t>
  </si>
  <si>
    <t>0763</t>
  </si>
  <si>
    <t>Будівництво дитячого майданчика в районі ЖК «Зарічний»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</si>
  <si>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</si>
  <si>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</si>
  <si>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житлового будинку з влаштуванням пандусу по вул. Харківська, 1/1 (4-й під'їзд)</t>
  </si>
  <si>
    <t>Будівництво дитячого майданчика в районі житлового будинку № 18 по вул. СКД</t>
  </si>
  <si>
    <t xml:space="preserve">Будівництво дитячого майданчика в районі  житлового будинку № 51 А по вул. Інтернаціоналістів </t>
  </si>
  <si>
    <t xml:space="preserve">Методичне забезпечення діяльності навчальних закладів </t>
  </si>
  <si>
    <t>0611150</t>
  </si>
  <si>
    <t>1150</t>
  </si>
  <si>
    <t>Реконструкція каналізаційного залізобетонного самотічного колектора Д-600-1000 мм, який проходить по вул. Пушкіна, Садова, Засумська та Ярослава Мудрого (Пролетарська) до КНС-2 від вул. Степана Бандери (Баумана)  до вул. Лугової (коригування)</t>
  </si>
  <si>
    <t>Будівництво дитячого майданчика в районі житлового будинку № 35 Д по вул. Інтернаціоналістів</t>
  </si>
  <si>
    <t>Будівництво спортивного майданчика по                               вул. Металургів, 17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</si>
  <si>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</si>
  <si>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</si>
  <si>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</si>
  <si>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 xml:space="preserve">Реконструкція 1-го поверху КУ «Сумська спеціалізована школа І ступеня № 30 «Унікум» </t>
  </si>
  <si>
    <t xml:space="preserve">Реконструкція цокольного поверху адмінбудівлі по вул. Першотравнева, 21 </t>
  </si>
  <si>
    <t>Влаштування пандусів до житлового будинку      № 15 по вул. Івана Сірка</t>
  </si>
  <si>
    <t>Будівництво спортивного майданчика за адресою: вул. Герасима Кондратьєва, 127</t>
  </si>
  <si>
    <t xml:space="preserve">Реконструкція каналізаційного самопливного колектору Д – 1000 мм по вул.1-ша Набережна р. Стрілка </t>
  </si>
  <si>
    <t>Будівництво каналізації фекальної по                         вул. Нижньолепехівській, вул. Лепехівській,           вул. Ново-Лепехівській, вул. Андрія Шептицького, вул. Жуковського,                                          вул. Косівщинській,  вул. Нахімова, вул. Дарвіна</t>
  </si>
  <si>
    <t>Реконструкція каналізаційного залізобетонного самотічного колектора Д=1000 мм, який проходить по яру між   пров. Степана Тимошенка (пров. Урицького) та вул. Панфілова</t>
  </si>
  <si>
    <t>0813220</t>
  </si>
  <si>
    <t>0813221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</si>
  <si>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</si>
  <si>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</si>
  <si>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Реставраційний ремонт будівлі по вул. Покровська, 9</t>
  </si>
  <si>
    <t>Касові видатки</t>
  </si>
  <si>
    <t xml:space="preserve">                  Додаток 5</t>
  </si>
  <si>
    <t>до   рішення  виконавчого комітету</t>
  </si>
  <si>
    <t xml:space="preserve">від                          №   </t>
  </si>
  <si>
    <t>Директор департаменту фінансів,</t>
  </si>
  <si>
    <t>економіки та  інвестицій</t>
  </si>
  <si>
    <t>С.А. Липова</t>
  </si>
  <si>
    <t>Інформація про виконання видатків бюджету розвитку за І півріччя 2018 рік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</si>
</sst>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22"/>
      <name val="Times New Roman"/>
      <family val="1"/>
    </font>
    <font>
      <b/>
      <sz val="12"/>
      <name val="Times New Roman"/>
      <family val="1"/>
    </font>
    <font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sz val="24"/>
      <name val="Times New Roman"/>
      <family val="1"/>
    </font>
    <font>
      <b/>
      <sz val="22"/>
      <color indexed="8"/>
      <name val="Times New Roman"/>
      <family val="1"/>
    </font>
    <font>
      <i/>
      <sz val="18"/>
      <name val="Times New Roman"/>
      <family val="1"/>
    </font>
    <font>
      <b/>
      <i/>
      <sz val="18"/>
      <name val="Times New Roman"/>
      <family val="1"/>
    </font>
    <font>
      <b/>
      <sz val="1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1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2" fillId="46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56" fillId="0" borderId="7" applyNumberFormat="0" applyFill="0" applyAlignment="0" applyProtection="0"/>
    <xf numFmtId="0" fontId="12" fillId="0" borderId="8" applyNumberFormat="0" applyFill="0" applyAlignment="0" applyProtection="0"/>
    <xf numFmtId="0" fontId="57" fillId="47" borderId="9" applyNumberFormat="0" applyAlignment="0" applyProtection="0"/>
    <xf numFmtId="0" fontId="10" fillId="48" borderId="10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9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" fillId="3" borderId="0" applyNumberFormat="0" applyBorder="0" applyAlignment="0" applyProtection="0"/>
    <xf numFmtId="0" fontId="61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2" fillId="50" borderId="14" applyNumberFormat="0" applyAlignment="0" applyProtection="0"/>
    <xf numFmtId="0" fontId="18" fillId="0" borderId="15" applyNumberFormat="0" applyFill="0" applyAlignment="0" applyProtection="0"/>
    <xf numFmtId="0" fontId="63" fillId="54" borderId="0" applyNumberFormat="0" applyBorder="0" applyAlignment="0" applyProtection="0"/>
    <xf numFmtId="0" fontId="19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0" fillId="55" borderId="0" xfId="0" applyFont="1" applyFill="1" applyAlignment="1">
      <alignment/>
    </xf>
    <xf numFmtId="49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7" fillId="55" borderId="0" xfId="0" applyNumberFormat="1" applyFont="1" applyFill="1" applyAlignment="1" applyProtection="1">
      <alignment vertical="top"/>
      <protection/>
    </xf>
    <xf numFmtId="0" fontId="28" fillId="55" borderId="0" xfId="0" applyNumberFormat="1" applyFont="1" applyFill="1" applyAlignment="1" applyProtection="1">
      <alignment horizontal="left"/>
      <protection/>
    </xf>
    <xf numFmtId="0" fontId="24" fillId="55" borderId="0" xfId="0" applyFont="1" applyFill="1" applyAlignment="1">
      <alignment/>
    </xf>
    <xf numFmtId="0" fontId="27" fillId="55" borderId="0" xfId="0" applyFont="1" applyFill="1" applyBorder="1" applyAlignment="1">
      <alignment horizontal="center"/>
    </xf>
    <xf numFmtId="0" fontId="27" fillId="55" borderId="0" xfId="0" applyFont="1" applyFill="1" applyAlignment="1">
      <alignment/>
    </xf>
    <xf numFmtId="49" fontId="29" fillId="55" borderId="16" xfId="0" applyNumberFormat="1" applyFont="1" applyFill="1" applyBorder="1" applyAlignment="1" applyProtection="1">
      <alignment horizontal="center" vertical="center"/>
      <protection/>
    </xf>
    <xf numFmtId="0" fontId="29" fillId="55" borderId="16" xfId="0" applyFont="1" applyFill="1" applyBorder="1" applyAlignment="1">
      <alignment vertical="center" wrapText="1"/>
    </xf>
    <xf numFmtId="4" fontId="29" fillId="55" borderId="16" xfId="0" applyNumberFormat="1" applyFont="1" applyFill="1" applyBorder="1" applyAlignment="1">
      <alignment horizontal="right" vertical="center"/>
    </xf>
    <xf numFmtId="0" fontId="29" fillId="55" borderId="0" xfId="0" applyFont="1" applyFill="1" applyAlignment="1">
      <alignment vertical="center"/>
    </xf>
    <xf numFmtId="49" fontId="32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17" xfId="0" applyFont="1" applyFill="1" applyBorder="1" applyAlignment="1">
      <alignment vertical="center" wrapText="1"/>
    </xf>
    <xf numFmtId="4" fontId="32" fillId="55" borderId="16" xfId="0" applyNumberFormat="1" applyFont="1" applyFill="1" applyBorder="1" applyAlignment="1">
      <alignment horizontal="right" vertical="center"/>
    </xf>
    <xf numFmtId="0" fontId="32" fillId="55" borderId="0" xfId="0" applyFont="1" applyFill="1" applyAlignment="1">
      <alignment vertical="center"/>
    </xf>
    <xf numFmtId="49" fontId="30" fillId="55" borderId="16" xfId="0" applyNumberFormat="1" applyFont="1" applyFill="1" applyBorder="1" applyAlignment="1" applyProtection="1">
      <alignment horizontal="center" vertical="center"/>
      <protection/>
    </xf>
    <xf numFmtId="0" fontId="30" fillId="55" borderId="16" xfId="0" applyFont="1" applyFill="1" applyBorder="1" applyAlignment="1">
      <alignment horizontal="left" vertical="center" wrapText="1"/>
    </xf>
    <xf numFmtId="4" fontId="30" fillId="55" borderId="16" xfId="0" applyNumberFormat="1" applyFont="1" applyFill="1" applyBorder="1" applyAlignment="1">
      <alignment horizontal="right" vertical="center"/>
    </xf>
    <xf numFmtId="0" fontId="30" fillId="55" borderId="0" xfId="0" applyFont="1" applyFill="1" applyAlignment="1">
      <alignment vertical="center"/>
    </xf>
    <xf numFmtId="49" fontId="33" fillId="55" borderId="16" xfId="0" applyNumberFormat="1" applyFont="1" applyFill="1" applyBorder="1" applyAlignment="1" applyProtection="1">
      <alignment horizontal="center" vertical="center"/>
      <protection/>
    </xf>
    <xf numFmtId="0" fontId="33" fillId="55" borderId="16" xfId="0" applyFont="1" applyFill="1" applyBorder="1" applyAlignment="1">
      <alignment horizontal="left" vertical="center" wrapText="1"/>
    </xf>
    <xf numFmtId="0" fontId="33" fillId="55" borderId="16" xfId="0" applyFont="1" applyFill="1" applyBorder="1" applyAlignment="1">
      <alignment horizontal="right" vertical="center" wrapText="1"/>
    </xf>
    <xf numFmtId="4" fontId="33" fillId="55" borderId="16" xfId="0" applyNumberFormat="1" applyFont="1" applyFill="1" applyBorder="1" applyAlignment="1">
      <alignment horizontal="right" vertical="center"/>
    </xf>
    <xf numFmtId="0" fontId="33" fillId="55" borderId="0" xfId="0" applyFont="1" applyFill="1" applyAlignment="1">
      <alignment horizontal="right" vertical="center"/>
    </xf>
    <xf numFmtId="0" fontId="30" fillId="55" borderId="16" xfId="0" applyFont="1" applyFill="1" applyBorder="1" applyAlignment="1">
      <alignment horizontal="right" vertical="center" wrapText="1"/>
    </xf>
    <xf numFmtId="0" fontId="30" fillId="55" borderId="0" xfId="0" applyFont="1" applyFill="1" applyAlignment="1">
      <alignment horizontal="right" vertical="center"/>
    </xf>
    <xf numFmtId="0" fontId="33" fillId="55" borderId="0" xfId="0" applyFont="1" applyFill="1" applyAlignment="1">
      <alignment vertical="center"/>
    </xf>
    <xf numFmtId="49" fontId="30" fillId="55" borderId="16" xfId="0" applyNumberFormat="1" applyFont="1" applyFill="1" applyBorder="1" applyAlignment="1">
      <alignment horizontal="center" vertical="center"/>
    </xf>
    <xf numFmtId="49" fontId="33" fillId="55" borderId="16" xfId="0" applyNumberFormat="1" applyFont="1" applyFill="1" applyBorder="1" applyAlignment="1">
      <alignment horizontal="center" vertical="center"/>
    </xf>
    <xf numFmtId="0" fontId="30" fillId="55" borderId="16" xfId="0" applyFont="1" applyFill="1" applyBorder="1" applyAlignment="1">
      <alignment wrapText="1"/>
    </xf>
    <xf numFmtId="49" fontId="29" fillId="55" borderId="16" xfId="0" applyNumberFormat="1" applyFont="1" applyFill="1" applyBorder="1" applyAlignment="1">
      <alignment horizontal="center" vertical="center"/>
    </xf>
    <xf numFmtId="0" fontId="29" fillId="55" borderId="16" xfId="0" applyFont="1" applyFill="1" applyBorder="1" applyAlignment="1">
      <alignment horizontal="left" vertical="center" wrapText="1"/>
    </xf>
    <xf numFmtId="49" fontId="32" fillId="55" borderId="16" xfId="0" applyNumberFormat="1" applyFont="1" applyFill="1" applyBorder="1" applyAlignment="1">
      <alignment horizontal="center" vertical="center"/>
    </xf>
    <xf numFmtId="0" fontId="32" fillId="55" borderId="16" xfId="0" applyFont="1" applyFill="1" applyBorder="1" applyAlignment="1">
      <alignment horizontal="left" vertical="center" wrapText="1"/>
    </xf>
    <xf numFmtId="0" fontId="30" fillId="55" borderId="0" xfId="0" applyFont="1" applyFill="1" applyAlignment="1">
      <alignment vertical="center" wrapText="1"/>
    </xf>
    <xf numFmtId="0" fontId="33" fillId="55" borderId="16" xfId="0" applyFont="1" applyFill="1" applyBorder="1" applyAlignment="1">
      <alignment vertical="center" wrapText="1"/>
    </xf>
    <xf numFmtId="0" fontId="30" fillId="55" borderId="16" xfId="0" applyFont="1" applyFill="1" applyBorder="1" applyAlignment="1">
      <alignment vertical="center" wrapText="1"/>
    </xf>
    <xf numFmtId="0" fontId="30" fillId="55" borderId="16" xfId="0" applyFont="1" applyFill="1" applyBorder="1" applyAlignment="1">
      <alignment horizontal="justify" vertical="center"/>
    </xf>
    <xf numFmtId="4" fontId="30" fillId="55" borderId="16" xfId="0" applyNumberFormat="1" applyFont="1" applyFill="1" applyBorder="1" applyAlignment="1">
      <alignment horizontal="center" vertical="center"/>
    </xf>
    <xf numFmtId="0" fontId="33" fillId="55" borderId="0" xfId="0" applyFont="1" applyFill="1" applyAlignment="1">
      <alignment horizontal="justify" vertical="center"/>
    </xf>
    <xf numFmtId="49" fontId="30" fillId="55" borderId="17" xfId="0" applyNumberFormat="1" applyFont="1" applyFill="1" applyBorder="1" applyAlignment="1" applyProtection="1">
      <alignment horizontal="center" vertical="center"/>
      <protection/>
    </xf>
    <xf numFmtId="0" fontId="30" fillId="55" borderId="17" xfId="0" applyFont="1" applyFill="1" applyBorder="1" applyAlignment="1">
      <alignment horizontal="left" vertical="center" wrapText="1"/>
    </xf>
    <xf numFmtId="0" fontId="30" fillId="55" borderId="16" xfId="0" applyNumberFormat="1" applyFont="1" applyFill="1" applyBorder="1" applyAlignment="1" applyProtection="1">
      <alignment horizontal="center" vertical="center"/>
      <protection/>
    </xf>
    <xf numFmtId="0" fontId="30" fillId="55" borderId="0" xfId="0" applyFont="1" applyFill="1" applyBorder="1" applyAlignment="1">
      <alignment vertical="center"/>
    </xf>
    <xf numFmtId="49" fontId="33" fillId="55" borderId="18" xfId="0" applyNumberFormat="1" applyFont="1" applyFill="1" applyBorder="1" applyAlignment="1" applyProtection="1">
      <alignment horizontal="center" vertical="center"/>
      <protection/>
    </xf>
    <xf numFmtId="0" fontId="33" fillId="55" borderId="18" xfId="0" applyNumberFormat="1" applyFont="1" applyFill="1" applyBorder="1" applyAlignment="1" applyProtection="1">
      <alignment horizontal="center" vertical="center"/>
      <protection/>
    </xf>
    <xf numFmtId="0" fontId="33" fillId="55" borderId="18" xfId="0" applyFont="1" applyFill="1" applyBorder="1" applyAlignment="1">
      <alignment horizontal="left" vertical="center" wrapText="1"/>
    </xf>
    <xf numFmtId="0" fontId="33" fillId="55" borderId="0" xfId="0" applyFont="1" applyFill="1" applyBorder="1" applyAlignment="1">
      <alignment vertical="center"/>
    </xf>
    <xf numFmtId="0" fontId="33" fillId="55" borderId="16" xfId="0" applyNumberFormat="1" applyFont="1" applyFill="1" applyBorder="1" applyAlignment="1" applyProtection="1">
      <alignment horizontal="center" vertical="center"/>
      <protection/>
    </xf>
    <xf numFmtId="0" fontId="33" fillId="55" borderId="0" xfId="0" applyFont="1" applyFill="1" applyAlignment="1">
      <alignment vertical="center" wrapText="1"/>
    </xf>
    <xf numFmtId="0" fontId="29" fillId="55" borderId="19" xfId="0" applyFont="1" applyFill="1" applyBorder="1" applyAlignment="1">
      <alignment horizontal="left" vertical="center"/>
    </xf>
    <xf numFmtId="0" fontId="30" fillId="55" borderId="19" xfId="0" applyFont="1" applyFill="1" applyBorder="1" applyAlignment="1">
      <alignment horizontal="left" vertical="center" wrapText="1"/>
    </xf>
    <xf numFmtId="0" fontId="30" fillId="55" borderId="0" xfId="0" applyFont="1" applyFill="1" applyAlignment="1">
      <alignment horizontal="justify" vertical="center"/>
    </xf>
    <xf numFmtId="0" fontId="30" fillId="55" borderId="20" xfId="0" applyFont="1" applyFill="1" applyBorder="1" applyAlignment="1">
      <alignment horizontal="left" vertical="center" wrapText="1"/>
    </xf>
    <xf numFmtId="0" fontId="33" fillId="55" borderId="16" xfId="0" applyFont="1" applyFill="1" applyBorder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16" xfId="0" applyNumberFormat="1" applyFont="1" applyFill="1" applyBorder="1" applyAlignment="1" applyProtection="1">
      <alignment horizontal="center" vertical="center"/>
      <protection/>
    </xf>
    <xf numFmtId="0" fontId="33" fillId="55" borderId="19" xfId="0" applyFont="1" applyFill="1" applyBorder="1" applyAlignment="1">
      <alignment horizontal="left" vertical="center" wrapText="1"/>
    </xf>
    <xf numFmtId="0" fontId="29" fillId="55" borderId="16" xfId="0" applyFont="1" applyFill="1" applyBorder="1" applyAlignment="1">
      <alignment horizontal="center" vertical="center" wrapText="1"/>
    </xf>
    <xf numFmtId="0" fontId="29" fillId="55" borderId="19" xfId="0" applyFont="1" applyFill="1" applyBorder="1" applyAlignment="1">
      <alignment horizontal="left" vertical="center" wrapText="1"/>
    </xf>
    <xf numFmtId="4" fontId="29" fillId="55" borderId="16" xfId="0" applyNumberFormat="1" applyFont="1" applyFill="1" applyBorder="1" applyAlignment="1">
      <alignment horizontal="center" vertical="center"/>
    </xf>
    <xf numFmtId="0" fontId="29" fillId="55" borderId="0" xfId="0" applyFont="1" applyFill="1" applyBorder="1" applyAlignment="1">
      <alignment vertical="center"/>
    </xf>
    <xf numFmtId="0" fontId="30" fillId="55" borderId="16" xfId="0" applyFont="1" applyFill="1" applyBorder="1" applyAlignment="1">
      <alignment horizontal="center" vertical="center" wrapText="1"/>
    </xf>
    <xf numFmtId="0" fontId="29" fillId="55" borderId="16" xfId="0" applyFont="1" applyFill="1" applyBorder="1" applyAlignment="1">
      <alignment horizontal="center" wrapText="1"/>
    </xf>
    <xf numFmtId="3" fontId="30" fillId="55" borderId="16" xfId="0" applyNumberFormat="1" applyFont="1" applyFill="1" applyBorder="1" applyAlignment="1">
      <alignment horizontal="center" vertical="center"/>
    </xf>
    <xf numFmtId="0" fontId="30" fillId="55" borderId="0" xfId="0" applyFont="1" applyFill="1" applyBorder="1" applyAlignment="1">
      <alignment/>
    </xf>
    <xf numFmtId="0" fontId="30" fillId="55" borderId="16" xfId="0" applyFont="1" applyFill="1" applyBorder="1" applyAlignment="1">
      <alignment horizontal="justify" vertical="center" wrapText="1"/>
    </xf>
    <xf numFmtId="200" fontId="30" fillId="55" borderId="16" xfId="0" applyNumberFormat="1" applyFont="1" applyFill="1" applyBorder="1" applyAlignment="1">
      <alignment horizontal="center" vertical="center" wrapText="1"/>
    </xf>
    <xf numFmtId="3" fontId="29" fillId="55" borderId="16" xfId="0" applyNumberFormat="1" applyFont="1" applyFill="1" applyBorder="1" applyAlignment="1">
      <alignment horizontal="center" vertical="center"/>
    </xf>
    <xf numFmtId="3" fontId="30" fillId="55" borderId="16" xfId="0" applyNumberFormat="1" applyFont="1" applyFill="1" applyBorder="1" applyAlignment="1">
      <alignment horizontal="center"/>
    </xf>
    <xf numFmtId="0" fontId="32" fillId="55" borderId="16" xfId="0" applyFont="1" applyFill="1" applyBorder="1" applyAlignment="1">
      <alignment horizontal="center" vertical="center" wrapText="1"/>
    </xf>
    <xf numFmtId="0" fontId="32" fillId="55" borderId="16" xfId="0" applyFont="1" applyFill="1" applyBorder="1" applyAlignment="1">
      <alignment vertical="center" wrapText="1"/>
    </xf>
    <xf numFmtId="0" fontId="32" fillId="55" borderId="16" xfId="0" applyFont="1" applyFill="1" applyBorder="1" applyAlignment="1">
      <alignment/>
    </xf>
    <xf numFmtId="3" fontId="32" fillId="55" borderId="16" xfId="0" applyNumberFormat="1" applyFont="1" applyFill="1" applyBorder="1" applyAlignment="1">
      <alignment horizontal="right" vertical="center"/>
    </xf>
    <xf numFmtId="0" fontId="32" fillId="55" borderId="0" xfId="0" applyFont="1" applyFill="1" applyBorder="1" applyAlignment="1">
      <alignment horizontal="right" vertical="center"/>
    </xf>
    <xf numFmtId="0" fontId="32" fillId="55" borderId="0" xfId="0" applyFont="1" applyFill="1" applyAlignment="1">
      <alignment horizontal="right" vertical="center"/>
    </xf>
    <xf numFmtId="0" fontId="29" fillId="55" borderId="16" xfId="0" applyFont="1" applyFill="1" applyBorder="1" applyAlignment="1">
      <alignment horizontal="left" vertical="center"/>
    </xf>
    <xf numFmtId="3" fontId="30" fillId="55" borderId="16" xfId="0" applyNumberFormat="1" applyFont="1" applyFill="1" applyBorder="1" applyAlignment="1">
      <alignment horizontal="center" vertical="center" wrapText="1"/>
    </xf>
    <xf numFmtId="200" fontId="30" fillId="55" borderId="16" xfId="0" applyNumberFormat="1" applyFont="1" applyFill="1" applyBorder="1" applyAlignment="1">
      <alignment horizontal="center" vertical="center"/>
    </xf>
    <xf numFmtId="0" fontId="32" fillId="55" borderId="0" xfId="0" applyFont="1" applyFill="1" applyAlignment="1">
      <alignment/>
    </xf>
    <xf numFmtId="3" fontId="33" fillId="55" borderId="16" xfId="0" applyNumberFormat="1" applyFont="1" applyFill="1" applyBorder="1" applyAlignment="1">
      <alignment horizontal="center" vertical="center"/>
    </xf>
    <xf numFmtId="200" fontId="33" fillId="55" borderId="16" xfId="0" applyNumberFormat="1" applyFont="1" applyFill="1" applyBorder="1" applyAlignment="1">
      <alignment horizontal="center" vertical="center" wrapText="1"/>
    </xf>
    <xf numFmtId="0" fontId="33" fillId="55" borderId="0" xfId="0" applyFont="1" applyFill="1" applyBorder="1" applyAlignment="1">
      <alignment/>
    </xf>
    <xf numFmtId="3" fontId="30" fillId="55" borderId="16" xfId="95" applyNumberFormat="1" applyFont="1" applyFill="1" applyBorder="1" applyAlignment="1">
      <alignment horizontal="center" vertical="center"/>
      <protection/>
    </xf>
    <xf numFmtId="200" fontId="30" fillId="55" borderId="16" xfId="95" applyNumberFormat="1" applyFont="1" applyFill="1" applyBorder="1" applyAlignment="1">
      <alignment horizontal="center" vertical="center"/>
      <protection/>
    </xf>
    <xf numFmtId="4" fontId="30" fillId="55" borderId="16" xfId="95" applyNumberFormat="1" applyFont="1" applyFill="1" applyBorder="1" applyAlignment="1">
      <alignment horizontal="center" vertical="center"/>
      <protection/>
    </xf>
    <xf numFmtId="0" fontId="32" fillId="55" borderId="0" xfId="0" applyFont="1" applyFill="1" applyAlignment="1">
      <alignment wrapText="1"/>
    </xf>
    <xf numFmtId="3" fontId="33" fillId="55" borderId="16" xfId="0" applyNumberFormat="1" applyFont="1" applyFill="1" applyBorder="1" applyAlignment="1">
      <alignment horizontal="center"/>
    </xf>
    <xf numFmtId="0" fontId="33" fillId="55" borderId="0" xfId="0" applyFont="1" applyFill="1" applyAlignment="1">
      <alignment/>
    </xf>
    <xf numFmtId="0" fontId="29" fillId="55" borderId="0" xfId="0" applyFont="1" applyFill="1" applyAlignment="1">
      <alignment wrapText="1"/>
    </xf>
    <xf numFmtId="0" fontId="30" fillId="55" borderId="16" xfId="0" applyFont="1" applyFill="1" applyBorder="1" applyAlignment="1">
      <alignment horizontal="center" wrapText="1"/>
    </xf>
    <xf numFmtId="3" fontId="29" fillId="55" borderId="16" xfId="0" applyNumberFormat="1" applyFont="1" applyFill="1" applyBorder="1" applyAlignment="1">
      <alignment horizontal="right" vertical="center"/>
    </xf>
    <xf numFmtId="203" fontId="30" fillId="55" borderId="16" xfId="0" applyNumberFormat="1" applyFont="1" applyFill="1" applyBorder="1" applyAlignment="1">
      <alignment horizontal="center" vertical="center" wrapText="1"/>
    </xf>
    <xf numFmtId="3" fontId="29" fillId="55" borderId="16" xfId="0" applyNumberFormat="1" applyFont="1" applyFill="1" applyBorder="1" applyAlignment="1">
      <alignment horizontal="center" vertical="center" wrapText="1"/>
    </xf>
    <xf numFmtId="4" fontId="29" fillId="55" borderId="16" xfId="0" applyNumberFormat="1" applyFont="1" applyFill="1" applyBorder="1" applyAlignment="1">
      <alignment horizontal="right" vertical="center" wrapText="1"/>
    </xf>
    <xf numFmtId="2" fontId="30" fillId="55" borderId="16" xfId="0" applyNumberFormat="1" applyFont="1" applyFill="1" applyBorder="1" applyAlignment="1">
      <alignment horizontal="center" vertical="center" wrapText="1"/>
    </xf>
    <xf numFmtId="3" fontId="30" fillId="55" borderId="16" xfId="0" applyNumberFormat="1" applyFont="1" applyFill="1" applyBorder="1" applyAlignment="1">
      <alignment horizontal="left" vertical="center" wrapText="1"/>
    </xf>
    <xf numFmtId="4" fontId="30" fillId="55" borderId="16" xfId="0" applyNumberFormat="1" applyFont="1" applyFill="1" applyBorder="1" applyAlignment="1">
      <alignment vertical="center"/>
    </xf>
    <xf numFmtId="3" fontId="33" fillId="55" borderId="16" xfId="0" applyNumberFormat="1" applyFont="1" applyFill="1" applyBorder="1" applyAlignment="1">
      <alignment horizontal="left" vertical="center" wrapText="1"/>
    </xf>
    <xf numFmtId="4" fontId="33" fillId="55" borderId="16" xfId="0" applyNumberFormat="1" applyFont="1" applyFill="1" applyBorder="1" applyAlignment="1">
      <alignment vertical="center"/>
    </xf>
    <xf numFmtId="0" fontId="29" fillId="55" borderId="0" xfId="0" applyFont="1" applyFill="1" applyAlignment="1">
      <alignment vertical="center" wrapText="1"/>
    </xf>
    <xf numFmtId="0" fontId="30" fillId="55" borderId="18" xfId="0" applyFont="1" applyFill="1" applyBorder="1" applyAlignment="1">
      <alignment horizontal="left" vertical="center" wrapText="1"/>
    </xf>
    <xf numFmtId="0" fontId="29" fillId="55" borderId="18" xfId="0" applyFont="1" applyFill="1" applyBorder="1" applyAlignment="1">
      <alignment horizontal="left" vertical="center" wrapText="1"/>
    </xf>
    <xf numFmtId="49" fontId="30" fillId="55" borderId="0" xfId="0" applyNumberFormat="1" applyFont="1" applyFill="1" applyAlignment="1" applyProtection="1">
      <alignment horizontal="center"/>
      <protection/>
    </xf>
    <xf numFmtId="0" fontId="30" fillId="55" borderId="0" xfId="0" applyNumberFormat="1" applyFont="1" applyFill="1" applyAlignment="1" applyProtection="1">
      <alignment horizontal="center"/>
      <protection/>
    </xf>
    <xf numFmtId="0" fontId="30" fillId="55" borderId="0" xfId="0" applyNumberFormat="1" applyFont="1" applyFill="1" applyAlignment="1" applyProtection="1">
      <alignment/>
      <protection/>
    </xf>
    <xf numFmtId="0" fontId="36" fillId="55" borderId="0" xfId="0" applyNumberFormat="1" applyFont="1" applyFill="1" applyAlignment="1" applyProtection="1">
      <alignment horizontal="left"/>
      <protection/>
    </xf>
    <xf numFmtId="0" fontId="26" fillId="55" borderId="0" xfId="0" applyFont="1" applyFill="1" applyAlignment="1">
      <alignment/>
    </xf>
    <xf numFmtId="4" fontId="30" fillId="55" borderId="16" xfId="0" applyNumberFormat="1" applyFont="1" applyFill="1" applyBorder="1" applyAlignment="1">
      <alignment/>
    </xf>
    <xf numFmtId="4" fontId="29" fillId="55" borderId="16" xfId="0" applyNumberFormat="1" applyFont="1" applyFill="1" applyBorder="1" applyAlignment="1">
      <alignment vertical="center"/>
    </xf>
    <xf numFmtId="0" fontId="38" fillId="55" borderId="0" xfId="0" applyNumberFormat="1" applyFont="1" applyFill="1" applyAlignment="1" applyProtection="1">
      <alignment horizontal="left"/>
      <protection/>
    </xf>
    <xf numFmtId="49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Font="1" applyFill="1" applyAlignment="1">
      <alignment vertical="center" textRotation="180"/>
    </xf>
    <xf numFmtId="0" fontId="42" fillId="55" borderId="0" xfId="0" applyFont="1" applyFill="1" applyAlignment="1">
      <alignment horizontal="center" vertical="center" textRotation="180"/>
    </xf>
    <xf numFmtId="0" fontId="26" fillId="55" borderId="0" xfId="0" applyFont="1" applyFill="1" applyAlignment="1">
      <alignment horizontal="center" vertical="center" textRotation="180"/>
    </xf>
    <xf numFmtId="0" fontId="40" fillId="55" borderId="21" xfId="0" applyFont="1" applyFill="1" applyBorder="1" applyAlignment="1">
      <alignment horizontal="center" vertical="center" textRotation="180"/>
    </xf>
    <xf numFmtId="0" fontId="26" fillId="55" borderId="21" xfId="0" applyFont="1" applyFill="1" applyBorder="1" applyAlignment="1">
      <alignment horizontal="center" vertical="center" textRotation="180"/>
    </xf>
    <xf numFmtId="0" fontId="41" fillId="55" borderId="21" xfId="0" applyFont="1" applyFill="1" applyBorder="1" applyAlignment="1">
      <alignment horizontal="center" vertical="center" textRotation="180"/>
    </xf>
    <xf numFmtId="4" fontId="42" fillId="55" borderId="21" xfId="0" applyNumberFormat="1" applyFont="1" applyFill="1" applyBorder="1" applyAlignment="1">
      <alignment horizontal="center" vertical="center" textRotation="180"/>
    </xf>
    <xf numFmtId="4" fontId="41" fillId="55" borderId="21" xfId="0" applyNumberFormat="1" applyFont="1" applyFill="1" applyBorder="1" applyAlignment="1">
      <alignment horizontal="center" vertical="center" textRotation="180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4" fillId="55" borderId="17" xfId="0" applyNumberFormat="1" applyFont="1" applyFill="1" applyBorder="1" applyAlignment="1" applyProtection="1">
      <alignment horizontal="center" vertical="center" wrapText="1"/>
      <protection/>
    </xf>
    <xf numFmtId="0" fontId="24" fillId="55" borderId="22" xfId="0" applyNumberFormat="1" applyFont="1" applyFill="1" applyBorder="1" applyAlignment="1" applyProtection="1">
      <alignment horizontal="center" vertical="center" wrapText="1"/>
      <protection/>
    </xf>
    <xf numFmtId="0" fontId="24" fillId="55" borderId="17" xfId="0" applyFont="1" applyFill="1" applyBorder="1" applyAlignment="1">
      <alignment horizontal="center" vertical="center" wrapText="1"/>
    </xf>
    <xf numFmtId="0" fontId="24" fillId="55" borderId="22" xfId="0" applyFont="1" applyFill="1" applyBorder="1" applyAlignment="1">
      <alignment horizontal="center" vertical="center" wrapText="1"/>
    </xf>
    <xf numFmtId="0" fontId="35" fillId="55" borderId="16" xfId="0" applyFont="1" applyFill="1" applyBorder="1" applyAlignment="1">
      <alignment horizontal="center" vertical="center" wrapText="1"/>
    </xf>
    <xf numFmtId="4" fontId="37" fillId="55" borderId="16" xfId="0" applyNumberFormat="1" applyFont="1" applyFill="1" applyBorder="1" applyAlignment="1">
      <alignment horizontal="center" vertical="center" wrapText="1"/>
    </xf>
    <xf numFmtId="0" fontId="38" fillId="55" borderId="0" xfId="0" applyNumberFormat="1" applyFont="1" applyFill="1" applyAlignment="1" applyProtection="1">
      <alignment horizontal="left"/>
      <protection/>
    </xf>
    <xf numFmtId="0" fontId="39" fillId="55" borderId="0" xfId="0" applyNumberFormat="1" applyFont="1" applyFill="1" applyBorder="1" applyAlignment="1" applyProtection="1">
      <alignment horizontal="center" vertical="center" wrapText="1"/>
      <protection/>
    </xf>
    <xf numFmtId="49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8" fillId="55" borderId="0" xfId="0" applyFont="1" applyFill="1" applyBorder="1" applyAlignment="1">
      <alignment/>
    </xf>
    <xf numFmtId="0" fontId="34" fillId="55" borderId="0" xfId="0" applyFont="1" applyFill="1" applyBorder="1" applyAlignment="1">
      <alignment horizontal="center" vertical="distributed" wrapText="1"/>
    </xf>
    <xf numFmtId="0" fontId="38" fillId="55" borderId="0" xfId="0" applyFont="1" applyFill="1" applyBorder="1" applyAlignment="1">
      <alignment/>
    </xf>
    <xf numFmtId="0" fontId="24" fillId="55" borderId="0" xfId="0" applyNumberFormat="1" applyFont="1" applyFill="1" applyAlignment="1" applyProtection="1">
      <alignment horizontal="center"/>
      <protection/>
    </xf>
    <xf numFmtId="0" fontId="24" fillId="55" borderId="0" xfId="0" applyNumberFormat="1" applyFont="1" applyFill="1" applyAlignment="1" applyProtection="1">
      <alignment/>
      <protection/>
    </xf>
    <xf numFmtId="0" fontId="38" fillId="55" borderId="0" xfId="0" applyFont="1" applyFill="1" applyAlignment="1">
      <alignment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89"/>
  <sheetViews>
    <sheetView showGridLines="0" tabSelected="1" view="pageBreakPreview" zoomScale="40" zoomScaleNormal="70" zoomScaleSheetLayoutView="40" zoomScalePageLayoutView="0" workbookViewId="0" topLeftCell="A1">
      <selection activeCell="E11" sqref="E11"/>
    </sheetView>
  </sheetViews>
  <sheetFormatPr defaultColWidth="9.16015625" defaultRowHeight="12.75"/>
  <cols>
    <col min="1" max="1" width="19.33203125" style="2" customWidth="1"/>
    <col min="2" max="2" width="17.33203125" style="3" customWidth="1"/>
    <col min="3" max="3" width="17.16015625" style="3" customWidth="1"/>
    <col min="4" max="5" width="56.83203125" style="4" customWidth="1"/>
    <col min="6" max="6" width="17.83203125" style="4" customWidth="1"/>
    <col min="7" max="7" width="19.16015625" style="4" customWidth="1"/>
    <col min="8" max="8" width="19.5" style="4" customWidth="1"/>
    <col min="9" max="9" width="21.83203125" style="5" customWidth="1"/>
    <col min="10" max="10" width="22.5" style="5" customWidth="1"/>
    <col min="11" max="11" width="7.83203125" style="117" customWidth="1"/>
    <col min="12" max="16384" width="9.16015625" style="5" customWidth="1"/>
  </cols>
  <sheetData>
    <row r="1" spans="7:11" ht="30" customHeight="1">
      <c r="G1" s="132" t="s">
        <v>438</v>
      </c>
      <c r="H1" s="132"/>
      <c r="I1" s="132"/>
      <c r="J1" s="132"/>
      <c r="K1" s="119">
        <v>1</v>
      </c>
    </row>
    <row r="2" spans="7:11" ht="30">
      <c r="G2" s="135" t="s">
        <v>439</v>
      </c>
      <c r="H2" s="114"/>
      <c r="I2" s="114"/>
      <c r="J2" s="114"/>
      <c r="K2" s="119"/>
    </row>
    <row r="3" spans="7:11" ht="30">
      <c r="G3" s="132" t="s">
        <v>440</v>
      </c>
      <c r="H3" s="132"/>
      <c r="I3" s="132"/>
      <c r="J3" s="132"/>
      <c r="K3" s="119"/>
    </row>
    <row r="4" spans="1:11" s="8" customFormat="1" ht="27.75" customHeight="1">
      <c r="A4" s="2"/>
      <c r="B4" s="3"/>
      <c r="C4" s="3"/>
      <c r="D4" s="6"/>
      <c r="E4" s="6"/>
      <c r="F4" s="6"/>
      <c r="G4" s="7"/>
      <c r="H4" s="110"/>
      <c r="K4" s="119"/>
    </row>
    <row r="5" spans="1:11" s="8" customFormat="1" ht="30">
      <c r="A5" s="2"/>
      <c r="B5" s="3"/>
      <c r="C5" s="3"/>
      <c r="D5" s="6"/>
      <c r="E5" s="6"/>
      <c r="F5" s="6"/>
      <c r="G5" s="7"/>
      <c r="H5" s="110"/>
      <c r="K5" s="119"/>
    </row>
    <row r="6" spans="1:11" ht="45" customHeight="1">
      <c r="A6" s="133" t="s">
        <v>444</v>
      </c>
      <c r="B6" s="133"/>
      <c r="C6" s="133"/>
      <c r="D6" s="133"/>
      <c r="E6" s="133"/>
      <c r="F6" s="133"/>
      <c r="G6" s="133"/>
      <c r="H6" s="133"/>
      <c r="I6" s="133"/>
      <c r="J6" s="133"/>
      <c r="K6" s="119"/>
    </row>
    <row r="7" spans="4:11" ht="18" customHeight="1">
      <c r="D7" s="9"/>
      <c r="E7" s="9"/>
      <c r="F7" s="9"/>
      <c r="G7" s="9"/>
      <c r="H7" s="9"/>
      <c r="K7" s="119"/>
    </row>
    <row r="8" spans="1:11" s="10" customFormat="1" ht="42.75" customHeight="1">
      <c r="A8" s="134" t="s">
        <v>59</v>
      </c>
      <c r="B8" s="125" t="s">
        <v>60</v>
      </c>
      <c r="C8" s="125" t="s">
        <v>36</v>
      </c>
      <c r="D8" s="125" t="s">
        <v>68</v>
      </c>
      <c r="E8" s="128" t="s">
        <v>206</v>
      </c>
      <c r="F8" s="126" t="s">
        <v>207</v>
      </c>
      <c r="G8" s="126" t="s">
        <v>208</v>
      </c>
      <c r="H8" s="126" t="s">
        <v>209</v>
      </c>
      <c r="I8" s="130" t="s">
        <v>256</v>
      </c>
      <c r="J8" s="131" t="s">
        <v>437</v>
      </c>
      <c r="K8" s="119"/>
    </row>
    <row r="9" spans="1:11" s="10" customFormat="1" ht="42" customHeight="1">
      <c r="A9" s="134"/>
      <c r="B9" s="125"/>
      <c r="C9" s="125"/>
      <c r="D9" s="125"/>
      <c r="E9" s="129"/>
      <c r="F9" s="127"/>
      <c r="G9" s="127"/>
      <c r="H9" s="127"/>
      <c r="I9" s="130"/>
      <c r="J9" s="131"/>
      <c r="K9" s="119"/>
    </row>
    <row r="10" spans="1:11" s="10" customFormat="1" ht="15.75" customHeight="1">
      <c r="A10" s="115" t="s">
        <v>205</v>
      </c>
      <c r="B10" s="116">
        <v>2</v>
      </c>
      <c r="C10" s="116">
        <v>3</v>
      </c>
      <c r="D10" s="116">
        <v>4</v>
      </c>
      <c r="E10" s="116">
        <v>5</v>
      </c>
      <c r="F10" s="116">
        <v>6</v>
      </c>
      <c r="G10" s="116">
        <v>7</v>
      </c>
      <c r="H10" s="116">
        <v>8</v>
      </c>
      <c r="I10" s="116">
        <v>9</v>
      </c>
      <c r="J10" s="116">
        <v>10</v>
      </c>
      <c r="K10" s="119"/>
    </row>
    <row r="11" spans="1:11" s="14" customFormat="1" ht="45" customHeight="1">
      <c r="A11" s="11" t="s">
        <v>91</v>
      </c>
      <c r="B11" s="11"/>
      <c r="C11" s="11"/>
      <c r="D11" s="12" t="s">
        <v>29</v>
      </c>
      <c r="E11" s="12"/>
      <c r="F11" s="12"/>
      <c r="G11" s="12"/>
      <c r="H11" s="12"/>
      <c r="I11" s="13">
        <f>I12</f>
        <v>46918894</v>
      </c>
      <c r="J11" s="13">
        <f>J12</f>
        <v>33950479.44</v>
      </c>
      <c r="K11" s="119"/>
    </row>
    <row r="12" spans="1:11" s="18" customFormat="1" ht="33" customHeight="1">
      <c r="A12" s="15" t="s">
        <v>92</v>
      </c>
      <c r="B12" s="15"/>
      <c r="C12" s="15"/>
      <c r="D12" s="16" t="s">
        <v>29</v>
      </c>
      <c r="E12" s="16"/>
      <c r="F12" s="16"/>
      <c r="G12" s="16"/>
      <c r="H12" s="16"/>
      <c r="I12" s="17">
        <f>I13+I14+I17+I21+I24+I26+I30+I28+I19+I16+I29+I31+I34+I32+I33</f>
        <v>46918894</v>
      </c>
      <c r="J12" s="17">
        <f>J13+J14+J17+J21+J24+J26+J30+J28+J19+J16+J29+J31+J34+J32+J33</f>
        <v>33950479.44</v>
      </c>
      <c r="K12" s="119"/>
    </row>
    <row r="13" spans="1:11" s="22" customFormat="1" ht="56.25" customHeight="1">
      <c r="A13" s="19" t="s">
        <v>93</v>
      </c>
      <c r="B13" s="19" t="s">
        <v>70</v>
      </c>
      <c r="C13" s="19" t="s">
        <v>35</v>
      </c>
      <c r="D13" s="20" t="s">
        <v>71</v>
      </c>
      <c r="E13" s="20"/>
      <c r="F13" s="20"/>
      <c r="G13" s="20"/>
      <c r="H13" s="20"/>
      <c r="I13" s="101">
        <v>3007014</v>
      </c>
      <c r="J13" s="101">
        <v>519077.44</v>
      </c>
      <c r="K13" s="119"/>
    </row>
    <row r="14" spans="1:11" s="22" customFormat="1" ht="45" customHeight="1">
      <c r="A14" s="19" t="s">
        <v>94</v>
      </c>
      <c r="B14" s="19" t="s">
        <v>75</v>
      </c>
      <c r="C14" s="19"/>
      <c r="D14" s="20" t="s">
        <v>13</v>
      </c>
      <c r="E14" s="20"/>
      <c r="F14" s="20"/>
      <c r="G14" s="20"/>
      <c r="H14" s="20"/>
      <c r="I14" s="21">
        <f>I15</f>
        <v>405500</v>
      </c>
      <c r="J14" s="21">
        <f>J15</f>
        <v>0</v>
      </c>
      <c r="K14" s="119"/>
    </row>
    <row r="15" spans="1:11" s="27" customFormat="1" ht="54" customHeight="1">
      <c r="A15" s="23" t="s">
        <v>95</v>
      </c>
      <c r="B15" s="23" t="s">
        <v>76</v>
      </c>
      <c r="C15" s="23" t="s">
        <v>58</v>
      </c>
      <c r="D15" s="24" t="s">
        <v>77</v>
      </c>
      <c r="E15" s="25"/>
      <c r="F15" s="25"/>
      <c r="G15" s="25"/>
      <c r="H15" s="25"/>
      <c r="I15" s="26">
        <v>405500</v>
      </c>
      <c r="J15" s="26"/>
      <c r="K15" s="119"/>
    </row>
    <row r="16" spans="1:11" s="29" customFormat="1" ht="63" customHeight="1">
      <c r="A16" s="19" t="s">
        <v>278</v>
      </c>
      <c r="B16" s="19" t="s">
        <v>279</v>
      </c>
      <c r="C16" s="19" t="s">
        <v>277</v>
      </c>
      <c r="D16" s="20" t="s">
        <v>276</v>
      </c>
      <c r="E16" s="28"/>
      <c r="F16" s="28"/>
      <c r="G16" s="28"/>
      <c r="H16" s="28"/>
      <c r="I16" s="21">
        <v>28500</v>
      </c>
      <c r="J16" s="21"/>
      <c r="K16" s="119"/>
    </row>
    <row r="17" spans="1:11" s="22" customFormat="1" ht="42.75" customHeight="1">
      <c r="A17" s="19" t="s">
        <v>96</v>
      </c>
      <c r="B17" s="19" t="s">
        <v>9</v>
      </c>
      <c r="C17" s="19"/>
      <c r="D17" s="20" t="s">
        <v>10</v>
      </c>
      <c r="E17" s="20"/>
      <c r="F17" s="20"/>
      <c r="G17" s="20"/>
      <c r="H17" s="20"/>
      <c r="I17" s="21">
        <f>I18</f>
        <v>20500</v>
      </c>
      <c r="J17" s="21">
        <f>J18</f>
        <v>0</v>
      </c>
      <c r="K17" s="119"/>
    </row>
    <row r="18" spans="1:11" s="30" customFormat="1" ht="56.25" customHeight="1">
      <c r="A18" s="23" t="s">
        <v>229</v>
      </c>
      <c r="B18" s="23" t="s">
        <v>230</v>
      </c>
      <c r="C18" s="23" t="s">
        <v>53</v>
      </c>
      <c r="D18" s="24" t="s">
        <v>231</v>
      </c>
      <c r="E18" s="24"/>
      <c r="F18" s="24"/>
      <c r="G18" s="24"/>
      <c r="H18" s="24"/>
      <c r="I18" s="103">
        <v>20500</v>
      </c>
      <c r="J18" s="103"/>
      <c r="K18" s="119"/>
    </row>
    <row r="19" spans="1:11" s="22" customFormat="1" ht="28.5" customHeight="1">
      <c r="A19" s="19" t="s">
        <v>257</v>
      </c>
      <c r="B19" s="19" t="s">
        <v>260</v>
      </c>
      <c r="C19" s="19"/>
      <c r="D19" s="20" t="s">
        <v>259</v>
      </c>
      <c r="E19" s="20"/>
      <c r="F19" s="20"/>
      <c r="G19" s="20"/>
      <c r="H19" s="20"/>
      <c r="I19" s="21">
        <f>I20</f>
        <v>177000</v>
      </c>
      <c r="J19" s="21">
        <f>J20</f>
        <v>75000</v>
      </c>
      <c r="K19" s="119"/>
    </row>
    <row r="20" spans="1:11" s="30" customFormat="1" ht="50.25" customHeight="1">
      <c r="A20" s="23" t="s">
        <v>258</v>
      </c>
      <c r="B20" s="23" t="s">
        <v>261</v>
      </c>
      <c r="C20" s="23" t="s">
        <v>54</v>
      </c>
      <c r="D20" s="24" t="s">
        <v>262</v>
      </c>
      <c r="E20" s="24"/>
      <c r="F20" s="24"/>
      <c r="G20" s="24"/>
      <c r="H20" s="24"/>
      <c r="I20" s="103">
        <v>177000</v>
      </c>
      <c r="J20" s="103">
        <v>75000</v>
      </c>
      <c r="K20" s="119"/>
    </row>
    <row r="21" spans="1:11" s="22" customFormat="1" ht="40.5" customHeight="1">
      <c r="A21" s="31" t="s">
        <v>97</v>
      </c>
      <c r="B21" s="31" t="s">
        <v>65</v>
      </c>
      <c r="C21" s="31"/>
      <c r="D21" s="20" t="s">
        <v>67</v>
      </c>
      <c r="E21" s="20"/>
      <c r="F21" s="20"/>
      <c r="G21" s="20"/>
      <c r="H21" s="20"/>
      <c r="I21" s="21">
        <f>I22+I23</f>
        <v>210000</v>
      </c>
      <c r="J21" s="21">
        <f>J22+J23</f>
        <v>0</v>
      </c>
      <c r="K21" s="119"/>
    </row>
    <row r="22" spans="1:11" s="27" customFormat="1" ht="75" customHeight="1">
      <c r="A22" s="32" t="s">
        <v>98</v>
      </c>
      <c r="B22" s="32" t="s">
        <v>66</v>
      </c>
      <c r="C22" s="32" t="s">
        <v>54</v>
      </c>
      <c r="D22" s="24" t="s">
        <v>14</v>
      </c>
      <c r="E22" s="25"/>
      <c r="F22" s="25"/>
      <c r="G22" s="25"/>
      <c r="H22" s="25"/>
      <c r="I22" s="26">
        <v>200000</v>
      </c>
      <c r="J22" s="26"/>
      <c r="K22" s="120"/>
    </row>
    <row r="23" spans="1:11" s="27" customFormat="1" ht="66" customHeight="1">
      <c r="A23" s="32" t="s">
        <v>422</v>
      </c>
      <c r="B23" s="32" t="s">
        <v>423</v>
      </c>
      <c r="C23" s="32" t="s">
        <v>54</v>
      </c>
      <c r="D23" s="24" t="s">
        <v>424</v>
      </c>
      <c r="E23" s="25"/>
      <c r="F23" s="25"/>
      <c r="G23" s="25"/>
      <c r="H23" s="25"/>
      <c r="I23" s="26">
        <v>10000</v>
      </c>
      <c r="J23" s="26"/>
      <c r="K23" s="120"/>
    </row>
    <row r="24" spans="1:11" s="30" customFormat="1" ht="36" customHeight="1">
      <c r="A24" s="31" t="s">
        <v>99</v>
      </c>
      <c r="B24" s="31" t="s">
        <v>55</v>
      </c>
      <c r="C24" s="31"/>
      <c r="D24" s="20" t="s">
        <v>62</v>
      </c>
      <c r="E24" s="20"/>
      <c r="F24" s="20"/>
      <c r="G24" s="20"/>
      <c r="H24" s="20"/>
      <c r="I24" s="21">
        <f>I25</f>
        <v>20000</v>
      </c>
      <c r="J24" s="21">
        <f>J25</f>
        <v>19825</v>
      </c>
      <c r="K24" s="120"/>
    </row>
    <row r="25" spans="1:11" s="30" customFormat="1" ht="76.5" customHeight="1">
      <c r="A25" s="32" t="s">
        <v>100</v>
      </c>
      <c r="B25" s="32" t="s">
        <v>63</v>
      </c>
      <c r="C25" s="32" t="s">
        <v>54</v>
      </c>
      <c r="D25" s="24" t="s">
        <v>64</v>
      </c>
      <c r="E25" s="24"/>
      <c r="F25" s="24"/>
      <c r="G25" s="24"/>
      <c r="H25" s="24"/>
      <c r="I25" s="103">
        <v>20000</v>
      </c>
      <c r="J25" s="103">
        <v>19825</v>
      </c>
      <c r="K25" s="120"/>
    </row>
    <row r="26" spans="1:11" s="22" customFormat="1" ht="36" customHeight="1">
      <c r="A26" s="31" t="s">
        <v>101</v>
      </c>
      <c r="B26" s="31" t="s">
        <v>3</v>
      </c>
      <c r="C26" s="31"/>
      <c r="D26" s="20" t="s">
        <v>4</v>
      </c>
      <c r="E26" s="20"/>
      <c r="F26" s="20"/>
      <c r="G26" s="20"/>
      <c r="H26" s="20"/>
      <c r="I26" s="21">
        <f>I27</f>
        <v>1490000</v>
      </c>
      <c r="J26" s="21">
        <f>J27</f>
        <v>0</v>
      </c>
      <c r="K26" s="120"/>
    </row>
    <row r="27" spans="1:11" s="30" customFormat="1" ht="30" customHeight="1">
      <c r="A27" s="32" t="s">
        <v>149</v>
      </c>
      <c r="B27" s="32" t="s">
        <v>5</v>
      </c>
      <c r="C27" s="32" t="s">
        <v>244</v>
      </c>
      <c r="D27" s="24" t="s">
        <v>11</v>
      </c>
      <c r="E27" s="24"/>
      <c r="F27" s="24"/>
      <c r="G27" s="24"/>
      <c r="H27" s="24"/>
      <c r="I27" s="103">
        <v>1490000</v>
      </c>
      <c r="J27" s="103"/>
      <c r="K27" s="120"/>
    </row>
    <row r="28" spans="1:11" s="22" customFormat="1" ht="36" customHeight="1">
      <c r="A28" s="31" t="s">
        <v>240</v>
      </c>
      <c r="B28" s="31" t="s">
        <v>241</v>
      </c>
      <c r="C28" s="31" t="s">
        <v>243</v>
      </c>
      <c r="D28" s="20" t="s">
        <v>242</v>
      </c>
      <c r="E28" s="20"/>
      <c r="F28" s="20"/>
      <c r="G28" s="20"/>
      <c r="H28" s="20"/>
      <c r="I28" s="101">
        <v>8282000</v>
      </c>
      <c r="J28" s="101">
        <v>2510897</v>
      </c>
      <c r="K28" s="120"/>
    </row>
    <row r="29" spans="1:11" s="22" customFormat="1" ht="46.5" customHeight="1">
      <c r="A29" s="31" t="s">
        <v>283</v>
      </c>
      <c r="B29" s="31" t="s">
        <v>284</v>
      </c>
      <c r="C29" s="31" t="s">
        <v>286</v>
      </c>
      <c r="D29" s="38" t="s">
        <v>285</v>
      </c>
      <c r="E29" s="20"/>
      <c r="F29" s="20"/>
      <c r="G29" s="20"/>
      <c r="H29" s="20"/>
      <c r="I29" s="101">
        <v>16800</v>
      </c>
      <c r="J29" s="101"/>
      <c r="K29" s="120"/>
    </row>
    <row r="30" spans="1:11" s="30" customFormat="1" ht="36" customHeight="1">
      <c r="A30" s="31" t="s">
        <v>102</v>
      </c>
      <c r="B30" s="31" t="s">
        <v>6</v>
      </c>
      <c r="C30" s="31" t="s">
        <v>56</v>
      </c>
      <c r="D30" s="20" t="s">
        <v>15</v>
      </c>
      <c r="E30" s="20" t="s">
        <v>217</v>
      </c>
      <c r="F30" s="20"/>
      <c r="G30" s="20"/>
      <c r="H30" s="20"/>
      <c r="I30" s="101">
        <v>29240000</v>
      </c>
      <c r="J30" s="101">
        <v>28860000</v>
      </c>
      <c r="K30" s="120"/>
    </row>
    <row r="31" spans="1:11" s="30" customFormat="1" ht="54.75" customHeight="1">
      <c r="A31" s="31" t="s">
        <v>287</v>
      </c>
      <c r="B31" s="31" t="s">
        <v>288</v>
      </c>
      <c r="C31" s="31" t="s">
        <v>289</v>
      </c>
      <c r="D31" s="40" t="s">
        <v>290</v>
      </c>
      <c r="E31" s="20"/>
      <c r="F31" s="20"/>
      <c r="G31" s="20"/>
      <c r="H31" s="20"/>
      <c r="I31" s="101">
        <v>55900</v>
      </c>
      <c r="J31" s="101"/>
      <c r="K31" s="120"/>
    </row>
    <row r="32" spans="1:11" s="30" customFormat="1" ht="24.75" customHeight="1">
      <c r="A32" s="31" t="s">
        <v>343</v>
      </c>
      <c r="B32" s="31" t="s">
        <v>346</v>
      </c>
      <c r="C32" s="31" t="s">
        <v>289</v>
      </c>
      <c r="D32" s="20" t="s">
        <v>345</v>
      </c>
      <c r="E32" s="20"/>
      <c r="F32" s="20"/>
      <c r="G32" s="20"/>
      <c r="H32" s="20"/>
      <c r="I32" s="101">
        <v>57900</v>
      </c>
      <c r="J32" s="101">
        <v>57900</v>
      </c>
      <c r="K32" s="120"/>
    </row>
    <row r="33" spans="1:11" s="30" customFormat="1" ht="27" customHeight="1">
      <c r="A33" s="31" t="s">
        <v>365</v>
      </c>
      <c r="B33" s="31" t="s">
        <v>249</v>
      </c>
      <c r="C33" s="31" t="s">
        <v>34</v>
      </c>
      <c r="D33" s="20" t="s">
        <v>246</v>
      </c>
      <c r="E33" s="20"/>
      <c r="F33" s="20"/>
      <c r="G33" s="20"/>
      <c r="H33" s="20"/>
      <c r="I33" s="101">
        <v>344000</v>
      </c>
      <c r="J33" s="101">
        <v>344000</v>
      </c>
      <c r="K33" s="120"/>
    </row>
    <row r="34" spans="1:11" s="30" customFormat="1" ht="64.5" customHeight="1">
      <c r="A34" s="31" t="s">
        <v>310</v>
      </c>
      <c r="B34" s="31" t="s">
        <v>298</v>
      </c>
      <c r="C34" s="31" t="s">
        <v>34</v>
      </c>
      <c r="D34" s="40" t="s">
        <v>309</v>
      </c>
      <c r="E34" s="20"/>
      <c r="F34" s="20"/>
      <c r="G34" s="20"/>
      <c r="H34" s="20"/>
      <c r="I34" s="101">
        <v>3563780</v>
      </c>
      <c r="J34" s="101">
        <v>1563780</v>
      </c>
      <c r="K34" s="120"/>
    </row>
    <row r="35" spans="1:11" s="14" customFormat="1" ht="42" customHeight="1">
      <c r="A35" s="34" t="s">
        <v>103</v>
      </c>
      <c r="B35" s="34"/>
      <c r="C35" s="34"/>
      <c r="D35" s="35" t="s">
        <v>16</v>
      </c>
      <c r="E35" s="35"/>
      <c r="F35" s="35"/>
      <c r="G35" s="35"/>
      <c r="H35" s="35"/>
      <c r="I35" s="13">
        <f>I36</f>
        <v>44747231.42</v>
      </c>
      <c r="J35" s="13">
        <f>J36</f>
        <v>8736651</v>
      </c>
      <c r="K35" s="120"/>
    </row>
    <row r="36" spans="1:11" s="18" customFormat="1" ht="42" customHeight="1">
      <c r="A36" s="36" t="s">
        <v>104</v>
      </c>
      <c r="B36" s="36"/>
      <c r="C36" s="36"/>
      <c r="D36" s="37" t="s">
        <v>16</v>
      </c>
      <c r="E36" s="37"/>
      <c r="F36" s="37"/>
      <c r="G36" s="37"/>
      <c r="H36" s="37"/>
      <c r="I36" s="17">
        <f>I37+I38+I39+I40+I41+I44+I46+I50+I48+I51+I42+I43</f>
        <v>44747231.42</v>
      </c>
      <c r="J36" s="17">
        <f>J37+J38+J39+J40+J41+J44+J46+J50+J48+J51+J42+J43</f>
        <v>8736651</v>
      </c>
      <c r="K36" s="120"/>
    </row>
    <row r="37" spans="1:11" s="22" customFormat="1" ht="54" customHeight="1">
      <c r="A37" s="19" t="s">
        <v>105</v>
      </c>
      <c r="B37" s="19" t="s">
        <v>70</v>
      </c>
      <c r="C37" s="19" t="s">
        <v>35</v>
      </c>
      <c r="D37" s="20" t="s">
        <v>71</v>
      </c>
      <c r="E37" s="20"/>
      <c r="F37" s="20"/>
      <c r="G37" s="20"/>
      <c r="H37" s="20"/>
      <c r="I37" s="101">
        <v>16000</v>
      </c>
      <c r="J37" s="101"/>
      <c r="K37" s="120"/>
    </row>
    <row r="38" spans="1:11" s="22" customFormat="1" ht="28.5" customHeight="1">
      <c r="A38" s="19" t="s">
        <v>106</v>
      </c>
      <c r="B38" s="19" t="s">
        <v>37</v>
      </c>
      <c r="C38" s="19" t="s">
        <v>38</v>
      </c>
      <c r="D38" s="20" t="s">
        <v>86</v>
      </c>
      <c r="E38" s="20"/>
      <c r="F38" s="20"/>
      <c r="G38" s="20"/>
      <c r="H38" s="20"/>
      <c r="I38" s="101">
        <v>4318385.65</v>
      </c>
      <c r="J38" s="101">
        <v>513483.6</v>
      </c>
      <c r="K38" s="120"/>
    </row>
    <row r="39" spans="1:11" s="22" customFormat="1" ht="99" customHeight="1">
      <c r="A39" s="19" t="s">
        <v>107</v>
      </c>
      <c r="B39" s="19" t="s">
        <v>39</v>
      </c>
      <c r="C39" s="19" t="s">
        <v>40</v>
      </c>
      <c r="D39" s="20" t="s">
        <v>87</v>
      </c>
      <c r="E39" s="20"/>
      <c r="F39" s="20"/>
      <c r="G39" s="20"/>
      <c r="H39" s="20"/>
      <c r="I39" s="101">
        <v>17813052</v>
      </c>
      <c r="J39" s="101">
        <v>6736563.61</v>
      </c>
      <c r="K39" s="121"/>
    </row>
    <row r="40" spans="1:11" s="22" customFormat="1" ht="102" customHeight="1">
      <c r="A40" s="19" t="s">
        <v>144</v>
      </c>
      <c r="B40" s="19" t="s">
        <v>41</v>
      </c>
      <c r="C40" s="19" t="s">
        <v>42</v>
      </c>
      <c r="D40" s="20" t="s">
        <v>72</v>
      </c>
      <c r="E40" s="20"/>
      <c r="F40" s="20"/>
      <c r="G40" s="20"/>
      <c r="H40" s="20"/>
      <c r="I40" s="101">
        <v>100000</v>
      </c>
      <c r="J40" s="101"/>
      <c r="K40" s="121"/>
    </row>
    <row r="41" spans="1:11" s="22" customFormat="1" ht="68.25" customHeight="1">
      <c r="A41" s="19" t="s">
        <v>145</v>
      </c>
      <c r="B41" s="19" t="s">
        <v>43</v>
      </c>
      <c r="C41" s="19" t="s">
        <v>44</v>
      </c>
      <c r="D41" s="20" t="s">
        <v>88</v>
      </c>
      <c r="E41" s="20"/>
      <c r="F41" s="20"/>
      <c r="G41" s="20"/>
      <c r="H41" s="20"/>
      <c r="I41" s="101">
        <v>430000</v>
      </c>
      <c r="J41" s="101">
        <v>30000</v>
      </c>
      <c r="K41" s="121"/>
    </row>
    <row r="42" spans="1:11" s="22" customFormat="1" ht="46.5" customHeight="1">
      <c r="A42" s="19" t="s">
        <v>389</v>
      </c>
      <c r="B42" s="19" t="s">
        <v>390</v>
      </c>
      <c r="C42" s="19" t="s">
        <v>392</v>
      </c>
      <c r="D42" s="20" t="s">
        <v>391</v>
      </c>
      <c r="E42" s="20"/>
      <c r="F42" s="20"/>
      <c r="G42" s="20"/>
      <c r="H42" s="20"/>
      <c r="I42" s="101">
        <v>4630000</v>
      </c>
      <c r="J42" s="101">
        <v>177499.2</v>
      </c>
      <c r="K42" s="121"/>
    </row>
    <row r="43" spans="1:11" s="22" customFormat="1" ht="36" customHeight="1">
      <c r="A43" s="19" t="s">
        <v>417</v>
      </c>
      <c r="B43" s="19" t="s">
        <v>418</v>
      </c>
      <c r="C43" s="19" t="s">
        <v>46</v>
      </c>
      <c r="D43" s="38" t="s">
        <v>416</v>
      </c>
      <c r="E43" s="20"/>
      <c r="F43" s="20"/>
      <c r="G43" s="20"/>
      <c r="H43" s="20"/>
      <c r="I43" s="101">
        <v>13000</v>
      </c>
      <c r="J43" s="101"/>
      <c r="K43" s="121"/>
    </row>
    <row r="44" spans="1:11" s="22" customFormat="1" ht="44.25" customHeight="1">
      <c r="A44" s="19" t="s">
        <v>147</v>
      </c>
      <c r="B44" s="19" t="s">
        <v>148</v>
      </c>
      <c r="C44" s="19"/>
      <c r="D44" s="20" t="s">
        <v>146</v>
      </c>
      <c r="E44" s="20"/>
      <c r="F44" s="20"/>
      <c r="G44" s="20"/>
      <c r="H44" s="20"/>
      <c r="I44" s="21">
        <f>I45</f>
        <v>287950</v>
      </c>
      <c r="J44" s="21">
        <f>J45</f>
        <v>0</v>
      </c>
      <c r="K44" s="121"/>
    </row>
    <row r="45" spans="1:11" s="30" customFormat="1" ht="48" customHeight="1">
      <c r="A45" s="23" t="s">
        <v>232</v>
      </c>
      <c r="B45" s="23" t="s">
        <v>233</v>
      </c>
      <c r="C45" s="23" t="s">
        <v>46</v>
      </c>
      <c r="D45" s="39" t="s">
        <v>234</v>
      </c>
      <c r="E45" s="24"/>
      <c r="F45" s="24"/>
      <c r="G45" s="24"/>
      <c r="H45" s="24"/>
      <c r="I45" s="103">
        <v>287950</v>
      </c>
      <c r="J45" s="103"/>
      <c r="K45" s="121"/>
    </row>
    <row r="46" spans="1:11" s="22" customFormat="1" ht="42" customHeight="1">
      <c r="A46" s="19" t="s">
        <v>108</v>
      </c>
      <c r="B46" s="19" t="s">
        <v>65</v>
      </c>
      <c r="C46" s="19"/>
      <c r="D46" s="40" t="s">
        <v>67</v>
      </c>
      <c r="E46" s="40"/>
      <c r="F46" s="40"/>
      <c r="G46" s="40"/>
      <c r="H46" s="40"/>
      <c r="I46" s="21">
        <f>I47</f>
        <v>100000</v>
      </c>
      <c r="J46" s="21">
        <f>J47</f>
        <v>0</v>
      </c>
      <c r="K46" s="121"/>
    </row>
    <row r="47" spans="1:11" s="30" customFormat="1" ht="71.25" customHeight="1">
      <c r="A47" s="23" t="s">
        <v>109</v>
      </c>
      <c r="B47" s="23" t="s">
        <v>66</v>
      </c>
      <c r="C47" s="23" t="s">
        <v>54</v>
      </c>
      <c r="D47" s="39" t="s">
        <v>14</v>
      </c>
      <c r="E47" s="39"/>
      <c r="F47" s="39"/>
      <c r="G47" s="39"/>
      <c r="H47" s="39"/>
      <c r="I47" s="103">
        <v>100000</v>
      </c>
      <c r="J47" s="103"/>
      <c r="K47" s="121"/>
    </row>
    <row r="48" spans="1:11" s="30" customFormat="1" ht="20.25" customHeight="1">
      <c r="A48" s="19" t="s">
        <v>302</v>
      </c>
      <c r="B48" s="19" t="s">
        <v>303</v>
      </c>
      <c r="C48" s="19"/>
      <c r="D48" s="41" t="s">
        <v>304</v>
      </c>
      <c r="E48" s="20"/>
      <c r="F48" s="20"/>
      <c r="G48" s="20"/>
      <c r="H48" s="20"/>
      <c r="I48" s="42">
        <f>SUM(I49)</f>
        <v>2087424.77</v>
      </c>
      <c r="J48" s="42">
        <f>SUM(J49)</f>
        <v>936074.6200000001</v>
      </c>
      <c r="K48" s="121"/>
    </row>
    <row r="49" spans="1:11" s="30" customFormat="1" ht="75.75" customHeight="1">
      <c r="A49" s="23" t="s">
        <v>300</v>
      </c>
      <c r="B49" s="23" t="s">
        <v>311</v>
      </c>
      <c r="C49" s="23" t="s">
        <v>56</v>
      </c>
      <c r="D49" s="43" t="s">
        <v>301</v>
      </c>
      <c r="E49" s="24"/>
      <c r="F49" s="24"/>
      <c r="G49" s="24"/>
      <c r="H49" s="24"/>
      <c r="I49" s="103">
        <v>2087424.77</v>
      </c>
      <c r="J49" s="103">
        <f>2321181.62-461091-420326.52-501288-2401.48</f>
        <v>936074.6200000001</v>
      </c>
      <c r="K49" s="121"/>
    </row>
    <row r="50" spans="1:11" s="30" customFormat="1" ht="20.25" customHeight="1">
      <c r="A50" s="19" t="s">
        <v>110</v>
      </c>
      <c r="B50" s="19" t="s">
        <v>2</v>
      </c>
      <c r="C50" s="19" t="s">
        <v>57</v>
      </c>
      <c r="D50" s="20" t="s">
        <v>26</v>
      </c>
      <c r="E50" s="20"/>
      <c r="F50" s="20"/>
      <c r="G50" s="20"/>
      <c r="H50" s="20"/>
      <c r="I50" s="103">
        <v>12951419</v>
      </c>
      <c r="J50" s="103">
        <v>343029.97</v>
      </c>
      <c r="K50" s="121"/>
    </row>
    <row r="51" spans="1:11" s="30" customFormat="1" ht="74.25" customHeight="1">
      <c r="A51" s="19" t="s">
        <v>339</v>
      </c>
      <c r="B51" s="19" t="s">
        <v>298</v>
      </c>
      <c r="C51" s="19" t="s">
        <v>34</v>
      </c>
      <c r="D51" s="20" t="s">
        <v>309</v>
      </c>
      <c r="E51" s="20"/>
      <c r="F51" s="20"/>
      <c r="G51" s="20"/>
      <c r="H51" s="20"/>
      <c r="I51" s="103">
        <v>2000000</v>
      </c>
      <c r="J51" s="103"/>
      <c r="K51" s="121"/>
    </row>
    <row r="52" spans="1:11" s="14" customFormat="1" ht="40.5" customHeight="1">
      <c r="A52" s="11" t="s">
        <v>111</v>
      </c>
      <c r="B52" s="11"/>
      <c r="C52" s="11"/>
      <c r="D52" s="35" t="s">
        <v>18</v>
      </c>
      <c r="E52" s="35"/>
      <c r="F52" s="35"/>
      <c r="G52" s="35"/>
      <c r="H52" s="35"/>
      <c r="I52" s="13">
        <f>I53</f>
        <v>43451368.6</v>
      </c>
      <c r="J52" s="13">
        <f>J53</f>
        <v>11016786.3</v>
      </c>
      <c r="K52" s="121"/>
    </row>
    <row r="53" spans="1:11" s="18" customFormat="1" ht="46.5" customHeight="1">
      <c r="A53" s="15" t="s">
        <v>112</v>
      </c>
      <c r="B53" s="15"/>
      <c r="C53" s="15"/>
      <c r="D53" s="37" t="s">
        <v>18</v>
      </c>
      <c r="E53" s="37"/>
      <c r="F53" s="37"/>
      <c r="G53" s="37"/>
      <c r="H53" s="37"/>
      <c r="I53" s="17">
        <f>I54+I63+I61+I55+I56+I60</f>
        <v>43451368.6</v>
      </c>
      <c r="J53" s="17">
        <f>J54+J63+J61+J55+J56+J60</f>
        <v>11016786.3</v>
      </c>
      <c r="K53" s="121"/>
    </row>
    <row r="54" spans="1:11" s="22" customFormat="1" ht="60" customHeight="1">
      <c r="A54" s="19" t="s">
        <v>113</v>
      </c>
      <c r="B54" s="19" t="s">
        <v>47</v>
      </c>
      <c r="C54" s="19" t="s">
        <v>48</v>
      </c>
      <c r="D54" s="20" t="s">
        <v>20</v>
      </c>
      <c r="E54" s="20"/>
      <c r="F54" s="20"/>
      <c r="G54" s="20"/>
      <c r="H54" s="20"/>
      <c r="I54" s="101">
        <v>28602229</v>
      </c>
      <c r="J54" s="101">
        <v>8047206.72</v>
      </c>
      <c r="K54" s="122"/>
    </row>
    <row r="55" spans="1:11" s="22" customFormat="1" ht="36" customHeight="1">
      <c r="A55" s="19" t="s">
        <v>374</v>
      </c>
      <c r="B55" s="19" t="s">
        <v>375</v>
      </c>
      <c r="C55" s="19" t="s">
        <v>377</v>
      </c>
      <c r="D55" s="20" t="s">
        <v>376</v>
      </c>
      <c r="E55" s="20"/>
      <c r="F55" s="20"/>
      <c r="G55" s="20"/>
      <c r="H55" s="20"/>
      <c r="I55" s="101">
        <v>130000</v>
      </c>
      <c r="J55" s="101"/>
      <c r="K55" s="122"/>
    </row>
    <row r="56" spans="1:11" s="22" customFormat="1" ht="18" customHeight="1">
      <c r="A56" s="19" t="s">
        <v>378</v>
      </c>
      <c r="B56" s="19" t="s">
        <v>379</v>
      </c>
      <c r="C56" s="19"/>
      <c r="D56" s="20" t="s">
        <v>380</v>
      </c>
      <c r="E56" s="20"/>
      <c r="F56" s="20"/>
      <c r="G56" s="20"/>
      <c r="H56" s="20"/>
      <c r="I56" s="21">
        <f>I57+I58</f>
        <v>89600</v>
      </c>
      <c r="J56" s="21">
        <f>J57+J58</f>
        <v>0</v>
      </c>
      <c r="K56" s="122"/>
    </row>
    <row r="57" spans="1:11" s="30" customFormat="1" ht="58.5" customHeight="1">
      <c r="A57" s="23" t="s">
        <v>381</v>
      </c>
      <c r="B57" s="23" t="s">
        <v>382</v>
      </c>
      <c r="C57" s="23" t="s">
        <v>384</v>
      </c>
      <c r="D57" s="24" t="s">
        <v>383</v>
      </c>
      <c r="E57" s="24"/>
      <c r="F57" s="24"/>
      <c r="G57" s="24"/>
      <c r="H57" s="24"/>
      <c r="I57" s="103">
        <v>35000</v>
      </c>
      <c r="J57" s="103"/>
      <c r="K57" s="122"/>
    </row>
    <row r="58" spans="1:11" s="30" customFormat="1" ht="72.75" customHeight="1">
      <c r="A58" s="23" t="s">
        <v>385</v>
      </c>
      <c r="B58" s="23" t="s">
        <v>386</v>
      </c>
      <c r="C58" s="23" t="s">
        <v>387</v>
      </c>
      <c r="D58" s="24" t="s">
        <v>388</v>
      </c>
      <c r="E58" s="24"/>
      <c r="F58" s="24"/>
      <c r="G58" s="24"/>
      <c r="H58" s="24"/>
      <c r="I58" s="103">
        <v>54600</v>
      </c>
      <c r="J58" s="103"/>
      <c r="K58" s="122"/>
    </row>
    <row r="59" spans="1:11" s="22" customFormat="1" ht="36" customHeight="1">
      <c r="A59" s="19" t="s">
        <v>403</v>
      </c>
      <c r="B59" s="19" t="s">
        <v>404</v>
      </c>
      <c r="C59" s="19"/>
      <c r="D59" s="20" t="s">
        <v>407</v>
      </c>
      <c r="E59" s="20"/>
      <c r="F59" s="20"/>
      <c r="G59" s="20"/>
      <c r="H59" s="20"/>
      <c r="I59" s="21">
        <f>I60</f>
        <v>3406496</v>
      </c>
      <c r="J59" s="21">
        <f>J60</f>
        <v>0</v>
      </c>
      <c r="K59" s="122"/>
    </row>
    <row r="60" spans="1:11" s="30" customFormat="1" ht="36" customHeight="1">
      <c r="A60" s="23" t="s">
        <v>406</v>
      </c>
      <c r="B60" s="23" t="s">
        <v>405</v>
      </c>
      <c r="C60" s="23" t="s">
        <v>409</v>
      </c>
      <c r="D60" s="24" t="s">
        <v>408</v>
      </c>
      <c r="E60" s="24"/>
      <c r="F60" s="24"/>
      <c r="G60" s="24"/>
      <c r="H60" s="24"/>
      <c r="I60" s="103">
        <v>3406496</v>
      </c>
      <c r="J60" s="103"/>
      <c r="K60" s="122"/>
    </row>
    <row r="61" spans="1:11" s="22" customFormat="1" ht="32.25" customHeight="1">
      <c r="A61" s="19" t="s">
        <v>330</v>
      </c>
      <c r="B61" s="19" t="s">
        <v>303</v>
      </c>
      <c r="C61" s="19"/>
      <c r="D61" s="20" t="s">
        <v>304</v>
      </c>
      <c r="E61" s="20"/>
      <c r="F61" s="20"/>
      <c r="G61" s="20"/>
      <c r="H61" s="20"/>
      <c r="I61" s="21">
        <f>SUM(I62)</f>
        <v>1376043.6</v>
      </c>
      <c r="J61" s="21">
        <f>SUM(J62)</f>
        <v>1299000</v>
      </c>
      <c r="K61" s="122"/>
    </row>
    <row r="62" spans="1:11" s="30" customFormat="1" ht="84.75" customHeight="1">
      <c r="A62" s="23" t="s">
        <v>331</v>
      </c>
      <c r="B62" s="23" t="s">
        <v>311</v>
      </c>
      <c r="C62" s="23" t="s">
        <v>56</v>
      </c>
      <c r="D62" s="24" t="s">
        <v>301</v>
      </c>
      <c r="E62" s="24"/>
      <c r="F62" s="24"/>
      <c r="G62" s="24"/>
      <c r="H62" s="24"/>
      <c r="I62" s="103">
        <v>1376043.6</v>
      </c>
      <c r="J62" s="103">
        <v>1299000</v>
      </c>
      <c r="K62" s="122"/>
    </row>
    <row r="63" spans="1:11" s="22" customFormat="1" ht="26.25" customHeight="1">
      <c r="A63" s="19" t="s">
        <v>114</v>
      </c>
      <c r="B63" s="19" t="s">
        <v>2</v>
      </c>
      <c r="C63" s="19" t="s">
        <v>57</v>
      </c>
      <c r="D63" s="20" t="s">
        <v>26</v>
      </c>
      <c r="E63" s="20"/>
      <c r="F63" s="20"/>
      <c r="G63" s="20"/>
      <c r="H63" s="20"/>
      <c r="I63" s="101">
        <v>9847000</v>
      </c>
      <c r="J63" s="101">
        <v>1670579.58</v>
      </c>
      <c r="K63" s="122"/>
    </row>
    <row r="64" spans="1:11" s="14" customFormat="1" ht="57" customHeight="1">
      <c r="A64" s="11" t="s">
        <v>115</v>
      </c>
      <c r="B64" s="11"/>
      <c r="C64" s="11"/>
      <c r="D64" s="35" t="s">
        <v>30</v>
      </c>
      <c r="E64" s="35"/>
      <c r="F64" s="35"/>
      <c r="G64" s="35"/>
      <c r="H64" s="35"/>
      <c r="I64" s="13">
        <f>I65</f>
        <v>6019081.21</v>
      </c>
      <c r="J64" s="13">
        <f>J65</f>
        <v>3379074.76</v>
      </c>
      <c r="K64" s="122"/>
    </row>
    <row r="65" spans="1:11" s="18" customFormat="1" ht="60.75" customHeight="1">
      <c r="A65" s="15" t="s">
        <v>116</v>
      </c>
      <c r="B65" s="15"/>
      <c r="C65" s="15"/>
      <c r="D65" s="37" t="s">
        <v>30</v>
      </c>
      <c r="E65" s="37"/>
      <c r="F65" s="37"/>
      <c r="G65" s="37"/>
      <c r="H65" s="37"/>
      <c r="I65" s="17">
        <f>I66+I67+I73+I69+I71</f>
        <v>6019081.21</v>
      </c>
      <c r="J65" s="17">
        <f>J66+J67+J73+J69+J71</f>
        <v>3379074.76</v>
      </c>
      <c r="K65" s="122"/>
    </row>
    <row r="66" spans="1:11" s="22" customFormat="1" ht="66.75" customHeight="1">
      <c r="A66" s="44" t="s">
        <v>117</v>
      </c>
      <c r="B66" s="44" t="s">
        <v>70</v>
      </c>
      <c r="C66" s="44" t="s">
        <v>35</v>
      </c>
      <c r="D66" s="45" t="s">
        <v>71</v>
      </c>
      <c r="E66" s="45"/>
      <c r="F66" s="45"/>
      <c r="G66" s="45"/>
      <c r="H66" s="45"/>
      <c r="I66" s="101">
        <v>572000</v>
      </c>
      <c r="J66" s="101"/>
      <c r="K66" s="122"/>
    </row>
    <row r="67" spans="1:11" s="47" customFormat="1" ht="80.25" customHeight="1">
      <c r="A67" s="19" t="s">
        <v>118</v>
      </c>
      <c r="B67" s="46">
        <v>3030</v>
      </c>
      <c r="C67" s="46"/>
      <c r="D67" s="20" t="s">
        <v>73</v>
      </c>
      <c r="E67" s="20"/>
      <c r="F67" s="20"/>
      <c r="G67" s="20"/>
      <c r="H67" s="20"/>
      <c r="I67" s="21">
        <f>I68</f>
        <v>214000</v>
      </c>
      <c r="J67" s="21">
        <f>J68</f>
        <v>0</v>
      </c>
      <c r="K67" s="122"/>
    </row>
    <row r="68" spans="1:11" s="51" customFormat="1" ht="48" customHeight="1">
      <c r="A68" s="48" t="s">
        <v>119</v>
      </c>
      <c r="B68" s="49">
        <v>3031</v>
      </c>
      <c r="C68" s="49">
        <v>1030</v>
      </c>
      <c r="D68" s="50" t="s">
        <v>74</v>
      </c>
      <c r="E68" s="50"/>
      <c r="F68" s="50"/>
      <c r="G68" s="50"/>
      <c r="H68" s="50"/>
      <c r="I68" s="103">
        <v>214000</v>
      </c>
      <c r="J68" s="103"/>
      <c r="K68" s="122"/>
    </row>
    <row r="69" spans="1:11" s="51" customFormat="1" ht="86.25" customHeight="1">
      <c r="A69" s="19" t="s">
        <v>120</v>
      </c>
      <c r="B69" s="46">
        <v>3100</v>
      </c>
      <c r="C69" s="46"/>
      <c r="D69" s="20" t="s">
        <v>247</v>
      </c>
      <c r="E69" s="24"/>
      <c r="F69" s="24"/>
      <c r="G69" s="24"/>
      <c r="H69" s="24"/>
      <c r="I69" s="21">
        <f>I70</f>
        <v>18500</v>
      </c>
      <c r="J69" s="21">
        <f>J70</f>
        <v>18500</v>
      </c>
      <c r="K69" s="120"/>
    </row>
    <row r="70" spans="1:11" s="51" customFormat="1" ht="80.25" customHeight="1">
      <c r="A70" s="23" t="s">
        <v>121</v>
      </c>
      <c r="B70" s="52">
        <v>3104</v>
      </c>
      <c r="C70" s="52">
        <v>1020</v>
      </c>
      <c r="D70" s="24" t="s">
        <v>23</v>
      </c>
      <c r="E70" s="24"/>
      <c r="F70" s="24"/>
      <c r="G70" s="24"/>
      <c r="H70" s="24"/>
      <c r="I70" s="103">
        <v>18500</v>
      </c>
      <c r="J70" s="103">
        <v>18500</v>
      </c>
      <c r="K70" s="120"/>
    </row>
    <row r="71" spans="1:11" s="47" customFormat="1" ht="64.5" customHeight="1">
      <c r="A71" s="19" t="s">
        <v>432</v>
      </c>
      <c r="B71" s="46">
        <v>3220</v>
      </c>
      <c r="C71" s="46"/>
      <c r="D71" s="20" t="s">
        <v>434</v>
      </c>
      <c r="E71" s="20"/>
      <c r="F71" s="20"/>
      <c r="G71" s="20"/>
      <c r="H71" s="20"/>
      <c r="I71" s="21">
        <f>I72</f>
        <v>4839581.21</v>
      </c>
      <c r="J71" s="21">
        <f>J72</f>
        <v>3290095.76</v>
      </c>
      <c r="K71" s="120"/>
    </row>
    <row r="72" spans="1:11" s="51" customFormat="1" ht="252">
      <c r="A72" s="23" t="s">
        <v>433</v>
      </c>
      <c r="B72" s="52">
        <v>3221</v>
      </c>
      <c r="C72" s="52">
        <v>1060</v>
      </c>
      <c r="D72" s="24" t="s">
        <v>435</v>
      </c>
      <c r="E72" s="24"/>
      <c r="F72" s="24"/>
      <c r="G72" s="24"/>
      <c r="H72" s="24"/>
      <c r="I72" s="103">
        <v>4839581.21</v>
      </c>
      <c r="J72" s="103">
        <v>3290095.76</v>
      </c>
      <c r="K72" s="120"/>
    </row>
    <row r="73" spans="1:11" s="22" customFormat="1" ht="26.25" customHeight="1">
      <c r="A73" s="19" t="s">
        <v>245</v>
      </c>
      <c r="B73" s="46">
        <v>3240</v>
      </c>
      <c r="C73" s="46"/>
      <c r="D73" s="20" t="s">
        <v>78</v>
      </c>
      <c r="E73" s="20"/>
      <c r="F73" s="20"/>
      <c r="G73" s="20"/>
      <c r="H73" s="20"/>
      <c r="I73" s="21">
        <f>I74+I75</f>
        <v>375000</v>
      </c>
      <c r="J73" s="21">
        <f>J74+J75</f>
        <v>70479</v>
      </c>
      <c r="K73" s="120"/>
    </row>
    <row r="74" spans="1:11" s="30" customFormat="1" ht="60" customHeight="1">
      <c r="A74" s="23" t="s">
        <v>235</v>
      </c>
      <c r="B74" s="52">
        <v>3241</v>
      </c>
      <c r="C74" s="52">
        <v>1090</v>
      </c>
      <c r="D74" s="24" t="s">
        <v>236</v>
      </c>
      <c r="E74" s="24"/>
      <c r="F74" s="24"/>
      <c r="G74" s="24"/>
      <c r="H74" s="24"/>
      <c r="I74" s="103">
        <v>300000</v>
      </c>
      <c r="J74" s="103">
        <v>70479</v>
      </c>
      <c r="K74" s="120"/>
    </row>
    <row r="75" spans="1:11" s="30" customFormat="1" ht="57" customHeight="1">
      <c r="A75" s="23" t="s">
        <v>237</v>
      </c>
      <c r="B75" s="52">
        <v>3242</v>
      </c>
      <c r="C75" s="52">
        <v>1090</v>
      </c>
      <c r="D75" s="24" t="s">
        <v>238</v>
      </c>
      <c r="E75" s="24"/>
      <c r="F75" s="24"/>
      <c r="G75" s="24"/>
      <c r="H75" s="24"/>
      <c r="I75" s="103">
        <v>75000</v>
      </c>
      <c r="J75" s="103"/>
      <c r="K75" s="120"/>
    </row>
    <row r="76" spans="1:11" s="14" customFormat="1" ht="45" customHeight="1">
      <c r="A76" s="11" t="s">
        <v>17</v>
      </c>
      <c r="B76" s="11"/>
      <c r="C76" s="11"/>
      <c r="D76" s="35" t="s">
        <v>24</v>
      </c>
      <c r="E76" s="35"/>
      <c r="F76" s="35"/>
      <c r="G76" s="35"/>
      <c r="H76" s="35"/>
      <c r="I76" s="13">
        <f>I77</f>
        <v>3150450</v>
      </c>
      <c r="J76" s="13">
        <f>J77</f>
        <v>389882.16000000003</v>
      </c>
      <c r="K76" s="120"/>
    </row>
    <row r="77" spans="1:11" s="18" customFormat="1" ht="42.75" customHeight="1">
      <c r="A77" s="15" t="s">
        <v>122</v>
      </c>
      <c r="B77" s="15"/>
      <c r="C77" s="15"/>
      <c r="D77" s="37" t="s">
        <v>24</v>
      </c>
      <c r="E77" s="37"/>
      <c r="F77" s="37"/>
      <c r="G77" s="37"/>
      <c r="H77" s="37"/>
      <c r="I77" s="17">
        <f>I78+I79+I80+I81+I83</f>
        <v>3150450</v>
      </c>
      <c r="J77" s="17">
        <f>J78+J79+J80+J81+J83</f>
        <v>389882.16000000003</v>
      </c>
      <c r="K77" s="120"/>
    </row>
    <row r="78" spans="1:11" s="22" customFormat="1" ht="66.75" customHeight="1">
      <c r="A78" s="19" t="s">
        <v>85</v>
      </c>
      <c r="B78" s="19" t="s">
        <v>70</v>
      </c>
      <c r="C78" s="19" t="s">
        <v>35</v>
      </c>
      <c r="D78" s="20" t="s">
        <v>71</v>
      </c>
      <c r="E78" s="20"/>
      <c r="F78" s="20"/>
      <c r="G78" s="20"/>
      <c r="H78" s="20"/>
      <c r="I78" s="101">
        <v>10000</v>
      </c>
      <c r="J78" s="101"/>
      <c r="K78" s="120"/>
    </row>
    <row r="79" spans="1:11" s="22" customFormat="1" ht="78" customHeight="1">
      <c r="A79" s="19" t="s">
        <v>143</v>
      </c>
      <c r="B79" s="19" t="s">
        <v>45</v>
      </c>
      <c r="C79" s="19" t="s">
        <v>44</v>
      </c>
      <c r="D79" s="20" t="s">
        <v>8</v>
      </c>
      <c r="E79" s="20"/>
      <c r="F79" s="20"/>
      <c r="G79" s="20"/>
      <c r="H79" s="20"/>
      <c r="I79" s="101">
        <v>212300</v>
      </c>
      <c r="J79" s="101">
        <v>12300</v>
      </c>
      <c r="K79" s="121"/>
    </row>
    <row r="80" spans="1:11" s="22" customFormat="1" ht="21" customHeight="1">
      <c r="A80" s="19" t="s">
        <v>123</v>
      </c>
      <c r="B80" s="19" t="s">
        <v>51</v>
      </c>
      <c r="C80" s="19" t="s">
        <v>52</v>
      </c>
      <c r="D80" s="20" t="s">
        <v>7</v>
      </c>
      <c r="E80" s="20"/>
      <c r="F80" s="20"/>
      <c r="G80" s="20"/>
      <c r="H80" s="20"/>
      <c r="I80" s="101">
        <v>1230150</v>
      </c>
      <c r="J80" s="101">
        <v>360394.01</v>
      </c>
      <c r="K80" s="121"/>
    </row>
    <row r="81" spans="1:11" s="22" customFormat="1" ht="48" customHeight="1">
      <c r="A81" s="19" t="s">
        <v>124</v>
      </c>
      <c r="B81" s="19" t="s">
        <v>9</v>
      </c>
      <c r="C81" s="19"/>
      <c r="D81" s="20" t="s">
        <v>10</v>
      </c>
      <c r="E81" s="20"/>
      <c r="F81" s="20"/>
      <c r="G81" s="20"/>
      <c r="H81" s="20"/>
      <c r="I81" s="21">
        <f>I82</f>
        <v>50000</v>
      </c>
      <c r="J81" s="21">
        <f>J82</f>
        <v>0</v>
      </c>
      <c r="K81" s="121"/>
    </row>
    <row r="82" spans="1:11" s="30" customFormat="1" ht="36" customHeight="1">
      <c r="A82" s="23" t="s">
        <v>239</v>
      </c>
      <c r="B82" s="23" t="s">
        <v>230</v>
      </c>
      <c r="C82" s="23" t="s">
        <v>53</v>
      </c>
      <c r="D82" s="24" t="s">
        <v>231</v>
      </c>
      <c r="E82" s="24"/>
      <c r="F82" s="24"/>
      <c r="G82" s="24"/>
      <c r="H82" s="24"/>
      <c r="I82" s="103">
        <v>50000</v>
      </c>
      <c r="J82" s="103"/>
      <c r="K82" s="121"/>
    </row>
    <row r="83" spans="1:11" s="22" customFormat="1" ht="24.75" customHeight="1">
      <c r="A83" s="19" t="s">
        <v>89</v>
      </c>
      <c r="B83" s="19" t="s">
        <v>2</v>
      </c>
      <c r="C83" s="19" t="s">
        <v>57</v>
      </c>
      <c r="D83" s="20" t="s">
        <v>26</v>
      </c>
      <c r="E83" s="20"/>
      <c r="F83" s="20"/>
      <c r="G83" s="20"/>
      <c r="H83" s="20"/>
      <c r="I83" s="101">
        <v>1648000</v>
      </c>
      <c r="J83" s="101">
        <v>17188.15</v>
      </c>
      <c r="K83" s="121"/>
    </row>
    <row r="84" spans="1:11" s="14" customFormat="1" ht="42" customHeight="1">
      <c r="A84" s="11" t="s">
        <v>125</v>
      </c>
      <c r="B84" s="11"/>
      <c r="C84" s="11"/>
      <c r="D84" s="35" t="s">
        <v>25</v>
      </c>
      <c r="E84" s="35"/>
      <c r="F84" s="35"/>
      <c r="G84" s="35"/>
      <c r="H84" s="35"/>
      <c r="I84" s="13">
        <f>I85</f>
        <v>148157245.94</v>
      </c>
      <c r="J84" s="13">
        <f>J85</f>
        <v>31337193.679999996</v>
      </c>
      <c r="K84" s="121"/>
    </row>
    <row r="85" spans="1:11" s="18" customFormat="1" ht="48.75" customHeight="1">
      <c r="A85" s="15" t="s">
        <v>126</v>
      </c>
      <c r="B85" s="15"/>
      <c r="C85" s="15"/>
      <c r="D85" s="37" t="s">
        <v>25</v>
      </c>
      <c r="E85" s="37"/>
      <c r="F85" s="37"/>
      <c r="G85" s="37"/>
      <c r="H85" s="37"/>
      <c r="I85" s="17">
        <f>I86+I87+I92+I137+I144+I93+I128+I140</f>
        <v>148157245.94</v>
      </c>
      <c r="J85" s="17">
        <f>J86+J87+J92+J137+J144+J93+J128+J140</f>
        <v>31337193.679999996</v>
      </c>
      <c r="K85" s="121"/>
    </row>
    <row r="86" spans="1:11" s="22" customFormat="1" ht="70.5" customHeight="1">
      <c r="A86" s="19" t="s">
        <v>127</v>
      </c>
      <c r="B86" s="19" t="s">
        <v>70</v>
      </c>
      <c r="C86" s="19" t="s">
        <v>35</v>
      </c>
      <c r="D86" s="20" t="s">
        <v>71</v>
      </c>
      <c r="E86" s="20"/>
      <c r="F86" s="20"/>
      <c r="G86" s="20"/>
      <c r="H86" s="20"/>
      <c r="I86" s="101">
        <v>62500</v>
      </c>
      <c r="J86" s="101">
        <v>35958</v>
      </c>
      <c r="K86" s="121"/>
    </row>
    <row r="87" spans="1:11" s="22" customFormat="1" ht="60" customHeight="1">
      <c r="A87" s="19" t="s">
        <v>128</v>
      </c>
      <c r="B87" s="19" t="s">
        <v>49</v>
      </c>
      <c r="C87" s="19"/>
      <c r="D87" s="20" t="s">
        <v>79</v>
      </c>
      <c r="E87" s="20"/>
      <c r="F87" s="20"/>
      <c r="G87" s="20"/>
      <c r="H87" s="20"/>
      <c r="I87" s="21">
        <f>I88+I90+I89+I91</f>
        <v>65654890</v>
      </c>
      <c r="J87" s="21">
        <f>J88+J90+J89+J91</f>
        <v>12499387.18</v>
      </c>
      <c r="K87" s="121"/>
    </row>
    <row r="88" spans="1:11" s="30" customFormat="1" ht="36" customHeight="1">
      <c r="A88" s="23" t="s">
        <v>129</v>
      </c>
      <c r="B88" s="23" t="s">
        <v>80</v>
      </c>
      <c r="C88" s="23" t="s">
        <v>50</v>
      </c>
      <c r="D88" s="24" t="s">
        <v>81</v>
      </c>
      <c r="E88" s="24"/>
      <c r="F88" s="24"/>
      <c r="G88" s="24"/>
      <c r="H88" s="24"/>
      <c r="I88" s="103">
        <v>32969268</v>
      </c>
      <c r="J88" s="103">
        <v>3138358.41</v>
      </c>
      <c r="K88" s="121"/>
    </row>
    <row r="89" spans="1:11" s="30" customFormat="1" ht="51" customHeight="1">
      <c r="A89" s="23" t="s">
        <v>291</v>
      </c>
      <c r="B89" s="23" t="s">
        <v>292</v>
      </c>
      <c r="C89" s="23" t="s">
        <v>50</v>
      </c>
      <c r="D89" s="53" t="s">
        <v>293</v>
      </c>
      <c r="E89" s="24"/>
      <c r="F89" s="24"/>
      <c r="G89" s="24"/>
      <c r="H89" s="24"/>
      <c r="I89" s="103">
        <v>542622</v>
      </c>
      <c r="J89" s="103"/>
      <c r="K89" s="121"/>
    </row>
    <row r="90" spans="1:11" s="30" customFormat="1" ht="45" customHeight="1">
      <c r="A90" s="23" t="s">
        <v>150</v>
      </c>
      <c r="B90" s="23" t="s">
        <v>151</v>
      </c>
      <c r="C90" s="23" t="s">
        <v>50</v>
      </c>
      <c r="D90" s="24" t="s">
        <v>152</v>
      </c>
      <c r="E90" s="24"/>
      <c r="F90" s="24"/>
      <c r="G90" s="24"/>
      <c r="H90" s="24"/>
      <c r="I90" s="103">
        <v>29965000</v>
      </c>
      <c r="J90" s="103">
        <v>9361028.77</v>
      </c>
      <c r="K90" s="121"/>
    </row>
    <row r="91" spans="1:11" s="30" customFormat="1" ht="67.5" customHeight="1">
      <c r="A91" s="23" t="s">
        <v>294</v>
      </c>
      <c r="B91" s="23" t="s">
        <v>295</v>
      </c>
      <c r="C91" s="23" t="s">
        <v>50</v>
      </c>
      <c r="D91" s="24" t="s">
        <v>296</v>
      </c>
      <c r="E91" s="24"/>
      <c r="F91" s="24"/>
      <c r="G91" s="24"/>
      <c r="H91" s="24"/>
      <c r="I91" s="103">
        <v>2178000</v>
      </c>
      <c r="J91" s="103"/>
      <c r="K91" s="121"/>
    </row>
    <row r="92" spans="1:11" s="22" customFormat="1" ht="37.5" customHeight="1">
      <c r="A92" s="19" t="s">
        <v>130</v>
      </c>
      <c r="B92" s="19" t="s">
        <v>82</v>
      </c>
      <c r="C92" s="19" t="s">
        <v>50</v>
      </c>
      <c r="D92" s="20" t="s">
        <v>83</v>
      </c>
      <c r="E92" s="20"/>
      <c r="F92" s="20"/>
      <c r="G92" s="20"/>
      <c r="H92" s="20"/>
      <c r="I92" s="101">
        <v>43233969.35</v>
      </c>
      <c r="J92" s="101">
        <v>2877416.59</v>
      </c>
      <c r="K92" s="121"/>
    </row>
    <row r="93" spans="1:11" s="22" customFormat="1" ht="42" customHeight="1">
      <c r="A93" s="19" t="s">
        <v>159</v>
      </c>
      <c r="B93" s="19" t="s">
        <v>160</v>
      </c>
      <c r="C93" s="19" t="s">
        <v>61</v>
      </c>
      <c r="D93" s="35" t="s">
        <v>167</v>
      </c>
      <c r="E93" s="20"/>
      <c r="F93" s="20"/>
      <c r="G93" s="20"/>
      <c r="H93" s="20"/>
      <c r="I93" s="13">
        <f>I94+I102+I117</f>
        <v>27909194.13</v>
      </c>
      <c r="J93" s="13">
        <f>J94+J102+J117</f>
        <v>14341168.129999999</v>
      </c>
      <c r="K93" s="121"/>
    </row>
    <row r="94" spans="1:11" s="22" customFormat="1" ht="27.75" customHeight="1">
      <c r="A94" s="19"/>
      <c r="B94" s="19"/>
      <c r="C94" s="19"/>
      <c r="D94" s="20"/>
      <c r="E94" s="54" t="s">
        <v>173</v>
      </c>
      <c r="F94" s="20"/>
      <c r="G94" s="20"/>
      <c r="H94" s="20"/>
      <c r="I94" s="13">
        <f>SUM(I95:I101)</f>
        <v>6217344</v>
      </c>
      <c r="J94" s="13">
        <f>SUM(J95:J101)</f>
        <v>0</v>
      </c>
      <c r="K94" s="121"/>
    </row>
    <row r="95" spans="1:11" s="22" customFormat="1" ht="98.25" customHeight="1">
      <c r="A95" s="19"/>
      <c r="B95" s="19"/>
      <c r="C95" s="19"/>
      <c r="D95" s="20"/>
      <c r="E95" s="55" t="s">
        <v>342</v>
      </c>
      <c r="F95" s="20"/>
      <c r="G95" s="20"/>
      <c r="H95" s="20"/>
      <c r="I95" s="101">
        <v>650000</v>
      </c>
      <c r="J95" s="101"/>
      <c r="K95" s="121"/>
    </row>
    <row r="96" spans="1:11" s="22" customFormat="1" ht="117" customHeight="1">
      <c r="A96" s="19"/>
      <c r="B96" s="19"/>
      <c r="C96" s="19"/>
      <c r="D96" s="20"/>
      <c r="E96" s="55" t="s">
        <v>430</v>
      </c>
      <c r="F96" s="20"/>
      <c r="G96" s="20"/>
      <c r="H96" s="20"/>
      <c r="I96" s="101">
        <v>350000</v>
      </c>
      <c r="J96" s="101"/>
      <c r="K96" s="121"/>
    </row>
    <row r="97" spans="1:11" s="22" customFormat="1" ht="85.5" customHeight="1">
      <c r="A97" s="19"/>
      <c r="B97" s="19"/>
      <c r="C97" s="19"/>
      <c r="D97" s="20"/>
      <c r="E97" s="55" t="s">
        <v>411</v>
      </c>
      <c r="F97" s="20"/>
      <c r="G97" s="20"/>
      <c r="H97" s="20"/>
      <c r="I97" s="101">
        <v>350000</v>
      </c>
      <c r="J97" s="101"/>
      <c r="K97" s="121"/>
    </row>
    <row r="98" spans="1:11" s="22" customFormat="1" ht="88.5" customHeight="1">
      <c r="A98" s="19"/>
      <c r="B98" s="19"/>
      <c r="C98" s="19"/>
      <c r="D98" s="20"/>
      <c r="E98" s="55" t="s">
        <v>412</v>
      </c>
      <c r="F98" s="20"/>
      <c r="G98" s="20"/>
      <c r="H98" s="20"/>
      <c r="I98" s="101">
        <v>250000</v>
      </c>
      <c r="J98" s="101"/>
      <c r="K98" s="121"/>
    </row>
    <row r="99" spans="1:11" s="22" customFormat="1" ht="106.5" customHeight="1">
      <c r="A99" s="19"/>
      <c r="B99" s="19"/>
      <c r="C99" s="19"/>
      <c r="D99" s="20"/>
      <c r="E99" s="55" t="s">
        <v>370</v>
      </c>
      <c r="F99" s="20"/>
      <c r="G99" s="20"/>
      <c r="H99" s="20"/>
      <c r="I99" s="101">
        <v>1337344</v>
      </c>
      <c r="J99" s="101"/>
      <c r="K99" s="121"/>
    </row>
    <row r="100" spans="1:11" s="22" customFormat="1" ht="79.5" customHeight="1">
      <c r="A100" s="19"/>
      <c r="B100" s="19"/>
      <c r="C100" s="19"/>
      <c r="D100" s="20"/>
      <c r="E100" s="55" t="s">
        <v>340</v>
      </c>
      <c r="F100" s="20"/>
      <c r="G100" s="20"/>
      <c r="H100" s="20"/>
      <c r="I100" s="101">
        <v>1300000</v>
      </c>
      <c r="J100" s="101"/>
      <c r="K100" s="121"/>
    </row>
    <row r="101" spans="1:11" s="22" customFormat="1" ht="79.5" customHeight="1">
      <c r="A101" s="19"/>
      <c r="B101" s="19"/>
      <c r="C101" s="19"/>
      <c r="D101" s="20"/>
      <c r="E101" s="56" t="s">
        <v>368</v>
      </c>
      <c r="F101" s="20"/>
      <c r="G101" s="20"/>
      <c r="H101" s="20"/>
      <c r="I101" s="101">
        <v>1980000</v>
      </c>
      <c r="J101" s="101"/>
      <c r="K101" s="121"/>
    </row>
    <row r="102" spans="1:11" s="22" customFormat="1" ht="51" customHeight="1">
      <c r="A102" s="19"/>
      <c r="B102" s="19"/>
      <c r="C102" s="19"/>
      <c r="D102" s="20"/>
      <c r="E102" s="54" t="s">
        <v>218</v>
      </c>
      <c r="F102" s="20"/>
      <c r="G102" s="20"/>
      <c r="H102" s="20"/>
      <c r="I102" s="13">
        <f>SUM(I103:I116)</f>
        <v>795000</v>
      </c>
      <c r="J102" s="13">
        <f>SUM(J103:J116)</f>
        <v>30610</v>
      </c>
      <c r="K102" s="121"/>
    </row>
    <row r="103" spans="1:11" s="22" customFormat="1" ht="57" customHeight="1">
      <c r="A103" s="19"/>
      <c r="B103" s="19"/>
      <c r="C103" s="19"/>
      <c r="D103" s="20"/>
      <c r="E103" s="20" t="s">
        <v>225</v>
      </c>
      <c r="F103" s="20"/>
      <c r="G103" s="20"/>
      <c r="H103" s="20"/>
      <c r="I103" s="101">
        <v>1000</v>
      </c>
      <c r="J103" s="101"/>
      <c r="K103" s="121"/>
    </row>
    <row r="104" spans="1:11" s="22" customFormat="1" ht="48" customHeight="1">
      <c r="A104" s="19"/>
      <c r="B104" s="19"/>
      <c r="C104" s="19"/>
      <c r="D104" s="20"/>
      <c r="E104" s="20" t="s">
        <v>222</v>
      </c>
      <c r="F104" s="20"/>
      <c r="G104" s="20"/>
      <c r="H104" s="20"/>
      <c r="I104" s="101">
        <v>164000</v>
      </c>
      <c r="J104" s="101">
        <v>9016</v>
      </c>
      <c r="K104" s="121"/>
    </row>
    <row r="105" spans="1:11" s="22" customFormat="1" ht="48" customHeight="1">
      <c r="A105" s="19"/>
      <c r="B105" s="19"/>
      <c r="C105" s="19"/>
      <c r="D105" s="20"/>
      <c r="E105" s="20" t="s">
        <v>219</v>
      </c>
      <c r="F105" s="20"/>
      <c r="G105" s="20"/>
      <c r="H105" s="20"/>
      <c r="I105" s="101">
        <v>1000</v>
      </c>
      <c r="J105" s="101"/>
      <c r="K105" s="121"/>
    </row>
    <row r="106" spans="1:11" s="22" customFormat="1" ht="48" customHeight="1">
      <c r="A106" s="19"/>
      <c r="B106" s="19"/>
      <c r="C106" s="19"/>
      <c r="D106" s="20"/>
      <c r="E106" s="20" t="s">
        <v>427</v>
      </c>
      <c r="F106" s="20"/>
      <c r="G106" s="20"/>
      <c r="H106" s="20"/>
      <c r="I106" s="101">
        <v>10000</v>
      </c>
      <c r="J106" s="101"/>
      <c r="K106" s="121"/>
    </row>
    <row r="107" spans="1:11" s="22" customFormat="1" ht="48" customHeight="1">
      <c r="A107" s="19"/>
      <c r="B107" s="19"/>
      <c r="C107" s="19"/>
      <c r="D107" s="20"/>
      <c r="E107" s="20" t="s">
        <v>226</v>
      </c>
      <c r="F107" s="20"/>
      <c r="G107" s="20"/>
      <c r="H107" s="20"/>
      <c r="I107" s="101">
        <v>10000</v>
      </c>
      <c r="J107" s="101"/>
      <c r="K107" s="121"/>
    </row>
    <row r="108" spans="1:11" s="22" customFormat="1" ht="45" customHeight="1">
      <c r="A108" s="19"/>
      <c r="B108" s="19"/>
      <c r="C108" s="19"/>
      <c r="D108" s="20"/>
      <c r="E108" s="20" t="s">
        <v>221</v>
      </c>
      <c r="F108" s="20"/>
      <c r="G108" s="20"/>
      <c r="H108" s="20"/>
      <c r="I108" s="101">
        <v>1000</v>
      </c>
      <c r="J108" s="101"/>
      <c r="K108" s="121"/>
    </row>
    <row r="109" spans="1:11" s="22" customFormat="1" ht="44.25" customHeight="1">
      <c r="A109" s="19"/>
      <c r="B109" s="19"/>
      <c r="C109" s="19"/>
      <c r="D109" s="20"/>
      <c r="E109" s="20" t="s">
        <v>223</v>
      </c>
      <c r="F109" s="20"/>
      <c r="G109" s="20"/>
      <c r="H109" s="20"/>
      <c r="I109" s="101">
        <v>9020</v>
      </c>
      <c r="J109" s="101"/>
      <c r="K109" s="121"/>
    </row>
    <row r="110" spans="1:11" s="22" customFormat="1" ht="66" customHeight="1">
      <c r="A110" s="19"/>
      <c r="B110" s="19"/>
      <c r="C110" s="19"/>
      <c r="D110" s="20"/>
      <c r="E110" s="20" t="s">
        <v>413</v>
      </c>
      <c r="F110" s="20"/>
      <c r="G110" s="20"/>
      <c r="H110" s="20"/>
      <c r="I110" s="101">
        <v>130000</v>
      </c>
      <c r="J110" s="101">
        <v>12047</v>
      </c>
      <c r="K110" s="121"/>
    </row>
    <row r="111" spans="1:11" s="22" customFormat="1" ht="57" customHeight="1">
      <c r="A111" s="19"/>
      <c r="B111" s="19"/>
      <c r="C111" s="19"/>
      <c r="D111" s="20"/>
      <c r="E111" s="20" t="s">
        <v>224</v>
      </c>
      <c r="F111" s="20"/>
      <c r="G111" s="20"/>
      <c r="H111" s="20"/>
      <c r="I111" s="101">
        <v>9550</v>
      </c>
      <c r="J111" s="101"/>
      <c r="K111" s="121"/>
    </row>
    <row r="112" spans="1:11" s="22" customFormat="1" ht="48" customHeight="1">
      <c r="A112" s="19"/>
      <c r="B112" s="19"/>
      <c r="C112" s="19"/>
      <c r="D112" s="20"/>
      <c r="E112" s="20" t="s">
        <v>220</v>
      </c>
      <c r="F112" s="20"/>
      <c r="G112" s="20"/>
      <c r="H112" s="20"/>
      <c r="I112" s="101">
        <v>103430</v>
      </c>
      <c r="J112" s="101">
        <v>9547</v>
      </c>
      <c r="K112" s="121"/>
    </row>
    <row r="113" spans="1:11" s="22" customFormat="1" ht="48" customHeight="1">
      <c r="A113" s="19"/>
      <c r="B113" s="19"/>
      <c r="C113" s="19"/>
      <c r="D113" s="20"/>
      <c r="E113" s="20" t="s">
        <v>362</v>
      </c>
      <c r="F113" s="20"/>
      <c r="G113" s="20"/>
      <c r="H113" s="20"/>
      <c r="I113" s="101">
        <v>1000</v>
      </c>
      <c r="J113" s="101"/>
      <c r="K113" s="121"/>
    </row>
    <row r="114" spans="1:11" s="22" customFormat="1" ht="48" customHeight="1">
      <c r="A114" s="19"/>
      <c r="B114" s="19"/>
      <c r="C114" s="19"/>
      <c r="D114" s="20"/>
      <c r="E114" s="20" t="s">
        <v>363</v>
      </c>
      <c r="F114" s="20"/>
      <c r="G114" s="20"/>
      <c r="H114" s="20"/>
      <c r="I114" s="101">
        <v>10000</v>
      </c>
      <c r="J114" s="101"/>
      <c r="K114" s="121"/>
    </row>
    <row r="115" spans="1:11" s="22" customFormat="1" ht="48" customHeight="1">
      <c r="A115" s="19"/>
      <c r="B115" s="19"/>
      <c r="C115" s="19"/>
      <c r="D115" s="20"/>
      <c r="E115" s="20" t="s">
        <v>364</v>
      </c>
      <c r="F115" s="20"/>
      <c r="G115" s="20"/>
      <c r="H115" s="20"/>
      <c r="I115" s="101">
        <v>50000</v>
      </c>
      <c r="J115" s="101"/>
      <c r="K115" s="121"/>
    </row>
    <row r="116" spans="1:11" s="22" customFormat="1" ht="72.75" customHeight="1">
      <c r="A116" s="19"/>
      <c r="B116" s="19"/>
      <c r="C116" s="19"/>
      <c r="D116" s="20"/>
      <c r="E116" s="20" t="s">
        <v>341</v>
      </c>
      <c r="F116" s="20"/>
      <c r="G116" s="20"/>
      <c r="H116" s="20"/>
      <c r="I116" s="101">
        <v>295000</v>
      </c>
      <c r="J116" s="101"/>
      <c r="K116" s="121"/>
    </row>
    <row r="117" spans="1:11" s="22" customFormat="1" ht="24.75" customHeight="1">
      <c r="A117" s="19"/>
      <c r="B117" s="19"/>
      <c r="C117" s="19"/>
      <c r="D117" s="20"/>
      <c r="E117" s="35" t="s">
        <v>255</v>
      </c>
      <c r="F117" s="20"/>
      <c r="G117" s="20"/>
      <c r="H117" s="20"/>
      <c r="I117" s="13">
        <f>SUM(I118:I127)</f>
        <v>20896850.13</v>
      </c>
      <c r="J117" s="13">
        <f>SUM(J118:J127)</f>
        <v>14310558.129999999</v>
      </c>
      <c r="K117" s="121"/>
    </row>
    <row r="118" spans="1:11" s="22" customFormat="1" ht="82.5" customHeight="1">
      <c r="A118" s="19"/>
      <c r="B118" s="19"/>
      <c r="C118" s="19"/>
      <c r="D118" s="20"/>
      <c r="E118" s="20" t="s">
        <v>216</v>
      </c>
      <c r="F118" s="20"/>
      <c r="G118" s="20"/>
      <c r="H118" s="20"/>
      <c r="I118" s="101">
        <v>250000</v>
      </c>
      <c r="J118" s="101">
        <v>210912.1</v>
      </c>
      <c r="K118" s="121"/>
    </row>
    <row r="119" spans="1:11" s="22" customFormat="1" ht="117" customHeight="1">
      <c r="A119" s="19"/>
      <c r="B119" s="19"/>
      <c r="C119" s="19"/>
      <c r="D119" s="20"/>
      <c r="E119" s="20" t="s">
        <v>350</v>
      </c>
      <c r="F119" s="20"/>
      <c r="G119" s="20"/>
      <c r="H119" s="20"/>
      <c r="I119" s="101">
        <v>250000</v>
      </c>
      <c r="J119" s="101">
        <v>233062.68</v>
      </c>
      <c r="K119" s="121"/>
    </row>
    <row r="120" spans="1:11" s="22" customFormat="1" ht="81" customHeight="1">
      <c r="A120" s="19"/>
      <c r="B120" s="19"/>
      <c r="C120" s="19"/>
      <c r="D120" s="20"/>
      <c r="E120" s="20" t="s">
        <v>351</v>
      </c>
      <c r="F120" s="20"/>
      <c r="G120" s="20"/>
      <c r="H120" s="20"/>
      <c r="I120" s="101">
        <v>240000</v>
      </c>
      <c r="J120" s="101"/>
      <c r="K120" s="121"/>
    </row>
    <row r="121" spans="1:11" s="22" customFormat="1" ht="99" customHeight="1">
      <c r="A121" s="19"/>
      <c r="B121" s="19"/>
      <c r="C121" s="19"/>
      <c r="D121" s="20"/>
      <c r="E121" s="20" t="s">
        <v>352</v>
      </c>
      <c r="F121" s="20"/>
      <c r="G121" s="20"/>
      <c r="H121" s="20"/>
      <c r="I121" s="101">
        <v>240000</v>
      </c>
      <c r="J121" s="101"/>
      <c r="K121" s="121"/>
    </row>
    <row r="122" spans="1:11" s="22" customFormat="1" ht="66" customHeight="1">
      <c r="A122" s="19"/>
      <c r="B122" s="19"/>
      <c r="C122" s="19"/>
      <c r="D122" s="20"/>
      <c r="E122" s="20" t="s">
        <v>398</v>
      </c>
      <c r="F122" s="20"/>
      <c r="G122" s="20"/>
      <c r="H122" s="20"/>
      <c r="I122" s="101">
        <v>20000</v>
      </c>
      <c r="J122" s="101"/>
      <c r="K122" s="121"/>
    </row>
    <row r="123" spans="1:11" s="22" customFormat="1" ht="135" customHeight="1">
      <c r="A123" s="19"/>
      <c r="B123" s="19"/>
      <c r="C123" s="19"/>
      <c r="D123" s="20"/>
      <c r="E123" s="20" t="s">
        <v>371</v>
      </c>
      <c r="F123" s="20"/>
      <c r="G123" s="20"/>
      <c r="H123" s="20"/>
      <c r="I123" s="101">
        <v>1540000</v>
      </c>
      <c r="J123" s="101"/>
      <c r="K123" s="121"/>
    </row>
    <row r="124" spans="1:11" s="22" customFormat="1" ht="101.25" customHeight="1">
      <c r="A124" s="19"/>
      <c r="B124" s="19"/>
      <c r="C124" s="19"/>
      <c r="D124" s="20"/>
      <c r="E124" s="20" t="s">
        <v>431</v>
      </c>
      <c r="F124" s="20"/>
      <c r="G124" s="20"/>
      <c r="H124" s="20"/>
      <c r="I124" s="101">
        <v>15000000</v>
      </c>
      <c r="J124" s="101">
        <v>13866583.35</v>
      </c>
      <c r="K124" s="121"/>
    </row>
    <row r="125" spans="1:11" s="22" customFormat="1" ht="75" customHeight="1">
      <c r="A125" s="19"/>
      <c r="B125" s="19"/>
      <c r="C125" s="19"/>
      <c r="D125" s="20"/>
      <c r="E125" s="20" t="s">
        <v>429</v>
      </c>
      <c r="F125" s="20"/>
      <c r="G125" s="20"/>
      <c r="H125" s="20"/>
      <c r="I125" s="101">
        <v>200000</v>
      </c>
      <c r="J125" s="101"/>
      <c r="K125" s="121"/>
    </row>
    <row r="126" spans="1:11" s="22" customFormat="1" ht="92.25" customHeight="1">
      <c r="A126" s="19"/>
      <c r="B126" s="19"/>
      <c r="C126" s="19"/>
      <c r="D126" s="20"/>
      <c r="E126" s="20" t="s">
        <v>312</v>
      </c>
      <c r="F126" s="20"/>
      <c r="G126" s="20"/>
      <c r="H126" s="20"/>
      <c r="I126" s="101">
        <v>2887850.13</v>
      </c>
      <c r="J126" s="101"/>
      <c r="K126" s="121"/>
    </row>
    <row r="127" spans="1:11" s="22" customFormat="1" ht="72" customHeight="1">
      <c r="A127" s="19"/>
      <c r="B127" s="19"/>
      <c r="C127" s="19"/>
      <c r="D127" s="20"/>
      <c r="E127" s="20" t="s">
        <v>361</v>
      </c>
      <c r="F127" s="20"/>
      <c r="G127" s="20"/>
      <c r="H127" s="20"/>
      <c r="I127" s="101">
        <v>269000</v>
      </c>
      <c r="J127" s="101"/>
      <c r="K127" s="121"/>
    </row>
    <row r="128" spans="1:11" s="22" customFormat="1" ht="67.5" customHeight="1">
      <c r="A128" s="19" t="s">
        <v>161</v>
      </c>
      <c r="B128" s="19" t="s">
        <v>162</v>
      </c>
      <c r="C128" s="19" t="s">
        <v>61</v>
      </c>
      <c r="D128" s="35" t="s">
        <v>168</v>
      </c>
      <c r="E128" s="20"/>
      <c r="F128" s="20"/>
      <c r="G128" s="20"/>
      <c r="H128" s="20"/>
      <c r="I128" s="13">
        <f>I129+I134</f>
        <v>5655800</v>
      </c>
      <c r="J128" s="13">
        <f>J129+J134</f>
        <v>1034394.73</v>
      </c>
      <c r="K128" s="121"/>
    </row>
    <row r="129" spans="1:11" s="22" customFormat="1" ht="22.5" customHeight="1">
      <c r="A129" s="19"/>
      <c r="B129" s="19"/>
      <c r="C129" s="19"/>
      <c r="D129" s="20"/>
      <c r="E129" s="54" t="s">
        <v>173</v>
      </c>
      <c r="F129" s="20"/>
      <c r="G129" s="20"/>
      <c r="H129" s="20"/>
      <c r="I129" s="13">
        <f>I130+I131+I132+I133</f>
        <v>4211800</v>
      </c>
      <c r="J129" s="13">
        <f>J130+J131+J132+J133</f>
        <v>171073.83</v>
      </c>
      <c r="K129" s="121"/>
    </row>
    <row r="130" spans="1:11" s="22" customFormat="1" ht="44.25" customHeight="1">
      <c r="A130" s="19"/>
      <c r="B130" s="19"/>
      <c r="C130" s="19"/>
      <c r="D130" s="20"/>
      <c r="E130" s="57" t="s">
        <v>251</v>
      </c>
      <c r="F130" s="20"/>
      <c r="G130" s="20"/>
      <c r="H130" s="20"/>
      <c r="I130" s="101">
        <v>135000</v>
      </c>
      <c r="J130" s="101">
        <v>126794</v>
      </c>
      <c r="K130" s="121"/>
    </row>
    <row r="131" spans="1:11" s="22" customFormat="1" ht="51.75" customHeight="1">
      <c r="A131" s="19"/>
      <c r="B131" s="19"/>
      <c r="C131" s="19"/>
      <c r="D131" s="20"/>
      <c r="E131" s="57" t="s">
        <v>254</v>
      </c>
      <c r="F131" s="20"/>
      <c r="G131" s="20"/>
      <c r="H131" s="20"/>
      <c r="I131" s="101">
        <v>3000000</v>
      </c>
      <c r="J131" s="101">
        <v>21612.43</v>
      </c>
      <c r="K131" s="121"/>
    </row>
    <row r="132" spans="1:11" s="22" customFormat="1" ht="38.25" customHeight="1">
      <c r="A132" s="19"/>
      <c r="B132" s="19"/>
      <c r="C132" s="19"/>
      <c r="D132" s="20"/>
      <c r="E132" s="57" t="s">
        <v>263</v>
      </c>
      <c r="F132" s="20"/>
      <c r="G132" s="20"/>
      <c r="H132" s="20"/>
      <c r="I132" s="101">
        <v>376800</v>
      </c>
      <c r="J132" s="101">
        <v>22667.4</v>
      </c>
      <c r="K132" s="123"/>
    </row>
    <row r="133" spans="1:11" s="22" customFormat="1" ht="108" customHeight="1">
      <c r="A133" s="19"/>
      <c r="B133" s="19"/>
      <c r="C133" s="19"/>
      <c r="D133" s="20"/>
      <c r="E133" s="57" t="s">
        <v>369</v>
      </c>
      <c r="F133" s="20"/>
      <c r="G133" s="20"/>
      <c r="H133" s="20"/>
      <c r="I133" s="101">
        <v>700000</v>
      </c>
      <c r="J133" s="101"/>
      <c r="K133" s="123"/>
    </row>
    <row r="134" spans="1:11" s="22" customFormat="1" ht="28.5" customHeight="1">
      <c r="A134" s="19"/>
      <c r="B134" s="19"/>
      <c r="C134" s="19"/>
      <c r="D134" s="20"/>
      <c r="E134" s="35" t="s">
        <v>177</v>
      </c>
      <c r="F134" s="20"/>
      <c r="G134" s="20"/>
      <c r="H134" s="20"/>
      <c r="I134" s="13">
        <f>I135+I136</f>
        <v>1444000</v>
      </c>
      <c r="J134" s="13">
        <f>J135+J136</f>
        <v>863320.9</v>
      </c>
      <c r="K134" s="123"/>
    </row>
    <row r="135" spans="1:11" s="22" customFormat="1" ht="90.75" customHeight="1">
      <c r="A135" s="19"/>
      <c r="B135" s="19"/>
      <c r="C135" s="19"/>
      <c r="D135" s="20"/>
      <c r="E135" s="57" t="s">
        <v>252</v>
      </c>
      <c r="F135" s="20"/>
      <c r="G135" s="20"/>
      <c r="H135" s="20"/>
      <c r="I135" s="101">
        <v>1194000</v>
      </c>
      <c r="J135" s="101">
        <v>863320.9</v>
      </c>
      <c r="K135" s="123"/>
    </row>
    <row r="136" spans="1:11" s="22" customFormat="1" ht="40.5" customHeight="1">
      <c r="A136" s="19"/>
      <c r="B136" s="19"/>
      <c r="C136" s="19"/>
      <c r="D136" s="20"/>
      <c r="E136" s="57" t="s">
        <v>253</v>
      </c>
      <c r="F136" s="20"/>
      <c r="G136" s="20"/>
      <c r="H136" s="20"/>
      <c r="I136" s="101">
        <v>250000</v>
      </c>
      <c r="J136" s="101"/>
      <c r="K136" s="123"/>
    </row>
    <row r="137" spans="1:11" s="22" customFormat="1" ht="52.5" customHeight="1">
      <c r="A137" s="19" t="s">
        <v>131</v>
      </c>
      <c r="B137" s="19" t="s">
        <v>84</v>
      </c>
      <c r="C137" s="19" t="s">
        <v>61</v>
      </c>
      <c r="D137" s="40" t="s">
        <v>1</v>
      </c>
      <c r="E137" s="40"/>
      <c r="F137" s="33"/>
      <c r="G137" s="33"/>
      <c r="H137" s="33"/>
      <c r="I137" s="21">
        <f>I138+I139</f>
        <v>3200000</v>
      </c>
      <c r="J137" s="21">
        <v>263069.58</v>
      </c>
      <c r="K137" s="123"/>
    </row>
    <row r="138" spans="1:11" s="22" customFormat="1" ht="52.5" customHeight="1">
      <c r="A138" s="19"/>
      <c r="B138" s="19"/>
      <c r="C138" s="19"/>
      <c r="D138" s="33"/>
      <c r="E138" s="40" t="s">
        <v>210</v>
      </c>
      <c r="F138" s="33"/>
      <c r="G138" s="33"/>
      <c r="H138" s="33"/>
      <c r="I138" s="101">
        <v>1200000</v>
      </c>
      <c r="J138" s="101">
        <v>253801.98</v>
      </c>
      <c r="K138" s="123"/>
    </row>
    <row r="139" spans="1:11" s="22" customFormat="1" ht="61.5" customHeight="1">
      <c r="A139" s="19"/>
      <c r="B139" s="19"/>
      <c r="C139" s="19"/>
      <c r="D139" s="33"/>
      <c r="E139" s="40" t="s">
        <v>228</v>
      </c>
      <c r="F139" s="33"/>
      <c r="G139" s="33"/>
      <c r="H139" s="33"/>
      <c r="I139" s="101">
        <v>2000000</v>
      </c>
      <c r="J139" s="101">
        <v>9267.6</v>
      </c>
      <c r="K139" s="123"/>
    </row>
    <row r="140" spans="1:11" s="22" customFormat="1" ht="52.5" customHeight="1">
      <c r="A140" s="19" t="s">
        <v>306</v>
      </c>
      <c r="B140" s="19" t="s">
        <v>303</v>
      </c>
      <c r="C140" s="19"/>
      <c r="D140" s="40" t="s">
        <v>304</v>
      </c>
      <c r="E140" s="40"/>
      <c r="F140" s="33"/>
      <c r="G140" s="33"/>
      <c r="H140" s="33"/>
      <c r="I140" s="42">
        <f>SUM(I143)+I141</f>
        <v>1220892.46</v>
      </c>
      <c r="J140" s="42">
        <f>SUM(J143)+J141</f>
        <v>285799.47</v>
      </c>
      <c r="K140" s="123"/>
    </row>
    <row r="141" spans="1:11" s="22" customFormat="1" ht="76.5" customHeight="1">
      <c r="A141" s="32" t="s">
        <v>313</v>
      </c>
      <c r="B141" s="32" t="s">
        <v>314</v>
      </c>
      <c r="C141" s="23" t="s">
        <v>56</v>
      </c>
      <c r="D141" s="24" t="s">
        <v>315</v>
      </c>
      <c r="E141" s="39"/>
      <c r="F141" s="33"/>
      <c r="G141" s="33"/>
      <c r="H141" s="33"/>
      <c r="I141" s="103">
        <f>I142</f>
        <v>426739</v>
      </c>
      <c r="J141" s="103">
        <f>J142</f>
        <v>99269.56</v>
      </c>
      <c r="K141" s="123"/>
    </row>
    <row r="142" spans="1:11" s="22" customFormat="1" ht="128.25" customHeight="1">
      <c r="A142" s="32"/>
      <c r="B142" s="32"/>
      <c r="C142" s="19"/>
      <c r="D142" s="24"/>
      <c r="E142" s="40" t="s">
        <v>419</v>
      </c>
      <c r="F142" s="33"/>
      <c r="G142" s="33"/>
      <c r="H142" s="33"/>
      <c r="I142" s="101">
        <v>426739</v>
      </c>
      <c r="J142" s="101">
        <v>99269.56</v>
      </c>
      <c r="K142" s="123"/>
    </row>
    <row r="143" spans="1:11" s="30" customFormat="1" ht="82.5" customHeight="1">
      <c r="A143" s="23" t="s">
        <v>305</v>
      </c>
      <c r="B143" s="23" t="s">
        <v>311</v>
      </c>
      <c r="C143" s="23" t="s">
        <v>56</v>
      </c>
      <c r="D143" s="39" t="s">
        <v>301</v>
      </c>
      <c r="E143" s="39"/>
      <c r="F143" s="58"/>
      <c r="G143" s="58"/>
      <c r="H143" s="58"/>
      <c r="I143" s="103">
        <v>794153.46</v>
      </c>
      <c r="J143" s="103">
        <v>186529.91</v>
      </c>
      <c r="K143" s="123"/>
    </row>
    <row r="144" spans="1:11" s="22" customFormat="1" ht="27.75" customHeight="1">
      <c r="A144" s="19" t="s">
        <v>132</v>
      </c>
      <c r="B144" s="46">
        <v>9770</v>
      </c>
      <c r="C144" s="19" t="s">
        <v>34</v>
      </c>
      <c r="D144" s="40" t="s">
        <v>246</v>
      </c>
      <c r="E144" s="40"/>
      <c r="F144" s="40"/>
      <c r="G144" s="40"/>
      <c r="H144" s="40"/>
      <c r="I144" s="101">
        <v>1220000</v>
      </c>
      <c r="J144" s="101"/>
      <c r="K144" s="123"/>
    </row>
    <row r="145" spans="1:11" s="14" customFormat="1" ht="50.25" customHeight="1">
      <c r="A145" s="11" t="s">
        <v>19</v>
      </c>
      <c r="B145" s="59"/>
      <c r="C145" s="59"/>
      <c r="D145" s="35" t="s">
        <v>28</v>
      </c>
      <c r="E145" s="35"/>
      <c r="F145" s="35"/>
      <c r="G145" s="35"/>
      <c r="H145" s="35"/>
      <c r="I145" s="13">
        <f>I146</f>
        <v>10000</v>
      </c>
      <c r="J145" s="13">
        <f>J146</f>
        <v>0</v>
      </c>
      <c r="K145" s="121"/>
    </row>
    <row r="146" spans="1:11" s="18" customFormat="1" ht="42" customHeight="1">
      <c r="A146" s="15" t="s">
        <v>69</v>
      </c>
      <c r="B146" s="60"/>
      <c r="C146" s="60"/>
      <c r="D146" s="37" t="s">
        <v>28</v>
      </c>
      <c r="E146" s="37"/>
      <c r="F146" s="37"/>
      <c r="G146" s="37"/>
      <c r="H146" s="37"/>
      <c r="I146" s="17">
        <f>I147</f>
        <v>10000</v>
      </c>
      <c r="J146" s="17">
        <f>J147</f>
        <v>0</v>
      </c>
      <c r="K146" s="121"/>
    </row>
    <row r="147" spans="1:11" s="22" customFormat="1" ht="92.25" customHeight="1">
      <c r="A147" s="19" t="s">
        <v>0</v>
      </c>
      <c r="B147" s="19" t="s">
        <v>70</v>
      </c>
      <c r="C147" s="19" t="s">
        <v>35</v>
      </c>
      <c r="D147" s="20" t="s">
        <v>71</v>
      </c>
      <c r="E147" s="20"/>
      <c r="F147" s="20"/>
      <c r="G147" s="20"/>
      <c r="H147" s="20"/>
      <c r="I147" s="101">
        <v>10000</v>
      </c>
      <c r="J147" s="101"/>
      <c r="K147" s="121"/>
    </row>
    <row r="148" spans="1:11" s="14" customFormat="1" ht="63.75" customHeight="1">
      <c r="A148" s="11" t="s">
        <v>21</v>
      </c>
      <c r="B148" s="11"/>
      <c r="C148" s="11"/>
      <c r="D148" s="35" t="s">
        <v>27</v>
      </c>
      <c r="E148" s="35"/>
      <c r="F148" s="35"/>
      <c r="G148" s="35"/>
      <c r="H148" s="35"/>
      <c r="I148" s="13">
        <f>I149</f>
        <v>179349434</v>
      </c>
      <c r="J148" s="13">
        <f>J149</f>
        <v>66394089</v>
      </c>
      <c r="K148" s="121"/>
    </row>
    <row r="149" spans="1:11" s="18" customFormat="1" ht="64.5" customHeight="1">
      <c r="A149" s="15" t="s">
        <v>22</v>
      </c>
      <c r="B149" s="15"/>
      <c r="C149" s="15"/>
      <c r="D149" s="37" t="s">
        <v>27</v>
      </c>
      <c r="E149" s="37"/>
      <c r="F149" s="37"/>
      <c r="G149" s="37"/>
      <c r="H149" s="37"/>
      <c r="I149" s="17">
        <f>I150+I264+I153+I172+I203+I259+I262+I151</f>
        <v>179349434</v>
      </c>
      <c r="J149" s="17">
        <f>J150+J264+J153+J172+J203+J259+J262+J151</f>
        <v>66394089</v>
      </c>
      <c r="K149" s="121"/>
    </row>
    <row r="150" spans="1:11" s="22" customFormat="1" ht="40.5" customHeight="1">
      <c r="A150" s="19" t="s">
        <v>133</v>
      </c>
      <c r="B150" s="19" t="s">
        <v>82</v>
      </c>
      <c r="C150" s="19" t="s">
        <v>50</v>
      </c>
      <c r="D150" s="20" t="s">
        <v>83</v>
      </c>
      <c r="E150" s="20"/>
      <c r="F150" s="20"/>
      <c r="G150" s="20"/>
      <c r="H150" s="20"/>
      <c r="I150" s="101">
        <v>87015500</v>
      </c>
      <c r="J150" s="101">
        <v>30006652</v>
      </c>
      <c r="K150" s="121"/>
    </row>
    <row r="151" spans="1:11" s="22" customFormat="1" ht="44.25" customHeight="1">
      <c r="A151" s="19" t="s">
        <v>332</v>
      </c>
      <c r="B151" s="19" t="s">
        <v>338</v>
      </c>
      <c r="C151" s="19"/>
      <c r="D151" s="20" t="s">
        <v>334</v>
      </c>
      <c r="E151" s="55"/>
      <c r="F151" s="20"/>
      <c r="G151" s="20"/>
      <c r="H151" s="20"/>
      <c r="I151" s="21">
        <f>I152</f>
        <v>500000</v>
      </c>
      <c r="J151" s="21">
        <f>J152</f>
        <v>500000</v>
      </c>
      <c r="K151" s="121"/>
    </row>
    <row r="152" spans="1:11" s="30" customFormat="1" ht="55.5" customHeight="1">
      <c r="A152" s="23" t="s">
        <v>333</v>
      </c>
      <c r="B152" s="23" t="s">
        <v>337</v>
      </c>
      <c r="C152" s="23" t="s">
        <v>336</v>
      </c>
      <c r="D152" s="24" t="s">
        <v>335</v>
      </c>
      <c r="E152" s="61"/>
      <c r="F152" s="24"/>
      <c r="G152" s="24"/>
      <c r="H152" s="24"/>
      <c r="I152" s="103">
        <v>500000</v>
      </c>
      <c r="J152" s="103">
        <v>500000</v>
      </c>
      <c r="K152" s="121"/>
    </row>
    <row r="153" spans="1:146" s="14" customFormat="1" ht="46.5" customHeight="1">
      <c r="A153" s="62">
        <v>1517310</v>
      </c>
      <c r="B153" s="19" t="s">
        <v>160</v>
      </c>
      <c r="C153" s="19" t="s">
        <v>61</v>
      </c>
      <c r="D153" s="35" t="s">
        <v>167</v>
      </c>
      <c r="E153" s="63"/>
      <c r="F153" s="64"/>
      <c r="G153" s="64"/>
      <c r="H153" s="64"/>
      <c r="I153" s="13">
        <f>I154+I160</f>
        <v>9601000</v>
      </c>
      <c r="J153" s="13">
        <f>J154+J160</f>
        <v>1405277</v>
      </c>
      <c r="K153" s="121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</row>
    <row r="154" spans="1:146" s="22" customFormat="1" ht="27.75" customHeight="1">
      <c r="A154" s="66"/>
      <c r="B154" s="67"/>
      <c r="C154" s="67"/>
      <c r="D154" s="67"/>
      <c r="E154" s="54" t="s">
        <v>173</v>
      </c>
      <c r="F154" s="64"/>
      <c r="G154" s="64"/>
      <c r="H154" s="64"/>
      <c r="I154" s="13">
        <f>SUM(I155:I159)</f>
        <v>5458500</v>
      </c>
      <c r="J154" s="13">
        <f>SUM(J155:J159)</f>
        <v>656131</v>
      </c>
      <c r="K154" s="121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</row>
    <row r="155" spans="1:146" s="1" customFormat="1" ht="55.5" customHeight="1">
      <c r="A155" s="66"/>
      <c r="B155" s="66"/>
      <c r="C155" s="66"/>
      <c r="D155" s="66"/>
      <c r="E155" s="38" t="s">
        <v>174</v>
      </c>
      <c r="F155" s="68">
        <v>9888427</v>
      </c>
      <c r="G155" s="66">
        <v>97.9</v>
      </c>
      <c r="H155" s="68">
        <v>9684425</v>
      </c>
      <c r="I155" s="112">
        <v>3000000</v>
      </c>
      <c r="J155" s="112">
        <v>56331</v>
      </c>
      <c r="K155" s="121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9"/>
      <c r="DS155" s="69"/>
      <c r="DT155" s="69"/>
      <c r="DU155" s="69"/>
      <c r="DV155" s="69"/>
      <c r="DW155" s="69"/>
      <c r="DX155" s="69"/>
      <c r="DY155" s="69"/>
      <c r="DZ155" s="69"/>
      <c r="EA155" s="69"/>
      <c r="EB155" s="69"/>
      <c r="EC155" s="69"/>
      <c r="ED155" s="69"/>
      <c r="EE155" s="69"/>
      <c r="EF155" s="69"/>
      <c r="EG155" s="69"/>
      <c r="EH155" s="69"/>
      <c r="EI155" s="69"/>
      <c r="EJ155" s="69"/>
      <c r="EK155" s="69"/>
      <c r="EL155" s="69"/>
      <c r="EM155" s="69"/>
      <c r="EN155" s="69"/>
      <c r="EO155" s="69"/>
      <c r="EP155" s="69"/>
    </row>
    <row r="156" spans="1:146" s="1" customFormat="1" ht="36" customHeight="1">
      <c r="A156" s="67"/>
      <c r="B156" s="67"/>
      <c r="C156" s="67"/>
      <c r="D156" s="67"/>
      <c r="E156" s="70" t="s">
        <v>175</v>
      </c>
      <c r="F156" s="68">
        <v>2186292</v>
      </c>
      <c r="G156" s="71">
        <v>20.23</v>
      </c>
      <c r="H156" s="68">
        <v>442271</v>
      </c>
      <c r="I156" s="112">
        <v>400000</v>
      </c>
      <c r="J156" s="112"/>
      <c r="K156" s="121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  <c r="DJ156" s="69"/>
      <c r="DK156" s="69"/>
      <c r="DL156" s="69"/>
      <c r="DM156" s="69"/>
      <c r="DN156" s="69"/>
      <c r="DO156" s="69"/>
      <c r="DP156" s="69"/>
      <c r="DQ156" s="69"/>
      <c r="DR156" s="69"/>
      <c r="DS156" s="69"/>
      <c r="DT156" s="69"/>
      <c r="DU156" s="69"/>
      <c r="DV156" s="69"/>
      <c r="DW156" s="69"/>
      <c r="DX156" s="69"/>
      <c r="DY156" s="69"/>
      <c r="DZ156" s="69"/>
      <c r="EA156" s="69"/>
      <c r="EB156" s="69"/>
      <c r="EC156" s="69"/>
      <c r="ED156" s="69"/>
      <c r="EE156" s="69"/>
      <c r="EF156" s="69"/>
      <c r="EG156" s="69"/>
      <c r="EH156" s="69"/>
      <c r="EI156" s="69"/>
      <c r="EJ156" s="69"/>
      <c r="EK156" s="69"/>
      <c r="EL156" s="69"/>
      <c r="EM156" s="69"/>
      <c r="EN156" s="69"/>
      <c r="EO156" s="69"/>
      <c r="EP156" s="69"/>
    </row>
    <row r="157" spans="1:146" s="1" customFormat="1" ht="84.75" customHeight="1">
      <c r="A157" s="67"/>
      <c r="B157" s="67"/>
      <c r="C157" s="67"/>
      <c r="D157" s="67"/>
      <c r="E157" s="70" t="s">
        <v>394</v>
      </c>
      <c r="F157" s="68"/>
      <c r="G157" s="71"/>
      <c r="H157" s="68"/>
      <c r="I157" s="112">
        <v>50000</v>
      </c>
      <c r="J157" s="112">
        <v>11800</v>
      </c>
      <c r="K157" s="121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  <c r="EB157" s="69"/>
      <c r="EC157" s="69"/>
      <c r="ED157" s="69"/>
      <c r="EE157" s="69"/>
      <c r="EF157" s="69"/>
      <c r="EG157" s="69"/>
      <c r="EH157" s="69"/>
      <c r="EI157" s="69"/>
      <c r="EJ157" s="69"/>
      <c r="EK157" s="69"/>
      <c r="EL157" s="69"/>
      <c r="EM157" s="69"/>
      <c r="EN157" s="69"/>
      <c r="EO157" s="69"/>
      <c r="EP157" s="69"/>
    </row>
    <row r="158" spans="1:11" s="69" customFormat="1" ht="36.75" customHeight="1">
      <c r="A158" s="67"/>
      <c r="B158" s="67"/>
      <c r="C158" s="67"/>
      <c r="D158" s="67"/>
      <c r="E158" s="70" t="s">
        <v>176</v>
      </c>
      <c r="F158" s="68">
        <v>41125371</v>
      </c>
      <c r="G158" s="71">
        <v>52.38</v>
      </c>
      <c r="H158" s="68">
        <v>21542607</v>
      </c>
      <c r="I158" s="112">
        <v>2000000</v>
      </c>
      <c r="J158" s="112">
        <v>588000</v>
      </c>
      <c r="K158" s="121"/>
    </row>
    <row r="159" spans="1:11" s="69" customFormat="1" ht="30.75" customHeight="1">
      <c r="A159" s="67"/>
      <c r="B159" s="67"/>
      <c r="C159" s="67"/>
      <c r="D159" s="67"/>
      <c r="E159" s="70" t="s">
        <v>316</v>
      </c>
      <c r="F159" s="68">
        <v>1681565</v>
      </c>
      <c r="G159" s="71">
        <v>11.6</v>
      </c>
      <c r="H159" s="68">
        <v>194907</v>
      </c>
      <c r="I159" s="112">
        <v>8500</v>
      </c>
      <c r="J159" s="112"/>
      <c r="K159" s="121"/>
    </row>
    <row r="160" spans="1:146" s="22" customFormat="1" ht="21.75" customHeight="1">
      <c r="A160" s="66"/>
      <c r="B160" s="67"/>
      <c r="C160" s="67"/>
      <c r="D160" s="67"/>
      <c r="E160" s="35" t="s">
        <v>177</v>
      </c>
      <c r="F160" s="72"/>
      <c r="G160" s="64"/>
      <c r="H160" s="68"/>
      <c r="I160" s="13">
        <f>SUM(I161:I171)</f>
        <v>4142500</v>
      </c>
      <c r="J160" s="13">
        <f>SUM(J161:J171)</f>
        <v>749146</v>
      </c>
      <c r="K160" s="121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</row>
    <row r="161" spans="1:11" s="69" customFormat="1" ht="80.25" customHeight="1">
      <c r="A161" s="67"/>
      <c r="B161" s="67"/>
      <c r="C161" s="67"/>
      <c r="D161" s="67"/>
      <c r="E161" s="70" t="s">
        <v>178</v>
      </c>
      <c r="F161" s="73"/>
      <c r="G161" s="71"/>
      <c r="H161" s="68"/>
      <c r="I161" s="112">
        <v>100000</v>
      </c>
      <c r="J161" s="112"/>
      <c r="K161" s="121"/>
    </row>
    <row r="162" spans="1:11" s="69" customFormat="1" ht="33" customHeight="1">
      <c r="A162" s="67"/>
      <c r="B162" s="67"/>
      <c r="C162" s="67"/>
      <c r="D162" s="67"/>
      <c r="E162" s="70" t="s">
        <v>179</v>
      </c>
      <c r="F162" s="68">
        <v>16481572</v>
      </c>
      <c r="G162" s="71">
        <v>81.3</v>
      </c>
      <c r="H162" s="68">
        <v>13394899</v>
      </c>
      <c r="I162" s="112">
        <v>2000000</v>
      </c>
      <c r="J162" s="112">
        <v>588000</v>
      </c>
      <c r="K162" s="121"/>
    </row>
    <row r="163" spans="1:11" s="69" customFormat="1" ht="60" customHeight="1">
      <c r="A163" s="67"/>
      <c r="B163" s="67"/>
      <c r="C163" s="67"/>
      <c r="D163" s="67"/>
      <c r="E163" s="40" t="s">
        <v>180</v>
      </c>
      <c r="F163" s="73"/>
      <c r="G163" s="71"/>
      <c r="H163" s="68"/>
      <c r="I163" s="112">
        <v>500000</v>
      </c>
      <c r="J163" s="112">
        <v>12726</v>
      </c>
      <c r="K163" s="121"/>
    </row>
    <row r="164" spans="1:11" s="69" customFormat="1" ht="55.5" customHeight="1">
      <c r="A164" s="67"/>
      <c r="B164" s="67"/>
      <c r="C164" s="67"/>
      <c r="D164" s="67"/>
      <c r="E164" s="40" t="s">
        <v>181</v>
      </c>
      <c r="F164" s="73"/>
      <c r="G164" s="71"/>
      <c r="H164" s="68"/>
      <c r="I164" s="112">
        <v>500000</v>
      </c>
      <c r="J164" s="112">
        <v>141612</v>
      </c>
      <c r="K164" s="121"/>
    </row>
    <row r="165" spans="1:11" s="69" customFormat="1" ht="55.5" customHeight="1">
      <c r="A165" s="67"/>
      <c r="B165" s="67"/>
      <c r="C165" s="67"/>
      <c r="D165" s="67"/>
      <c r="E165" s="40" t="s">
        <v>182</v>
      </c>
      <c r="F165" s="73"/>
      <c r="G165" s="71"/>
      <c r="H165" s="68"/>
      <c r="I165" s="112">
        <v>500000</v>
      </c>
      <c r="J165" s="112">
        <v>6808</v>
      </c>
      <c r="K165" s="121"/>
    </row>
    <row r="166" spans="1:11" s="69" customFormat="1" ht="51.75" customHeight="1">
      <c r="A166" s="67"/>
      <c r="B166" s="67"/>
      <c r="C166" s="67"/>
      <c r="D166" s="67"/>
      <c r="E166" s="40" t="s">
        <v>183</v>
      </c>
      <c r="F166" s="73"/>
      <c r="G166" s="71"/>
      <c r="H166" s="68"/>
      <c r="I166" s="112">
        <v>500000</v>
      </c>
      <c r="J166" s="112"/>
      <c r="K166" s="121"/>
    </row>
    <row r="167" spans="1:11" s="69" customFormat="1" ht="55.5" customHeight="1">
      <c r="A167" s="67"/>
      <c r="B167" s="67"/>
      <c r="C167" s="67"/>
      <c r="D167" s="67"/>
      <c r="E167" s="40" t="s">
        <v>317</v>
      </c>
      <c r="F167" s="73"/>
      <c r="G167" s="71"/>
      <c r="H167" s="68"/>
      <c r="I167" s="112">
        <v>8500</v>
      </c>
      <c r="J167" s="112"/>
      <c r="K167" s="121"/>
    </row>
    <row r="168" spans="1:11" s="69" customFormat="1" ht="54.75" customHeight="1">
      <c r="A168" s="67"/>
      <c r="B168" s="67"/>
      <c r="C168" s="67"/>
      <c r="D168" s="67"/>
      <c r="E168" s="40" t="s">
        <v>318</v>
      </c>
      <c r="F168" s="73"/>
      <c r="G168" s="71"/>
      <c r="H168" s="68"/>
      <c r="I168" s="112">
        <v>8500</v>
      </c>
      <c r="J168" s="112"/>
      <c r="K168" s="121"/>
    </row>
    <row r="169" spans="1:11" s="69" customFormat="1" ht="51" customHeight="1">
      <c r="A169" s="67"/>
      <c r="B169" s="67"/>
      <c r="C169" s="67"/>
      <c r="D169" s="67"/>
      <c r="E169" s="40" t="s">
        <v>319</v>
      </c>
      <c r="F169" s="73"/>
      <c r="G169" s="71"/>
      <c r="H169" s="68"/>
      <c r="I169" s="112">
        <v>8500</v>
      </c>
      <c r="J169" s="112"/>
      <c r="K169" s="121"/>
    </row>
    <row r="170" spans="1:11" s="69" customFormat="1" ht="57.75" customHeight="1">
      <c r="A170" s="67"/>
      <c r="B170" s="67"/>
      <c r="C170" s="67"/>
      <c r="D170" s="67"/>
      <c r="E170" s="40" t="s">
        <v>320</v>
      </c>
      <c r="F170" s="73"/>
      <c r="G170" s="71"/>
      <c r="H170" s="68"/>
      <c r="I170" s="112">
        <v>8500</v>
      </c>
      <c r="J170" s="112"/>
      <c r="K170" s="121"/>
    </row>
    <row r="171" spans="1:11" s="69" customFormat="1" ht="54.75" customHeight="1">
      <c r="A171" s="67"/>
      <c r="B171" s="67"/>
      <c r="C171" s="67"/>
      <c r="D171" s="67"/>
      <c r="E171" s="40" t="s">
        <v>321</v>
      </c>
      <c r="F171" s="73"/>
      <c r="G171" s="71"/>
      <c r="H171" s="68"/>
      <c r="I171" s="112">
        <v>8500</v>
      </c>
      <c r="J171" s="112"/>
      <c r="K171" s="121"/>
    </row>
    <row r="172" spans="1:146" s="14" customFormat="1" ht="54" customHeight="1">
      <c r="A172" s="62">
        <v>1517320</v>
      </c>
      <c r="B172" s="19" t="s">
        <v>163</v>
      </c>
      <c r="C172" s="19"/>
      <c r="D172" s="35" t="s">
        <v>169</v>
      </c>
      <c r="E172" s="35"/>
      <c r="F172" s="72"/>
      <c r="G172" s="64"/>
      <c r="H172" s="68"/>
      <c r="I172" s="13">
        <f>I173+I190+I198</f>
        <v>19231755</v>
      </c>
      <c r="J172" s="13">
        <f>J173+J190+J198</f>
        <v>8381851</v>
      </c>
      <c r="K172" s="121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</row>
    <row r="173" spans="1:146" s="79" customFormat="1" ht="34.5" customHeight="1">
      <c r="A173" s="74">
        <v>1517321</v>
      </c>
      <c r="B173" s="23" t="s">
        <v>164</v>
      </c>
      <c r="C173" s="23" t="s">
        <v>61</v>
      </c>
      <c r="D173" s="75" t="s">
        <v>170</v>
      </c>
      <c r="E173" s="76"/>
      <c r="F173" s="77"/>
      <c r="G173" s="17"/>
      <c r="H173" s="68"/>
      <c r="I173" s="17">
        <f>I174+I178</f>
        <v>6110755</v>
      </c>
      <c r="J173" s="17">
        <f>J174+J178</f>
        <v>3143296</v>
      </c>
      <c r="K173" s="121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78"/>
      <c r="BA173" s="78"/>
      <c r="BB173" s="78"/>
      <c r="BC173" s="78"/>
      <c r="BD173" s="78"/>
      <c r="BE173" s="78"/>
      <c r="BF173" s="78"/>
      <c r="BG173" s="78"/>
      <c r="BH173" s="78"/>
      <c r="BI173" s="78"/>
      <c r="BJ173" s="78"/>
      <c r="BK173" s="78"/>
      <c r="BL173" s="78"/>
      <c r="BM173" s="78"/>
      <c r="BN173" s="78"/>
      <c r="BO173" s="78"/>
      <c r="BP173" s="78"/>
      <c r="BQ173" s="78"/>
      <c r="BR173" s="78"/>
      <c r="BS173" s="78"/>
      <c r="BT173" s="78"/>
      <c r="BU173" s="78"/>
      <c r="BV173" s="78"/>
      <c r="BW173" s="78"/>
      <c r="BX173" s="78"/>
      <c r="BY173" s="78"/>
      <c r="BZ173" s="78"/>
      <c r="CA173" s="78"/>
      <c r="CB173" s="78"/>
      <c r="CC173" s="78"/>
      <c r="CD173" s="7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</row>
    <row r="174" spans="1:146" s="22" customFormat="1" ht="27" customHeight="1">
      <c r="A174" s="66"/>
      <c r="B174" s="67"/>
      <c r="C174" s="67"/>
      <c r="D174" s="67"/>
      <c r="E174" s="80" t="s">
        <v>173</v>
      </c>
      <c r="F174" s="72"/>
      <c r="G174" s="64"/>
      <c r="H174" s="68"/>
      <c r="I174" s="13">
        <f>SUM(I175:I177)</f>
        <v>1296400</v>
      </c>
      <c r="J174" s="13">
        <f>SUM(J175:J177)</f>
        <v>434403</v>
      </c>
      <c r="K174" s="121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</row>
    <row r="175" spans="1:146" s="1" customFormat="1" ht="37.5" customHeight="1">
      <c r="A175" s="66"/>
      <c r="B175" s="66"/>
      <c r="C175" s="66"/>
      <c r="D175" s="66"/>
      <c r="E175" s="70" t="s">
        <v>184</v>
      </c>
      <c r="F175" s="81"/>
      <c r="G175" s="66"/>
      <c r="H175" s="68"/>
      <c r="I175" s="112">
        <v>950000</v>
      </c>
      <c r="J175" s="112">
        <v>188004</v>
      </c>
      <c r="K175" s="121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  <c r="DN175" s="69"/>
      <c r="DO175" s="69"/>
      <c r="DP175" s="69"/>
      <c r="DQ175" s="69"/>
      <c r="DR175" s="69"/>
      <c r="DS175" s="69"/>
      <c r="DT175" s="69"/>
      <c r="DU175" s="69"/>
      <c r="DV175" s="69"/>
      <c r="DW175" s="69"/>
      <c r="DX175" s="69"/>
      <c r="DY175" s="69"/>
      <c r="DZ175" s="69"/>
      <c r="EA175" s="69"/>
      <c r="EB175" s="69"/>
      <c r="EC175" s="69"/>
      <c r="ED175" s="69"/>
      <c r="EE175" s="69"/>
      <c r="EF175" s="69"/>
      <c r="EG175" s="69"/>
      <c r="EH175" s="69"/>
      <c r="EI175" s="69"/>
      <c r="EJ175" s="69"/>
      <c r="EK175" s="69"/>
      <c r="EL175" s="69"/>
      <c r="EM175" s="69"/>
      <c r="EN175" s="69"/>
      <c r="EO175" s="69"/>
      <c r="EP175" s="69"/>
    </row>
    <row r="176" spans="1:11" s="69" customFormat="1" ht="66.75" customHeight="1">
      <c r="A176" s="67"/>
      <c r="B176" s="67"/>
      <c r="C176" s="67"/>
      <c r="D176" s="67"/>
      <c r="E176" s="70" t="s">
        <v>185</v>
      </c>
      <c r="F176" s="68"/>
      <c r="G176" s="71"/>
      <c r="H176" s="68"/>
      <c r="I176" s="112">
        <v>246400</v>
      </c>
      <c r="J176" s="112">
        <v>246399</v>
      </c>
      <c r="K176" s="121"/>
    </row>
    <row r="177" spans="1:11" s="69" customFormat="1" ht="83.25" customHeight="1">
      <c r="A177" s="67"/>
      <c r="B177" s="67"/>
      <c r="C177" s="67"/>
      <c r="D177" s="67"/>
      <c r="E177" s="70" t="s">
        <v>367</v>
      </c>
      <c r="F177" s="68"/>
      <c r="G177" s="71"/>
      <c r="H177" s="68"/>
      <c r="I177" s="112">
        <v>100000</v>
      </c>
      <c r="J177" s="112"/>
      <c r="K177" s="121"/>
    </row>
    <row r="178" spans="1:146" s="22" customFormat="1" ht="25.5" customHeight="1">
      <c r="A178" s="66"/>
      <c r="B178" s="67"/>
      <c r="C178" s="67"/>
      <c r="D178" s="67"/>
      <c r="E178" s="35" t="s">
        <v>177</v>
      </c>
      <c r="F178" s="72"/>
      <c r="G178" s="64"/>
      <c r="H178" s="68"/>
      <c r="I178" s="13">
        <f>SUM(I179:I189)</f>
        <v>4814355</v>
      </c>
      <c r="J178" s="13">
        <f>SUM(J179:J189)</f>
        <v>2708893</v>
      </c>
      <c r="K178" s="121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</row>
    <row r="179" spans="1:146" s="22" customFormat="1" ht="94.5" customHeight="1">
      <c r="A179" s="66"/>
      <c r="B179" s="67"/>
      <c r="C179" s="67"/>
      <c r="D179" s="67"/>
      <c r="E179" s="40" t="s">
        <v>274</v>
      </c>
      <c r="F179" s="68">
        <v>237104</v>
      </c>
      <c r="G179" s="82">
        <v>100</v>
      </c>
      <c r="H179" s="68">
        <v>237104</v>
      </c>
      <c r="I179" s="101">
        <v>221500</v>
      </c>
      <c r="J179" s="101">
        <v>221471</v>
      </c>
      <c r="K179" s="121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</row>
    <row r="180" spans="1:146" s="22" customFormat="1" ht="34.5" customHeight="1">
      <c r="A180" s="66"/>
      <c r="B180" s="67"/>
      <c r="C180" s="67"/>
      <c r="D180" s="67"/>
      <c r="E180" s="40" t="s">
        <v>322</v>
      </c>
      <c r="F180" s="72"/>
      <c r="G180" s="64"/>
      <c r="H180" s="68"/>
      <c r="I180" s="101">
        <v>8500</v>
      </c>
      <c r="J180" s="101"/>
      <c r="K180" s="121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</row>
    <row r="181" spans="1:146" s="22" customFormat="1" ht="51" customHeight="1">
      <c r="A181" s="66"/>
      <c r="B181" s="67"/>
      <c r="C181" s="67"/>
      <c r="D181" s="67"/>
      <c r="E181" s="70" t="s">
        <v>323</v>
      </c>
      <c r="F181" s="72"/>
      <c r="G181" s="64"/>
      <c r="H181" s="68"/>
      <c r="I181" s="101">
        <v>8500</v>
      </c>
      <c r="J181" s="101"/>
      <c r="K181" s="121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</row>
    <row r="182" spans="1:11" s="69" customFormat="1" ht="64.5" customHeight="1">
      <c r="A182" s="67"/>
      <c r="B182" s="67"/>
      <c r="C182" s="67"/>
      <c r="D182" s="67"/>
      <c r="E182" s="40" t="s">
        <v>186</v>
      </c>
      <c r="F182" s="68">
        <v>5382485</v>
      </c>
      <c r="G182" s="71">
        <v>59</v>
      </c>
      <c r="H182" s="68">
        <v>3175713</v>
      </c>
      <c r="I182" s="112">
        <v>653355</v>
      </c>
      <c r="J182" s="112">
        <v>179999</v>
      </c>
      <c r="K182" s="121"/>
    </row>
    <row r="183" spans="1:11" s="69" customFormat="1" ht="64.5" customHeight="1">
      <c r="A183" s="67"/>
      <c r="B183" s="67"/>
      <c r="C183" s="67"/>
      <c r="D183" s="67"/>
      <c r="E183" s="40" t="s">
        <v>354</v>
      </c>
      <c r="F183" s="68"/>
      <c r="G183" s="71"/>
      <c r="H183" s="68"/>
      <c r="I183" s="112">
        <v>500000</v>
      </c>
      <c r="J183" s="112">
        <v>4930</v>
      </c>
      <c r="K183" s="121"/>
    </row>
    <row r="184" spans="1:11" s="69" customFormat="1" ht="64.5" customHeight="1">
      <c r="A184" s="67"/>
      <c r="B184" s="67"/>
      <c r="C184" s="67"/>
      <c r="D184" s="67"/>
      <c r="E184" s="40" t="s">
        <v>425</v>
      </c>
      <c r="F184" s="68"/>
      <c r="G184" s="71"/>
      <c r="H184" s="68"/>
      <c r="I184" s="112">
        <v>30000</v>
      </c>
      <c r="J184" s="112"/>
      <c r="K184" s="121"/>
    </row>
    <row r="185" spans="1:11" s="69" customFormat="1" ht="78" customHeight="1">
      <c r="A185" s="67"/>
      <c r="B185" s="67"/>
      <c r="C185" s="67"/>
      <c r="D185" s="67"/>
      <c r="E185" s="70" t="s">
        <v>324</v>
      </c>
      <c r="F185" s="68"/>
      <c r="G185" s="71"/>
      <c r="H185" s="68"/>
      <c r="I185" s="112">
        <v>100000</v>
      </c>
      <c r="J185" s="112"/>
      <c r="K185" s="121"/>
    </row>
    <row r="186" spans="1:11" s="69" customFormat="1" ht="58.5" customHeight="1">
      <c r="A186" s="67"/>
      <c r="B186" s="67"/>
      <c r="C186" s="67"/>
      <c r="D186" s="67"/>
      <c r="E186" s="70" t="s">
        <v>325</v>
      </c>
      <c r="F186" s="68"/>
      <c r="G186" s="71"/>
      <c r="H186" s="68"/>
      <c r="I186" s="112">
        <v>8500</v>
      </c>
      <c r="J186" s="112"/>
      <c r="K186" s="121"/>
    </row>
    <row r="187" spans="1:11" s="69" customFormat="1" ht="75" customHeight="1">
      <c r="A187" s="67"/>
      <c r="B187" s="67"/>
      <c r="C187" s="67"/>
      <c r="D187" s="67"/>
      <c r="E187" s="40" t="s">
        <v>187</v>
      </c>
      <c r="F187" s="81"/>
      <c r="G187" s="71"/>
      <c r="H187" s="68"/>
      <c r="I187" s="112">
        <v>500000</v>
      </c>
      <c r="J187" s="112"/>
      <c r="K187" s="121"/>
    </row>
    <row r="188" spans="1:11" s="69" customFormat="1" ht="78" customHeight="1">
      <c r="A188" s="67"/>
      <c r="B188" s="67"/>
      <c r="C188" s="67"/>
      <c r="D188" s="67"/>
      <c r="E188" s="40" t="s">
        <v>188</v>
      </c>
      <c r="F188" s="68">
        <v>1388402</v>
      </c>
      <c r="G188" s="71">
        <v>97.1</v>
      </c>
      <c r="H188" s="68">
        <v>1348369</v>
      </c>
      <c r="I188" s="112">
        <v>1329000</v>
      </c>
      <c r="J188" s="112">
        <v>860316</v>
      </c>
      <c r="K188" s="121"/>
    </row>
    <row r="189" spans="1:11" s="69" customFormat="1" ht="93.75" customHeight="1">
      <c r="A189" s="67"/>
      <c r="B189" s="67"/>
      <c r="C189" s="67"/>
      <c r="D189" s="67"/>
      <c r="E189" s="40" t="s">
        <v>189</v>
      </c>
      <c r="F189" s="68">
        <v>1479061</v>
      </c>
      <c r="G189" s="71">
        <v>98.39</v>
      </c>
      <c r="H189" s="68">
        <v>1455282</v>
      </c>
      <c r="I189" s="112">
        <v>1455000</v>
      </c>
      <c r="J189" s="112">
        <v>1442177</v>
      </c>
      <c r="K189" s="121"/>
    </row>
    <row r="190" spans="1:11" s="86" customFormat="1" ht="54" customHeight="1">
      <c r="A190" s="74">
        <v>1517322</v>
      </c>
      <c r="B190" s="23" t="s">
        <v>165</v>
      </c>
      <c r="C190" s="23" t="s">
        <v>61</v>
      </c>
      <c r="D190" s="75" t="s">
        <v>172</v>
      </c>
      <c r="E190" s="83"/>
      <c r="F190" s="84"/>
      <c r="G190" s="85"/>
      <c r="H190" s="68"/>
      <c r="I190" s="17">
        <f>I191+I193</f>
        <v>5560000</v>
      </c>
      <c r="J190" s="17">
        <f>J191+J193</f>
        <v>2239753</v>
      </c>
      <c r="K190" s="121"/>
    </row>
    <row r="191" spans="1:146" s="22" customFormat="1" ht="24" customHeight="1">
      <c r="A191" s="66"/>
      <c r="B191" s="67"/>
      <c r="C191" s="67"/>
      <c r="D191" s="67"/>
      <c r="E191" s="80" t="s">
        <v>173</v>
      </c>
      <c r="F191" s="72"/>
      <c r="G191" s="64"/>
      <c r="H191" s="68"/>
      <c r="I191" s="13">
        <f>I192</f>
        <v>500000</v>
      </c>
      <c r="J191" s="13">
        <f>J192</f>
        <v>0</v>
      </c>
      <c r="K191" s="121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</row>
    <row r="192" spans="1:11" s="69" customFormat="1" ht="55.5" customHeight="1">
      <c r="A192" s="62"/>
      <c r="B192" s="67"/>
      <c r="C192" s="67"/>
      <c r="D192" s="67"/>
      <c r="E192" s="70" t="s">
        <v>281</v>
      </c>
      <c r="F192" s="68"/>
      <c r="G192" s="71"/>
      <c r="H192" s="68"/>
      <c r="I192" s="112">
        <v>500000</v>
      </c>
      <c r="J192" s="112"/>
      <c r="K192" s="121"/>
    </row>
    <row r="193" spans="1:146" s="22" customFormat="1" ht="28.5" customHeight="1">
      <c r="A193" s="66"/>
      <c r="B193" s="67"/>
      <c r="C193" s="67"/>
      <c r="D193" s="67"/>
      <c r="E193" s="35" t="s">
        <v>177</v>
      </c>
      <c r="F193" s="72"/>
      <c r="G193" s="64"/>
      <c r="H193" s="68"/>
      <c r="I193" s="13">
        <f>SUM(I194:I197)</f>
        <v>5060000</v>
      </c>
      <c r="J193" s="13">
        <f>SUM(J194:J197)</f>
        <v>2239753</v>
      </c>
      <c r="K193" s="121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</row>
    <row r="194" spans="1:11" s="69" customFormat="1" ht="57" customHeight="1">
      <c r="A194" s="62"/>
      <c r="B194" s="67"/>
      <c r="C194" s="67"/>
      <c r="D194" s="67"/>
      <c r="E194" s="70" t="s">
        <v>211</v>
      </c>
      <c r="F194" s="87">
        <v>16272770</v>
      </c>
      <c r="G194" s="88">
        <v>98.66</v>
      </c>
      <c r="H194" s="68">
        <v>16054529</v>
      </c>
      <c r="I194" s="112">
        <v>2300000</v>
      </c>
      <c r="J194" s="112">
        <v>587340</v>
      </c>
      <c r="K194" s="121"/>
    </row>
    <row r="195" spans="1:11" s="69" customFormat="1" ht="56.25" customHeight="1">
      <c r="A195" s="62"/>
      <c r="B195" s="67"/>
      <c r="C195" s="67"/>
      <c r="D195" s="67"/>
      <c r="E195" s="20" t="s">
        <v>190</v>
      </c>
      <c r="F195" s="87"/>
      <c r="G195" s="89"/>
      <c r="H195" s="68"/>
      <c r="I195" s="112">
        <v>109000</v>
      </c>
      <c r="J195" s="112"/>
      <c r="K195" s="121"/>
    </row>
    <row r="196" spans="1:11" s="69" customFormat="1" ht="59.25" customHeight="1">
      <c r="A196" s="62"/>
      <c r="B196" s="67"/>
      <c r="C196" s="67"/>
      <c r="D196" s="67"/>
      <c r="E196" s="20" t="s">
        <v>191</v>
      </c>
      <c r="F196" s="87">
        <v>1591924</v>
      </c>
      <c r="G196" s="88">
        <v>100</v>
      </c>
      <c r="H196" s="68">
        <v>1591924</v>
      </c>
      <c r="I196" s="112">
        <v>1338000</v>
      </c>
      <c r="J196" s="112">
        <v>913248</v>
      </c>
      <c r="K196" s="121"/>
    </row>
    <row r="197" spans="1:146" s="1" customFormat="1" ht="83.25" customHeight="1">
      <c r="A197" s="62"/>
      <c r="B197" s="67"/>
      <c r="C197" s="67"/>
      <c r="D197" s="67"/>
      <c r="E197" s="40" t="s">
        <v>212</v>
      </c>
      <c r="F197" s="73"/>
      <c r="G197" s="71"/>
      <c r="H197" s="68"/>
      <c r="I197" s="112">
        <v>1313000</v>
      </c>
      <c r="J197" s="112">
        <v>739165</v>
      </c>
      <c r="K197" s="121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  <c r="CY197" s="69"/>
      <c r="CZ197" s="69"/>
      <c r="DA197" s="69"/>
      <c r="DB197" s="69"/>
      <c r="DC197" s="69"/>
      <c r="DD197" s="69"/>
      <c r="DE197" s="69"/>
      <c r="DF197" s="69"/>
      <c r="DG197" s="69"/>
      <c r="DH197" s="69"/>
      <c r="DI197" s="69"/>
      <c r="DJ197" s="69"/>
      <c r="DK197" s="69"/>
      <c r="DL197" s="69"/>
      <c r="DM197" s="69"/>
      <c r="DN197" s="69"/>
      <c r="DO197" s="69"/>
      <c r="DP197" s="69"/>
      <c r="DQ197" s="69"/>
      <c r="DR197" s="69"/>
      <c r="DS197" s="69"/>
      <c r="DT197" s="69"/>
      <c r="DU197" s="69"/>
      <c r="DV197" s="69"/>
      <c r="DW197" s="69"/>
      <c r="DX197" s="69"/>
      <c r="DY197" s="69"/>
      <c r="DZ197" s="69"/>
      <c r="EA197" s="69"/>
      <c r="EB197" s="69"/>
      <c r="EC197" s="69"/>
      <c r="ED197" s="69"/>
      <c r="EE197" s="69"/>
      <c r="EF197" s="69"/>
      <c r="EG197" s="69"/>
      <c r="EH197" s="69"/>
      <c r="EI197" s="69"/>
      <c r="EJ197" s="69"/>
      <c r="EK197" s="69"/>
      <c r="EL197" s="69"/>
      <c r="EM197" s="69"/>
      <c r="EN197" s="69"/>
      <c r="EO197" s="69"/>
      <c r="EP197" s="69"/>
    </row>
    <row r="198" spans="1:146" s="92" customFormat="1" ht="48.75" customHeight="1">
      <c r="A198" s="74">
        <v>1517325</v>
      </c>
      <c r="B198" s="23" t="s">
        <v>166</v>
      </c>
      <c r="C198" s="23" t="s">
        <v>61</v>
      </c>
      <c r="D198" s="75" t="s">
        <v>171</v>
      </c>
      <c r="E198" s="90"/>
      <c r="F198" s="91"/>
      <c r="G198" s="85"/>
      <c r="H198" s="68"/>
      <c r="I198" s="17">
        <f>I199</f>
        <v>7561000</v>
      </c>
      <c r="J198" s="17">
        <f>J199</f>
        <v>2998802</v>
      </c>
      <c r="K198" s="121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  <c r="DF198" s="86"/>
      <c r="DG198" s="86"/>
      <c r="DH198" s="86"/>
      <c r="DI198" s="86"/>
      <c r="DJ198" s="86"/>
      <c r="DK198" s="86"/>
      <c r="DL198" s="86"/>
      <c r="DM198" s="86"/>
      <c r="DN198" s="86"/>
      <c r="DO198" s="86"/>
      <c r="DP198" s="86"/>
      <c r="DQ198" s="86"/>
      <c r="DR198" s="86"/>
      <c r="DS198" s="86"/>
      <c r="DT198" s="86"/>
      <c r="DU198" s="86"/>
      <c r="DV198" s="86"/>
      <c r="DW198" s="86"/>
      <c r="DX198" s="86"/>
      <c r="DY198" s="86"/>
      <c r="DZ198" s="86"/>
      <c r="EA198" s="86"/>
      <c r="EB198" s="86"/>
      <c r="EC198" s="86"/>
      <c r="ED198" s="86"/>
      <c r="EE198" s="86"/>
      <c r="EF198" s="86"/>
      <c r="EG198" s="86"/>
      <c r="EH198" s="86"/>
      <c r="EI198" s="86"/>
      <c r="EJ198" s="86"/>
      <c r="EK198" s="86"/>
      <c r="EL198" s="86"/>
      <c r="EM198" s="86"/>
      <c r="EN198" s="86"/>
      <c r="EO198" s="86"/>
      <c r="EP198" s="86"/>
    </row>
    <row r="199" spans="1:146" s="22" customFormat="1" ht="22.5" customHeight="1">
      <c r="A199" s="66"/>
      <c r="B199" s="67"/>
      <c r="C199" s="67"/>
      <c r="D199" s="67"/>
      <c r="E199" s="63" t="s">
        <v>177</v>
      </c>
      <c r="F199" s="72"/>
      <c r="G199" s="64"/>
      <c r="H199" s="68"/>
      <c r="I199" s="13">
        <f>SUM(I200:I202)</f>
        <v>7561000</v>
      </c>
      <c r="J199" s="13">
        <f>SUM(J200:J202)</f>
        <v>2998802</v>
      </c>
      <c r="K199" s="121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</row>
    <row r="200" spans="1:11" s="69" customFormat="1" ht="32.25" customHeight="1">
      <c r="A200" s="67"/>
      <c r="B200" s="67"/>
      <c r="C200" s="67"/>
      <c r="D200" s="67"/>
      <c r="E200" s="70" t="s">
        <v>192</v>
      </c>
      <c r="F200" s="68">
        <v>8134171</v>
      </c>
      <c r="G200" s="71">
        <v>36</v>
      </c>
      <c r="H200" s="68">
        <v>2927689</v>
      </c>
      <c r="I200" s="112">
        <v>1641000</v>
      </c>
      <c r="J200" s="112">
        <v>693771</v>
      </c>
      <c r="K200" s="121"/>
    </row>
    <row r="201" spans="1:11" s="69" customFormat="1" ht="31.5" customHeight="1">
      <c r="A201" s="67"/>
      <c r="B201" s="67"/>
      <c r="C201" s="67"/>
      <c r="D201" s="67"/>
      <c r="E201" s="70" t="s">
        <v>193</v>
      </c>
      <c r="F201" s="81">
        <v>33898627</v>
      </c>
      <c r="G201" s="71">
        <v>64.8</v>
      </c>
      <c r="H201" s="68">
        <v>21964382</v>
      </c>
      <c r="I201" s="112">
        <v>2935000</v>
      </c>
      <c r="J201" s="112"/>
      <c r="K201" s="121"/>
    </row>
    <row r="202" spans="1:11" s="69" customFormat="1" ht="75" customHeight="1">
      <c r="A202" s="67"/>
      <c r="B202" s="67"/>
      <c r="C202" s="67"/>
      <c r="D202" s="67"/>
      <c r="E202" s="70" t="s">
        <v>213</v>
      </c>
      <c r="F202" s="68">
        <v>3821803</v>
      </c>
      <c r="G202" s="71">
        <v>97.6</v>
      </c>
      <c r="H202" s="68">
        <v>3729106</v>
      </c>
      <c r="I202" s="112">
        <v>2985000</v>
      </c>
      <c r="J202" s="112">
        <v>2305031</v>
      </c>
      <c r="K202" s="121"/>
    </row>
    <row r="203" spans="1:146" s="1" customFormat="1" ht="75" customHeight="1">
      <c r="A203" s="62">
        <v>1517330</v>
      </c>
      <c r="B203" s="19" t="s">
        <v>162</v>
      </c>
      <c r="C203" s="19" t="s">
        <v>61</v>
      </c>
      <c r="D203" s="12" t="s">
        <v>168</v>
      </c>
      <c r="E203" s="93"/>
      <c r="F203" s="73"/>
      <c r="G203" s="71"/>
      <c r="H203" s="68"/>
      <c r="I203" s="13">
        <f>I204+I236</f>
        <v>42625486</v>
      </c>
      <c r="J203" s="13">
        <f>J204+J236</f>
        <v>15854433</v>
      </c>
      <c r="K203" s="121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  <c r="CA203" s="69"/>
      <c r="CB203" s="69"/>
      <c r="CC203" s="69"/>
      <c r="CD203" s="69"/>
      <c r="CE203" s="69"/>
      <c r="CF203" s="69"/>
      <c r="CG203" s="69"/>
      <c r="CH203" s="69"/>
      <c r="CI203" s="69"/>
      <c r="CJ203" s="69"/>
      <c r="CK203" s="69"/>
      <c r="CL203" s="69"/>
      <c r="CM203" s="69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CX203" s="69"/>
      <c r="CY203" s="69"/>
      <c r="CZ203" s="69"/>
      <c r="DA203" s="69"/>
      <c r="DB203" s="69"/>
      <c r="DC203" s="69"/>
      <c r="DD203" s="69"/>
      <c r="DE203" s="69"/>
      <c r="DF203" s="69"/>
      <c r="DG203" s="69"/>
      <c r="DH203" s="69"/>
      <c r="DI203" s="69"/>
      <c r="DJ203" s="69"/>
      <c r="DK203" s="69"/>
      <c r="DL203" s="69"/>
      <c r="DM203" s="69"/>
      <c r="DN203" s="69"/>
      <c r="DO203" s="69"/>
      <c r="DP203" s="69"/>
      <c r="DQ203" s="69"/>
      <c r="DR203" s="69"/>
      <c r="DS203" s="69"/>
      <c r="DT203" s="69"/>
      <c r="DU203" s="69"/>
      <c r="DV203" s="69"/>
      <c r="DW203" s="69"/>
      <c r="DX203" s="69"/>
      <c r="DY203" s="69"/>
      <c r="DZ203" s="69"/>
      <c r="EA203" s="69"/>
      <c r="EB203" s="69"/>
      <c r="EC203" s="69"/>
      <c r="ED203" s="69"/>
      <c r="EE203" s="69"/>
      <c r="EF203" s="69"/>
      <c r="EG203" s="69"/>
      <c r="EH203" s="69"/>
      <c r="EI203" s="69"/>
      <c r="EJ203" s="69"/>
      <c r="EK203" s="69"/>
      <c r="EL203" s="69"/>
      <c r="EM203" s="69"/>
      <c r="EN203" s="69"/>
      <c r="EO203" s="69"/>
      <c r="EP203" s="69"/>
    </row>
    <row r="204" spans="1:146" s="1" customFormat="1" ht="24.75" customHeight="1">
      <c r="A204" s="94"/>
      <c r="B204" s="67"/>
      <c r="C204" s="67"/>
      <c r="D204" s="67"/>
      <c r="E204" s="80" t="s">
        <v>173</v>
      </c>
      <c r="F204" s="72"/>
      <c r="G204" s="95"/>
      <c r="H204" s="68"/>
      <c r="I204" s="13">
        <f>SUM(I205:I235)</f>
        <v>20152386</v>
      </c>
      <c r="J204" s="13">
        <f>SUM(J205:J235)</f>
        <v>6826336</v>
      </c>
      <c r="K204" s="121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  <c r="DI204" s="69"/>
      <c r="DJ204" s="69"/>
      <c r="DK204" s="69"/>
      <c r="DL204" s="69"/>
      <c r="DM204" s="69"/>
      <c r="DN204" s="69"/>
      <c r="DO204" s="69"/>
      <c r="DP204" s="69"/>
      <c r="DQ204" s="69"/>
      <c r="DR204" s="69"/>
      <c r="DS204" s="69"/>
      <c r="DT204" s="69"/>
      <c r="DU204" s="69"/>
      <c r="DV204" s="69"/>
      <c r="DW204" s="69"/>
      <c r="DX204" s="69"/>
      <c r="DY204" s="69"/>
      <c r="DZ204" s="69"/>
      <c r="EA204" s="69"/>
      <c r="EB204" s="69"/>
      <c r="EC204" s="69"/>
      <c r="ED204" s="69"/>
      <c r="EE204" s="69"/>
      <c r="EF204" s="69"/>
      <c r="EG204" s="69"/>
      <c r="EH204" s="69"/>
      <c r="EI204" s="69"/>
      <c r="EJ204" s="69"/>
      <c r="EK204" s="69"/>
      <c r="EL204" s="69"/>
      <c r="EM204" s="69"/>
      <c r="EN204" s="69"/>
      <c r="EO204" s="69"/>
      <c r="EP204" s="69"/>
    </row>
    <row r="205" spans="1:146" s="1" customFormat="1" ht="57" customHeight="1">
      <c r="A205" s="94"/>
      <c r="B205" s="67"/>
      <c r="C205" s="67"/>
      <c r="D205" s="67"/>
      <c r="E205" s="20" t="s">
        <v>393</v>
      </c>
      <c r="F205" s="72"/>
      <c r="G205" s="95"/>
      <c r="H205" s="68"/>
      <c r="I205" s="112">
        <v>500000</v>
      </c>
      <c r="J205" s="112"/>
      <c r="K205" s="124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69"/>
      <c r="DO205" s="69"/>
      <c r="DP205" s="69"/>
      <c r="DQ205" s="69"/>
      <c r="DR205" s="69"/>
      <c r="DS205" s="69"/>
      <c r="DT205" s="69"/>
      <c r="DU205" s="69"/>
      <c r="DV205" s="69"/>
      <c r="DW205" s="69"/>
      <c r="DX205" s="69"/>
      <c r="DY205" s="69"/>
      <c r="DZ205" s="69"/>
      <c r="EA205" s="69"/>
      <c r="EB205" s="69"/>
      <c r="EC205" s="69"/>
      <c r="ED205" s="69"/>
      <c r="EE205" s="69"/>
      <c r="EF205" s="69"/>
      <c r="EG205" s="69"/>
      <c r="EH205" s="69"/>
      <c r="EI205" s="69"/>
      <c r="EJ205" s="69"/>
      <c r="EK205" s="69"/>
      <c r="EL205" s="69"/>
      <c r="EM205" s="69"/>
      <c r="EN205" s="69"/>
      <c r="EO205" s="69"/>
      <c r="EP205" s="69"/>
    </row>
    <row r="206" spans="1:146" s="1" customFormat="1" ht="72" customHeight="1">
      <c r="A206" s="66"/>
      <c r="B206" s="66"/>
      <c r="C206" s="66"/>
      <c r="D206" s="66"/>
      <c r="E206" s="70" t="s">
        <v>194</v>
      </c>
      <c r="F206" s="81">
        <v>28556946</v>
      </c>
      <c r="G206" s="96">
        <v>89.5</v>
      </c>
      <c r="H206" s="68">
        <v>25554164</v>
      </c>
      <c r="I206" s="112">
        <v>3000000</v>
      </c>
      <c r="J206" s="112">
        <v>1872554</v>
      </c>
      <c r="K206" s="124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  <c r="DA206" s="69"/>
      <c r="DB206" s="69"/>
      <c r="DC206" s="69"/>
      <c r="DD206" s="69"/>
      <c r="DE206" s="69"/>
      <c r="DF206" s="69"/>
      <c r="DG206" s="69"/>
      <c r="DH206" s="69"/>
      <c r="DI206" s="69"/>
      <c r="DJ206" s="69"/>
      <c r="DK206" s="69"/>
      <c r="DL206" s="69"/>
      <c r="DM206" s="69"/>
      <c r="DN206" s="69"/>
      <c r="DO206" s="69"/>
      <c r="DP206" s="69"/>
      <c r="DQ206" s="69"/>
      <c r="DR206" s="69"/>
      <c r="DS206" s="69"/>
      <c r="DT206" s="69"/>
      <c r="DU206" s="69"/>
      <c r="DV206" s="69"/>
      <c r="DW206" s="69"/>
      <c r="DX206" s="69"/>
      <c r="DY206" s="69"/>
      <c r="DZ206" s="69"/>
      <c r="EA206" s="69"/>
      <c r="EB206" s="69"/>
      <c r="EC206" s="69"/>
      <c r="ED206" s="69"/>
      <c r="EE206" s="69"/>
      <c r="EF206" s="69"/>
      <c r="EG206" s="69"/>
      <c r="EH206" s="69"/>
      <c r="EI206" s="69"/>
      <c r="EJ206" s="69"/>
      <c r="EK206" s="69"/>
      <c r="EL206" s="69"/>
      <c r="EM206" s="69"/>
      <c r="EN206" s="69"/>
      <c r="EO206" s="69"/>
      <c r="EP206" s="69"/>
    </row>
    <row r="207" spans="1:146" s="1" customFormat="1" ht="87" customHeight="1">
      <c r="A207" s="66"/>
      <c r="B207" s="66"/>
      <c r="C207" s="66"/>
      <c r="D207" s="66"/>
      <c r="E207" s="40" t="s">
        <v>195</v>
      </c>
      <c r="F207" s="68"/>
      <c r="G207" s="66"/>
      <c r="H207" s="68"/>
      <c r="I207" s="112">
        <v>70000</v>
      </c>
      <c r="J207" s="112"/>
      <c r="K207" s="124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69"/>
      <c r="DO207" s="69"/>
      <c r="DP207" s="69"/>
      <c r="DQ207" s="69"/>
      <c r="DR207" s="69"/>
      <c r="DS207" s="69"/>
      <c r="DT207" s="69"/>
      <c r="DU207" s="69"/>
      <c r="DV207" s="69"/>
      <c r="DW207" s="69"/>
      <c r="DX207" s="69"/>
      <c r="DY207" s="69"/>
      <c r="DZ207" s="69"/>
      <c r="EA207" s="69"/>
      <c r="EB207" s="69"/>
      <c r="EC207" s="69"/>
      <c r="ED207" s="69"/>
      <c r="EE207" s="69"/>
      <c r="EF207" s="69"/>
      <c r="EG207" s="69"/>
      <c r="EH207" s="69"/>
      <c r="EI207" s="69"/>
      <c r="EJ207" s="69"/>
      <c r="EK207" s="69"/>
      <c r="EL207" s="69"/>
      <c r="EM207" s="69"/>
      <c r="EN207" s="69"/>
      <c r="EO207" s="69"/>
      <c r="EP207" s="69"/>
    </row>
    <row r="208" spans="1:11" s="69" customFormat="1" ht="57.75" customHeight="1">
      <c r="A208" s="67"/>
      <c r="B208" s="67"/>
      <c r="C208" s="67"/>
      <c r="D208" s="67"/>
      <c r="E208" s="40" t="s">
        <v>196</v>
      </c>
      <c r="F208" s="68"/>
      <c r="G208" s="71"/>
      <c r="H208" s="68"/>
      <c r="I208" s="112">
        <v>9000000</v>
      </c>
      <c r="J208" s="112">
        <v>4250614</v>
      </c>
      <c r="K208" s="124"/>
    </row>
    <row r="209" spans="1:11" s="69" customFormat="1" ht="69" customHeight="1">
      <c r="A209" s="67"/>
      <c r="B209" s="67"/>
      <c r="C209" s="67"/>
      <c r="D209" s="67"/>
      <c r="E209" s="70" t="s">
        <v>227</v>
      </c>
      <c r="F209" s="68"/>
      <c r="G209" s="71"/>
      <c r="H209" s="68"/>
      <c r="I209" s="112">
        <v>870000</v>
      </c>
      <c r="J209" s="112"/>
      <c r="K209" s="124"/>
    </row>
    <row r="210" spans="1:11" s="69" customFormat="1" ht="59.25" customHeight="1">
      <c r="A210" s="67"/>
      <c r="B210" s="67"/>
      <c r="C210" s="67"/>
      <c r="D210" s="67"/>
      <c r="E210" s="70" t="s">
        <v>410</v>
      </c>
      <c r="F210" s="68"/>
      <c r="G210" s="71"/>
      <c r="H210" s="68"/>
      <c r="I210" s="112">
        <v>155800</v>
      </c>
      <c r="J210" s="112">
        <v>2400</v>
      </c>
      <c r="K210" s="124"/>
    </row>
    <row r="211" spans="1:11" s="69" customFormat="1" ht="63" customHeight="1">
      <c r="A211" s="67"/>
      <c r="B211" s="67"/>
      <c r="C211" s="67"/>
      <c r="D211" s="67"/>
      <c r="E211" s="70" t="s">
        <v>414</v>
      </c>
      <c r="F211" s="68"/>
      <c r="G211" s="71"/>
      <c r="H211" s="68"/>
      <c r="I211" s="112">
        <v>100000</v>
      </c>
      <c r="J211" s="112"/>
      <c r="K211" s="124"/>
    </row>
    <row r="212" spans="1:11" s="69" customFormat="1" ht="72" customHeight="1">
      <c r="A212" s="67"/>
      <c r="B212" s="67"/>
      <c r="C212" s="67"/>
      <c r="D212" s="67"/>
      <c r="E212" s="70" t="s">
        <v>420</v>
      </c>
      <c r="F212" s="68"/>
      <c r="G212" s="71"/>
      <c r="H212" s="68"/>
      <c r="I212" s="112">
        <v>100000</v>
      </c>
      <c r="J212" s="112"/>
      <c r="K212" s="124"/>
    </row>
    <row r="213" spans="1:11" s="69" customFormat="1" ht="79.5" customHeight="1">
      <c r="A213" s="67"/>
      <c r="B213" s="67"/>
      <c r="C213" s="67"/>
      <c r="D213" s="67"/>
      <c r="E213" s="70" t="s">
        <v>415</v>
      </c>
      <c r="F213" s="68"/>
      <c r="G213" s="71"/>
      <c r="H213" s="68"/>
      <c r="I213" s="112">
        <v>100000</v>
      </c>
      <c r="J213" s="112">
        <v>2400</v>
      </c>
      <c r="K213" s="124"/>
    </row>
    <row r="214" spans="1:11" s="69" customFormat="1" ht="63.75" customHeight="1">
      <c r="A214" s="67"/>
      <c r="B214" s="67"/>
      <c r="C214" s="67"/>
      <c r="D214" s="67"/>
      <c r="E214" s="40" t="s">
        <v>272</v>
      </c>
      <c r="F214" s="68"/>
      <c r="G214" s="71"/>
      <c r="H214" s="68"/>
      <c r="I214" s="112">
        <v>94300</v>
      </c>
      <c r="J214" s="112">
        <v>94065</v>
      </c>
      <c r="K214" s="124"/>
    </row>
    <row r="215" spans="1:11" s="69" customFormat="1" ht="68.25" customHeight="1">
      <c r="A215" s="67"/>
      <c r="B215" s="67"/>
      <c r="C215" s="67"/>
      <c r="D215" s="67"/>
      <c r="E215" s="40" t="s">
        <v>280</v>
      </c>
      <c r="F215" s="68"/>
      <c r="G215" s="71"/>
      <c r="H215" s="68"/>
      <c r="I215" s="112">
        <v>294300</v>
      </c>
      <c r="J215" s="112">
        <v>294192</v>
      </c>
      <c r="K215" s="124"/>
    </row>
    <row r="216" spans="1:11" s="69" customFormat="1" ht="62.25" customHeight="1">
      <c r="A216" s="67"/>
      <c r="B216" s="67"/>
      <c r="C216" s="67"/>
      <c r="D216" s="67"/>
      <c r="E216" s="40" t="s">
        <v>348</v>
      </c>
      <c r="F216" s="68"/>
      <c r="G216" s="71"/>
      <c r="H216" s="68"/>
      <c r="I216" s="112">
        <v>70000</v>
      </c>
      <c r="J216" s="112"/>
      <c r="K216" s="124"/>
    </row>
    <row r="217" spans="1:11" s="69" customFormat="1" ht="72" customHeight="1">
      <c r="A217" s="67"/>
      <c r="B217" s="67"/>
      <c r="C217" s="67"/>
      <c r="D217" s="67"/>
      <c r="E217" s="40" t="s">
        <v>347</v>
      </c>
      <c r="F217" s="68"/>
      <c r="G217" s="71"/>
      <c r="H217" s="68"/>
      <c r="I217" s="112">
        <v>90000</v>
      </c>
      <c r="J217" s="112"/>
      <c r="K217" s="121"/>
    </row>
    <row r="218" spans="1:11" s="69" customFormat="1" ht="51.75" customHeight="1">
      <c r="A218" s="67"/>
      <c r="B218" s="67"/>
      <c r="C218" s="67"/>
      <c r="D218" s="67"/>
      <c r="E218" s="40" t="s">
        <v>326</v>
      </c>
      <c r="F218" s="68"/>
      <c r="G218" s="71"/>
      <c r="H218" s="68"/>
      <c r="I218" s="112">
        <v>50000</v>
      </c>
      <c r="J218" s="112"/>
      <c r="K218" s="121"/>
    </row>
    <row r="219" spans="1:11" s="69" customFormat="1" ht="72" customHeight="1">
      <c r="A219" s="67"/>
      <c r="B219" s="67"/>
      <c r="C219" s="67"/>
      <c r="D219" s="67"/>
      <c r="E219" s="40" t="s">
        <v>327</v>
      </c>
      <c r="F219" s="68"/>
      <c r="G219" s="71"/>
      <c r="H219" s="68"/>
      <c r="I219" s="112">
        <v>50000</v>
      </c>
      <c r="J219" s="112"/>
      <c r="K219" s="121"/>
    </row>
    <row r="220" spans="1:11" s="69" customFormat="1" ht="53.25" customHeight="1">
      <c r="A220" s="67"/>
      <c r="B220" s="67"/>
      <c r="C220" s="67"/>
      <c r="D220" s="67"/>
      <c r="E220" s="40" t="s">
        <v>401</v>
      </c>
      <c r="F220" s="68"/>
      <c r="G220" s="71"/>
      <c r="H220" s="68"/>
      <c r="I220" s="112">
        <v>50000</v>
      </c>
      <c r="J220" s="112"/>
      <c r="K220" s="121"/>
    </row>
    <row r="221" spans="1:11" s="69" customFormat="1" ht="48.75" customHeight="1">
      <c r="A221" s="67"/>
      <c r="B221" s="67"/>
      <c r="C221" s="67"/>
      <c r="D221" s="67"/>
      <c r="E221" s="40" t="s">
        <v>400</v>
      </c>
      <c r="F221" s="68"/>
      <c r="G221" s="71"/>
      <c r="H221" s="68"/>
      <c r="I221" s="112">
        <v>150000</v>
      </c>
      <c r="J221" s="112"/>
      <c r="K221" s="121"/>
    </row>
    <row r="222" spans="1:11" s="69" customFormat="1" ht="48.75" customHeight="1">
      <c r="A222" s="67"/>
      <c r="B222" s="67"/>
      <c r="C222" s="67"/>
      <c r="D222" s="67"/>
      <c r="E222" s="70" t="s">
        <v>421</v>
      </c>
      <c r="F222" s="68"/>
      <c r="G222" s="71"/>
      <c r="H222" s="68"/>
      <c r="I222" s="112">
        <v>175000</v>
      </c>
      <c r="J222" s="112"/>
      <c r="K222" s="121"/>
    </row>
    <row r="223" spans="1:11" s="69" customFormat="1" ht="59.25" customHeight="1">
      <c r="A223" s="67"/>
      <c r="B223" s="67"/>
      <c r="C223" s="67"/>
      <c r="D223" s="67"/>
      <c r="E223" s="70" t="s">
        <v>399</v>
      </c>
      <c r="F223" s="68"/>
      <c r="G223" s="71"/>
      <c r="H223" s="68"/>
      <c r="I223" s="112">
        <v>104845</v>
      </c>
      <c r="J223" s="112">
        <v>2400</v>
      </c>
      <c r="K223" s="121"/>
    </row>
    <row r="224" spans="1:11" s="69" customFormat="1" ht="61.5" customHeight="1">
      <c r="A224" s="67"/>
      <c r="B224" s="67"/>
      <c r="C224" s="67"/>
      <c r="D224" s="67"/>
      <c r="E224" s="70" t="s">
        <v>328</v>
      </c>
      <c r="F224" s="68"/>
      <c r="G224" s="71"/>
      <c r="H224" s="68"/>
      <c r="I224" s="112">
        <v>61400</v>
      </c>
      <c r="J224" s="112">
        <v>61173</v>
      </c>
      <c r="K224" s="121"/>
    </row>
    <row r="225" spans="1:11" s="69" customFormat="1" ht="57" customHeight="1">
      <c r="A225" s="67"/>
      <c r="B225" s="67"/>
      <c r="C225" s="67"/>
      <c r="D225" s="67"/>
      <c r="E225" s="70" t="s">
        <v>329</v>
      </c>
      <c r="F225" s="68"/>
      <c r="G225" s="71"/>
      <c r="H225" s="68"/>
      <c r="I225" s="112">
        <v>68200</v>
      </c>
      <c r="J225" s="112">
        <v>68115</v>
      </c>
      <c r="K225" s="121"/>
    </row>
    <row r="226" spans="1:11" s="69" customFormat="1" ht="54.75" customHeight="1">
      <c r="A226" s="67"/>
      <c r="B226" s="67"/>
      <c r="C226" s="67"/>
      <c r="D226" s="67"/>
      <c r="E226" s="70" t="s">
        <v>349</v>
      </c>
      <c r="F226" s="68"/>
      <c r="G226" s="71"/>
      <c r="H226" s="68"/>
      <c r="I226" s="112">
        <v>153400</v>
      </c>
      <c r="J226" s="112">
        <v>152930</v>
      </c>
      <c r="K226" s="121"/>
    </row>
    <row r="227" spans="1:11" s="69" customFormat="1" ht="60.75" customHeight="1">
      <c r="A227" s="67"/>
      <c r="B227" s="67"/>
      <c r="C227" s="67"/>
      <c r="D227" s="67"/>
      <c r="E227" s="70" t="s">
        <v>428</v>
      </c>
      <c r="F227" s="68"/>
      <c r="G227" s="71"/>
      <c r="H227" s="68"/>
      <c r="I227" s="112">
        <v>75000</v>
      </c>
      <c r="J227" s="112"/>
      <c r="K227" s="121"/>
    </row>
    <row r="228" spans="1:11" s="69" customFormat="1" ht="48" customHeight="1">
      <c r="A228" s="67"/>
      <c r="B228" s="67"/>
      <c r="C228" s="67"/>
      <c r="D228" s="67"/>
      <c r="E228" s="40" t="s">
        <v>264</v>
      </c>
      <c r="F228" s="68"/>
      <c r="G228" s="71"/>
      <c r="H228" s="68"/>
      <c r="I228" s="112">
        <v>998774</v>
      </c>
      <c r="J228" s="112">
        <v>6350</v>
      </c>
      <c r="K228" s="121"/>
    </row>
    <row r="229" spans="1:11" s="69" customFormat="1" ht="36" customHeight="1">
      <c r="A229" s="67"/>
      <c r="B229" s="67"/>
      <c r="C229" s="67"/>
      <c r="D229" s="67"/>
      <c r="E229" s="40" t="s">
        <v>265</v>
      </c>
      <c r="F229" s="68"/>
      <c r="G229" s="71"/>
      <c r="H229" s="68"/>
      <c r="I229" s="112">
        <v>489680</v>
      </c>
      <c r="J229" s="112">
        <v>2260</v>
      </c>
      <c r="K229" s="121"/>
    </row>
    <row r="230" spans="1:11" s="69" customFormat="1" ht="69" customHeight="1">
      <c r="A230" s="67"/>
      <c r="B230" s="67"/>
      <c r="C230" s="67"/>
      <c r="D230" s="67"/>
      <c r="E230" s="40" t="s">
        <v>266</v>
      </c>
      <c r="F230" s="68"/>
      <c r="G230" s="71"/>
      <c r="H230" s="68"/>
      <c r="I230" s="112">
        <v>498116</v>
      </c>
      <c r="J230" s="112">
        <v>2279</v>
      </c>
      <c r="K230" s="121"/>
    </row>
    <row r="231" spans="1:11" s="69" customFormat="1" ht="50.25" customHeight="1">
      <c r="A231" s="67"/>
      <c r="B231" s="67"/>
      <c r="C231" s="67"/>
      <c r="D231" s="67"/>
      <c r="E231" s="40" t="s">
        <v>267</v>
      </c>
      <c r="F231" s="68"/>
      <c r="G231" s="71"/>
      <c r="H231" s="68"/>
      <c r="I231" s="112">
        <v>409160</v>
      </c>
      <c r="J231" s="112">
        <v>5177</v>
      </c>
      <c r="K231" s="121"/>
    </row>
    <row r="232" spans="1:11" s="69" customFormat="1" ht="32.25" customHeight="1">
      <c r="A232" s="67"/>
      <c r="B232" s="67"/>
      <c r="C232" s="67"/>
      <c r="D232" s="67"/>
      <c r="E232" s="40" t="s">
        <v>268</v>
      </c>
      <c r="F232" s="68"/>
      <c r="G232" s="71"/>
      <c r="H232" s="68"/>
      <c r="I232" s="112">
        <v>998900</v>
      </c>
      <c r="J232" s="112">
        <v>2431</v>
      </c>
      <c r="K232" s="121"/>
    </row>
    <row r="233" spans="1:11" s="69" customFormat="1" ht="52.5" customHeight="1">
      <c r="A233" s="67"/>
      <c r="B233" s="67"/>
      <c r="C233" s="67"/>
      <c r="D233" s="67"/>
      <c r="E233" s="40" t="s">
        <v>269</v>
      </c>
      <c r="F233" s="68"/>
      <c r="G233" s="71"/>
      <c r="H233" s="68"/>
      <c r="I233" s="112">
        <v>482174</v>
      </c>
      <c r="J233" s="112"/>
      <c r="K233" s="121"/>
    </row>
    <row r="234" spans="1:11" s="69" customFormat="1" ht="57" customHeight="1">
      <c r="A234" s="67"/>
      <c r="B234" s="67"/>
      <c r="C234" s="67"/>
      <c r="D234" s="67"/>
      <c r="E234" s="40" t="s">
        <v>270</v>
      </c>
      <c r="F234" s="68"/>
      <c r="G234" s="71"/>
      <c r="H234" s="68"/>
      <c r="I234" s="112">
        <v>425207</v>
      </c>
      <c r="J234" s="112"/>
      <c r="K234" s="121"/>
    </row>
    <row r="235" spans="1:11" s="69" customFormat="1" ht="46.5" customHeight="1">
      <c r="A235" s="67"/>
      <c r="B235" s="67"/>
      <c r="C235" s="67"/>
      <c r="D235" s="67"/>
      <c r="E235" s="40" t="s">
        <v>271</v>
      </c>
      <c r="F235" s="68"/>
      <c r="G235" s="71"/>
      <c r="H235" s="68"/>
      <c r="I235" s="112">
        <v>468130</v>
      </c>
      <c r="J235" s="112">
        <v>6996</v>
      </c>
      <c r="K235" s="121"/>
    </row>
    <row r="236" spans="1:11" s="69" customFormat="1" ht="27" customHeight="1">
      <c r="A236" s="67"/>
      <c r="B236" s="67"/>
      <c r="C236" s="67"/>
      <c r="D236" s="67"/>
      <c r="E236" s="35" t="s">
        <v>177</v>
      </c>
      <c r="F236" s="97"/>
      <c r="G236" s="97"/>
      <c r="H236" s="68"/>
      <c r="I236" s="98">
        <f>SUM(I237:I258)</f>
        <v>22473100</v>
      </c>
      <c r="J236" s="98">
        <f>SUM(J237:J258)</f>
        <v>9028097</v>
      </c>
      <c r="K236" s="121"/>
    </row>
    <row r="237" spans="1:11" s="69" customFormat="1" ht="135" customHeight="1">
      <c r="A237" s="67"/>
      <c r="B237" s="67"/>
      <c r="C237" s="67"/>
      <c r="D237" s="67"/>
      <c r="E237" s="70" t="s">
        <v>344</v>
      </c>
      <c r="F237" s="97"/>
      <c r="G237" s="97"/>
      <c r="H237" s="68"/>
      <c r="I237" s="112">
        <v>8500</v>
      </c>
      <c r="J237" s="112"/>
      <c r="K237" s="121"/>
    </row>
    <row r="238" spans="1:11" s="69" customFormat="1" ht="76.5" customHeight="1">
      <c r="A238" s="67"/>
      <c r="B238" s="67"/>
      <c r="C238" s="67"/>
      <c r="D238" s="67"/>
      <c r="E238" s="70" t="s">
        <v>353</v>
      </c>
      <c r="F238" s="97"/>
      <c r="G238" s="97"/>
      <c r="H238" s="68"/>
      <c r="I238" s="112">
        <v>100000</v>
      </c>
      <c r="J238" s="112"/>
      <c r="K238" s="121"/>
    </row>
    <row r="239" spans="1:11" s="69" customFormat="1" ht="57" customHeight="1">
      <c r="A239" s="67"/>
      <c r="B239" s="67"/>
      <c r="C239" s="67"/>
      <c r="D239" s="67"/>
      <c r="E239" s="70" t="s">
        <v>197</v>
      </c>
      <c r="F239" s="68"/>
      <c r="G239" s="71"/>
      <c r="H239" s="68"/>
      <c r="I239" s="112">
        <v>101000</v>
      </c>
      <c r="J239" s="112">
        <v>78347</v>
      </c>
      <c r="K239" s="121"/>
    </row>
    <row r="240" spans="1:11" s="69" customFormat="1" ht="67.5" customHeight="1">
      <c r="A240" s="67"/>
      <c r="B240" s="67"/>
      <c r="C240" s="67"/>
      <c r="D240" s="67"/>
      <c r="E240" s="40" t="s">
        <v>275</v>
      </c>
      <c r="F240" s="68">
        <v>510218</v>
      </c>
      <c r="G240" s="71">
        <v>47.9</v>
      </c>
      <c r="H240" s="68">
        <v>244626</v>
      </c>
      <c r="I240" s="112">
        <v>222600</v>
      </c>
      <c r="J240" s="112">
        <v>67454</v>
      </c>
      <c r="K240" s="121"/>
    </row>
    <row r="241" spans="1:11" s="69" customFormat="1" ht="63" customHeight="1">
      <c r="A241" s="67"/>
      <c r="B241" s="67"/>
      <c r="C241" s="67"/>
      <c r="D241" s="67"/>
      <c r="E241" s="40" t="s">
        <v>397</v>
      </c>
      <c r="F241" s="68"/>
      <c r="G241" s="71"/>
      <c r="H241" s="68"/>
      <c r="I241" s="112">
        <v>500000</v>
      </c>
      <c r="J241" s="112"/>
      <c r="K241" s="121"/>
    </row>
    <row r="242" spans="1:11" s="69" customFormat="1" ht="60" customHeight="1">
      <c r="A242" s="67"/>
      <c r="B242" s="67"/>
      <c r="C242" s="67"/>
      <c r="D242" s="67"/>
      <c r="E242" s="40" t="s">
        <v>395</v>
      </c>
      <c r="F242" s="68"/>
      <c r="G242" s="71"/>
      <c r="H242" s="68"/>
      <c r="I242" s="112">
        <v>291000</v>
      </c>
      <c r="J242" s="112">
        <v>282064</v>
      </c>
      <c r="K242" s="121"/>
    </row>
    <row r="243" spans="1:11" s="69" customFormat="1" ht="61.5" customHeight="1">
      <c r="A243" s="67"/>
      <c r="B243" s="67"/>
      <c r="C243" s="67"/>
      <c r="D243" s="67"/>
      <c r="E243" s="40" t="s">
        <v>396</v>
      </c>
      <c r="F243" s="68"/>
      <c r="G243" s="71"/>
      <c r="H243" s="68"/>
      <c r="I243" s="112">
        <v>400000</v>
      </c>
      <c r="J243" s="112"/>
      <c r="K243" s="121"/>
    </row>
    <row r="244" spans="1:146" s="1" customFormat="1" ht="73.5" customHeight="1">
      <c r="A244" s="67"/>
      <c r="B244" s="67"/>
      <c r="C244" s="67"/>
      <c r="D244" s="67"/>
      <c r="E244" s="40" t="s">
        <v>299</v>
      </c>
      <c r="F244" s="73"/>
      <c r="G244" s="71"/>
      <c r="H244" s="99"/>
      <c r="I244" s="112">
        <v>100000</v>
      </c>
      <c r="J244" s="112"/>
      <c r="K244" s="121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  <c r="BU244" s="69"/>
      <c r="BV244" s="69"/>
      <c r="BW244" s="69"/>
      <c r="BX244" s="69"/>
      <c r="BY244" s="69"/>
      <c r="BZ244" s="69"/>
      <c r="CA244" s="69"/>
      <c r="CB244" s="69"/>
      <c r="CC244" s="69"/>
      <c r="CD244" s="69"/>
      <c r="CE244" s="69"/>
      <c r="CF244" s="69"/>
      <c r="CG244" s="69"/>
      <c r="CH244" s="69"/>
      <c r="CI244" s="69"/>
      <c r="CJ244" s="69"/>
      <c r="CK244" s="69"/>
      <c r="CL244" s="69"/>
      <c r="CM244" s="69"/>
      <c r="CN244" s="69"/>
      <c r="CO244" s="69"/>
      <c r="CP244" s="69"/>
      <c r="CQ244" s="69"/>
      <c r="CR244" s="69"/>
      <c r="CS244" s="69"/>
      <c r="CT244" s="69"/>
      <c r="CU244" s="69"/>
      <c r="CV244" s="69"/>
      <c r="CW244" s="69"/>
      <c r="CX244" s="69"/>
      <c r="CY244" s="69"/>
      <c r="CZ244" s="69"/>
      <c r="DA244" s="69"/>
      <c r="DB244" s="69"/>
      <c r="DC244" s="69"/>
      <c r="DD244" s="69"/>
      <c r="DE244" s="69"/>
      <c r="DF244" s="69"/>
      <c r="DG244" s="69"/>
      <c r="DH244" s="69"/>
      <c r="DI244" s="69"/>
      <c r="DJ244" s="69"/>
      <c r="DK244" s="69"/>
      <c r="DL244" s="69"/>
      <c r="DM244" s="69"/>
      <c r="DN244" s="69"/>
      <c r="DO244" s="69"/>
      <c r="DP244" s="69"/>
      <c r="DQ244" s="69"/>
      <c r="DR244" s="69"/>
      <c r="DS244" s="69"/>
      <c r="DT244" s="69"/>
      <c r="DU244" s="69"/>
      <c r="DV244" s="69"/>
      <c r="DW244" s="69"/>
      <c r="DX244" s="69"/>
      <c r="DY244" s="69"/>
      <c r="DZ244" s="69"/>
      <c r="EA244" s="69"/>
      <c r="EB244" s="69"/>
      <c r="EC244" s="69"/>
      <c r="ED244" s="69"/>
      <c r="EE244" s="69"/>
      <c r="EF244" s="69"/>
      <c r="EG244" s="69"/>
      <c r="EH244" s="69"/>
      <c r="EI244" s="69"/>
      <c r="EJ244" s="69"/>
      <c r="EK244" s="69"/>
      <c r="EL244" s="69"/>
      <c r="EM244" s="69"/>
      <c r="EN244" s="69"/>
      <c r="EO244" s="69"/>
      <c r="EP244" s="69"/>
    </row>
    <row r="245" spans="1:146" s="1" customFormat="1" ht="69" customHeight="1">
      <c r="A245" s="67"/>
      <c r="B245" s="67"/>
      <c r="C245" s="67"/>
      <c r="D245" s="67"/>
      <c r="E245" s="40" t="s">
        <v>426</v>
      </c>
      <c r="F245" s="73"/>
      <c r="G245" s="71"/>
      <c r="H245" s="99"/>
      <c r="I245" s="112">
        <v>200000</v>
      </c>
      <c r="J245" s="112"/>
      <c r="K245" s="121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  <c r="CA245" s="69"/>
      <c r="CB245" s="69"/>
      <c r="CC245" s="69"/>
      <c r="CD245" s="69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  <c r="CP245" s="69"/>
      <c r="CQ245" s="69"/>
      <c r="CR245" s="69"/>
      <c r="CS245" s="69"/>
      <c r="CT245" s="69"/>
      <c r="CU245" s="69"/>
      <c r="CV245" s="69"/>
      <c r="CW245" s="69"/>
      <c r="CX245" s="69"/>
      <c r="CY245" s="69"/>
      <c r="CZ245" s="69"/>
      <c r="DA245" s="69"/>
      <c r="DB245" s="69"/>
      <c r="DC245" s="69"/>
      <c r="DD245" s="69"/>
      <c r="DE245" s="69"/>
      <c r="DF245" s="69"/>
      <c r="DG245" s="69"/>
      <c r="DH245" s="69"/>
      <c r="DI245" s="69"/>
      <c r="DJ245" s="69"/>
      <c r="DK245" s="69"/>
      <c r="DL245" s="69"/>
      <c r="DM245" s="69"/>
      <c r="DN245" s="69"/>
      <c r="DO245" s="69"/>
      <c r="DP245" s="69"/>
      <c r="DQ245" s="69"/>
      <c r="DR245" s="69"/>
      <c r="DS245" s="69"/>
      <c r="DT245" s="69"/>
      <c r="DU245" s="69"/>
      <c r="DV245" s="69"/>
      <c r="DW245" s="69"/>
      <c r="DX245" s="69"/>
      <c r="DY245" s="69"/>
      <c r="DZ245" s="69"/>
      <c r="EA245" s="69"/>
      <c r="EB245" s="69"/>
      <c r="EC245" s="69"/>
      <c r="ED245" s="69"/>
      <c r="EE245" s="69"/>
      <c r="EF245" s="69"/>
      <c r="EG245" s="69"/>
      <c r="EH245" s="69"/>
      <c r="EI245" s="69"/>
      <c r="EJ245" s="69"/>
      <c r="EK245" s="69"/>
      <c r="EL245" s="69"/>
      <c r="EM245" s="69"/>
      <c r="EN245" s="69"/>
      <c r="EO245" s="69"/>
      <c r="EP245" s="69"/>
    </row>
    <row r="246" spans="1:11" s="69" customFormat="1" ht="78" customHeight="1">
      <c r="A246" s="67"/>
      <c r="B246" s="67"/>
      <c r="C246" s="67"/>
      <c r="D246" s="67"/>
      <c r="E246" s="70" t="s">
        <v>214</v>
      </c>
      <c r="F246" s="81">
        <v>7995986</v>
      </c>
      <c r="G246" s="71">
        <v>92.1</v>
      </c>
      <c r="H246" s="68">
        <v>7363893</v>
      </c>
      <c r="I246" s="112">
        <v>2500000</v>
      </c>
      <c r="J246" s="112">
        <v>1085681</v>
      </c>
      <c r="K246" s="121"/>
    </row>
    <row r="247" spans="1:11" s="69" customFormat="1" ht="57.75" customHeight="1">
      <c r="A247" s="67"/>
      <c r="B247" s="67"/>
      <c r="C247" s="67"/>
      <c r="D247" s="67"/>
      <c r="E247" s="40" t="s">
        <v>215</v>
      </c>
      <c r="F247" s="81">
        <v>5617491</v>
      </c>
      <c r="G247" s="71">
        <v>70.6</v>
      </c>
      <c r="H247" s="68">
        <v>3967874</v>
      </c>
      <c r="I247" s="112">
        <v>3000000</v>
      </c>
      <c r="J247" s="112">
        <v>896918</v>
      </c>
      <c r="K247" s="121"/>
    </row>
    <row r="248" spans="1:11" s="69" customFormat="1" ht="64.5" customHeight="1">
      <c r="A248" s="67"/>
      <c r="B248" s="67"/>
      <c r="C248" s="67"/>
      <c r="D248" s="67"/>
      <c r="E248" s="40" t="s">
        <v>198</v>
      </c>
      <c r="F248" s="68">
        <v>9995386</v>
      </c>
      <c r="G248" s="71">
        <v>20.8</v>
      </c>
      <c r="H248" s="68">
        <v>2081885</v>
      </c>
      <c r="I248" s="112">
        <v>50000</v>
      </c>
      <c r="J248" s="112">
        <v>46019</v>
      </c>
      <c r="K248" s="121"/>
    </row>
    <row r="249" spans="1:11" s="69" customFormat="1" ht="64.5" customHeight="1">
      <c r="A249" s="67"/>
      <c r="B249" s="67"/>
      <c r="C249" s="67"/>
      <c r="D249" s="67"/>
      <c r="E249" s="40" t="s">
        <v>402</v>
      </c>
      <c r="F249" s="68"/>
      <c r="G249" s="71"/>
      <c r="H249" s="68"/>
      <c r="I249" s="112">
        <v>100000</v>
      </c>
      <c r="J249" s="112"/>
      <c r="K249" s="121"/>
    </row>
    <row r="250" spans="1:11" s="69" customFormat="1" ht="60" customHeight="1">
      <c r="A250" s="67"/>
      <c r="B250" s="67"/>
      <c r="C250" s="67"/>
      <c r="D250" s="67"/>
      <c r="E250" s="40" t="s">
        <v>199</v>
      </c>
      <c r="F250" s="81">
        <v>31834622</v>
      </c>
      <c r="G250" s="71">
        <v>65.2</v>
      </c>
      <c r="H250" s="68">
        <v>20752957</v>
      </c>
      <c r="I250" s="112">
        <v>7000000</v>
      </c>
      <c r="J250" s="112">
        <v>4853208</v>
      </c>
      <c r="K250" s="121"/>
    </row>
    <row r="251" spans="1:11" s="69" customFormat="1" ht="43.5" customHeight="1">
      <c r="A251" s="67"/>
      <c r="B251" s="67"/>
      <c r="C251" s="67"/>
      <c r="D251" s="67"/>
      <c r="E251" s="70" t="s">
        <v>200</v>
      </c>
      <c r="F251" s="81">
        <v>14670250</v>
      </c>
      <c r="G251" s="71">
        <v>48.7</v>
      </c>
      <c r="H251" s="68">
        <v>7146429</v>
      </c>
      <c r="I251" s="112">
        <v>500000</v>
      </c>
      <c r="J251" s="112"/>
      <c r="K251" s="121"/>
    </row>
    <row r="252" spans="1:11" s="69" customFormat="1" ht="67.5" customHeight="1">
      <c r="A252" s="67"/>
      <c r="B252" s="67"/>
      <c r="C252" s="67"/>
      <c r="D252" s="67"/>
      <c r="E252" s="70" t="s">
        <v>366</v>
      </c>
      <c r="F252" s="81"/>
      <c r="G252" s="71"/>
      <c r="H252" s="68"/>
      <c r="I252" s="112">
        <v>400000</v>
      </c>
      <c r="J252" s="112"/>
      <c r="K252" s="121"/>
    </row>
    <row r="253" spans="1:11" s="69" customFormat="1" ht="76.5" customHeight="1">
      <c r="A253" s="67"/>
      <c r="B253" s="67"/>
      <c r="C253" s="67"/>
      <c r="D253" s="67"/>
      <c r="E253" s="40" t="s">
        <v>372</v>
      </c>
      <c r="F253" s="81">
        <v>1581853</v>
      </c>
      <c r="G253" s="71">
        <v>46.8</v>
      </c>
      <c r="H253" s="68">
        <v>739746</v>
      </c>
      <c r="I253" s="112">
        <v>500000</v>
      </c>
      <c r="J253" s="112"/>
      <c r="K253" s="121"/>
    </row>
    <row r="254" spans="1:11" s="69" customFormat="1" ht="78" customHeight="1">
      <c r="A254" s="67"/>
      <c r="B254" s="67"/>
      <c r="C254" s="67"/>
      <c r="D254" s="67"/>
      <c r="E254" s="40" t="s">
        <v>373</v>
      </c>
      <c r="F254" s="81"/>
      <c r="G254" s="71"/>
      <c r="H254" s="68"/>
      <c r="I254" s="112">
        <v>500000</v>
      </c>
      <c r="J254" s="112"/>
      <c r="K254" s="121"/>
    </row>
    <row r="255" spans="1:11" s="69" customFormat="1" ht="75" customHeight="1">
      <c r="A255" s="67"/>
      <c r="B255" s="67"/>
      <c r="C255" s="67"/>
      <c r="D255" s="67"/>
      <c r="E255" s="40" t="s">
        <v>201</v>
      </c>
      <c r="F255" s="73"/>
      <c r="G255" s="71"/>
      <c r="H255" s="68"/>
      <c r="I255" s="112">
        <v>1500000</v>
      </c>
      <c r="J255" s="112">
        <v>782929</v>
      </c>
      <c r="K255" s="121"/>
    </row>
    <row r="256" spans="1:11" s="69" customFormat="1" ht="79.5" customHeight="1">
      <c r="A256" s="67"/>
      <c r="B256" s="67"/>
      <c r="C256" s="67"/>
      <c r="D256" s="67"/>
      <c r="E256" s="40" t="s">
        <v>202</v>
      </c>
      <c r="F256" s="73"/>
      <c r="G256" s="71"/>
      <c r="H256" s="68"/>
      <c r="I256" s="112">
        <v>1500000</v>
      </c>
      <c r="J256" s="112">
        <v>30513</v>
      </c>
      <c r="K256" s="121"/>
    </row>
    <row r="257" spans="1:11" s="69" customFormat="1" ht="75" customHeight="1">
      <c r="A257" s="67"/>
      <c r="B257" s="67"/>
      <c r="C257" s="67"/>
      <c r="D257" s="67"/>
      <c r="E257" s="40" t="s">
        <v>203</v>
      </c>
      <c r="F257" s="73"/>
      <c r="G257" s="71"/>
      <c r="H257" s="99"/>
      <c r="I257" s="112">
        <v>1500000</v>
      </c>
      <c r="J257" s="112">
        <v>446129</v>
      </c>
      <c r="K257" s="121"/>
    </row>
    <row r="258" spans="1:146" s="1" customFormat="1" ht="72" customHeight="1">
      <c r="A258" s="67"/>
      <c r="B258" s="67"/>
      <c r="C258" s="67"/>
      <c r="D258" s="67"/>
      <c r="E258" s="40" t="s">
        <v>204</v>
      </c>
      <c r="F258" s="73"/>
      <c r="G258" s="71"/>
      <c r="H258" s="99"/>
      <c r="I258" s="112">
        <v>1500000</v>
      </c>
      <c r="J258" s="112">
        <v>458835</v>
      </c>
      <c r="K258" s="121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  <c r="CA258" s="69"/>
      <c r="CB258" s="69"/>
      <c r="CC258" s="69"/>
      <c r="CD258" s="69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  <c r="CO258" s="69"/>
      <c r="CP258" s="69"/>
      <c r="CQ258" s="69"/>
      <c r="CR258" s="69"/>
      <c r="CS258" s="69"/>
      <c r="CT258" s="69"/>
      <c r="CU258" s="69"/>
      <c r="CV258" s="69"/>
      <c r="CW258" s="69"/>
      <c r="CX258" s="69"/>
      <c r="CY258" s="69"/>
      <c r="CZ258" s="69"/>
      <c r="DA258" s="69"/>
      <c r="DB258" s="69"/>
      <c r="DC258" s="69"/>
      <c r="DD258" s="69"/>
      <c r="DE258" s="69"/>
      <c r="DF258" s="69"/>
      <c r="DG258" s="69"/>
      <c r="DH258" s="69"/>
      <c r="DI258" s="69"/>
      <c r="DJ258" s="69"/>
      <c r="DK258" s="69"/>
      <c r="DL258" s="69"/>
      <c r="DM258" s="69"/>
      <c r="DN258" s="69"/>
      <c r="DO258" s="69"/>
      <c r="DP258" s="69"/>
      <c r="DQ258" s="69"/>
      <c r="DR258" s="69"/>
      <c r="DS258" s="69"/>
      <c r="DT258" s="69"/>
      <c r="DU258" s="69"/>
      <c r="DV258" s="69"/>
      <c r="DW258" s="69"/>
      <c r="DX258" s="69"/>
      <c r="DY258" s="69"/>
      <c r="DZ258" s="69"/>
      <c r="EA258" s="69"/>
      <c r="EB258" s="69"/>
      <c r="EC258" s="69"/>
      <c r="ED258" s="69"/>
      <c r="EE258" s="69"/>
      <c r="EF258" s="69"/>
      <c r="EG258" s="69"/>
      <c r="EH258" s="69"/>
      <c r="EI258" s="69"/>
      <c r="EJ258" s="69"/>
      <c r="EK258" s="69"/>
      <c r="EL258" s="69"/>
      <c r="EM258" s="69"/>
      <c r="EN258" s="69"/>
      <c r="EO258" s="69"/>
      <c r="EP258" s="69"/>
    </row>
    <row r="259" spans="1:146" s="1" customFormat="1" ht="64.5" customHeight="1">
      <c r="A259" s="19" t="s">
        <v>273</v>
      </c>
      <c r="B259" s="19" t="s">
        <v>84</v>
      </c>
      <c r="C259" s="19" t="s">
        <v>61</v>
      </c>
      <c r="D259" s="40" t="s">
        <v>1</v>
      </c>
      <c r="E259" s="40"/>
      <c r="F259" s="73"/>
      <c r="G259" s="71"/>
      <c r="H259" s="99"/>
      <c r="I259" s="13">
        <f>I260+I261</f>
        <v>1000000</v>
      </c>
      <c r="J259" s="13">
        <f>J260+J261</f>
        <v>489115</v>
      </c>
      <c r="K259" s="121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  <c r="BV259" s="69"/>
      <c r="BW259" s="69"/>
      <c r="BX259" s="69"/>
      <c r="BY259" s="69"/>
      <c r="BZ259" s="69"/>
      <c r="CA259" s="69"/>
      <c r="CB259" s="69"/>
      <c r="CC259" s="69"/>
      <c r="CD259" s="69"/>
      <c r="CE259" s="69"/>
      <c r="CF259" s="69"/>
      <c r="CG259" s="69"/>
      <c r="CH259" s="69"/>
      <c r="CI259" s="69"/>
      <c r="CJ259" s="69"/>
      <c r="CK259" s="69"/>
      <c r="CL259" s="69"/>
      <c r="CM259" s="69"/>
      <c r="CN259" s="69"/>
      <c r="CO259" s="69"/>
      <c r="CP259" s="69"/>
      <c r="CQ259" s="69"/>
      <c r="CR259" s="69"/>
      <c r="CS259" s="69"/>
      <c r="CT259" s="69"/>
      <c r="CU259" s="69"/>
      <c r="CV259" s="69"/>
      <c r="CW259" s="69"/>
      <c r="CX259" s="69"/>
      <c r="CY259" s="69"/>
      <c r="CZ259" s="69"/>
      <c r="DA259" s="69"/>
      <c r="DB259" s="69"/>
      <c r="DC259" s="69"/>
      <c r="DD259" s="69"/>
      <c r="DE259" s="69"/>
      <c r="DF259" s="69"/>
      <c r="DG259" s="69"/>
      <c r="DH259" s="69"/>
      <c r="DI259" s="69"/>
      <c r="DJ259" s="69"/>
      <c r="DK259" s="69"/>
      <c r="DL259" s="69"/>
      <c r="DM259" s="69"/>
      <c r="DN259" s="69"/>
      <c r="DO259" s="69"/>
      <c r="DP259" s="69"/>
      <c r="DQ259" s="69"/>
      <c r="DR259" s="69"/>
      <c r="DS259" s="69"/>
      <c r="DT259" s="69"/>
      <c r="DU259" s="69"/>
      <c r="DV259" s="69"/>
      <c r="DW259" s="69"/>
      <c r="DX259" s="69"/>
      <c r="DY259" s="69"/>
      <c r="DZ259" s="69"/>
      <c r="EA259" s="69"/>
      <c r="EB259" s="69"/>
      <c r="EC259" s="69"/>
      <c r="ED259" s="69"/>
      <c r="EE259" s="69"/>
      <c r="EF259" s="69"/>
      <c r="EG259" s="69"/>
      <c r="EH259" s="69"/>
      <c r="EI259" s="69"/>
      <c r="EJ259" s="69"/>
      <c r="EK259" s="69"/>
      <c r="EL259" s="69"/>
      <c r="EM259" s="69"/>
      <c r="EN259" s="69"/>
      <c r="EO259" s="69"/>
      <c r="EP259" s="69"/>
    </row>
    <row r="260" spans="1:146" s="1" customFormat="1" ht="48" customHeight="1">
      <c r="A260" s="19"/>
      <c r="B260" s="19"/>
      <c r="C260" s="19"/>
      <c r="D260" s="40"/>
      <c r="E260" s="40" t="s">
        <v>436</v>
      </c>
      <c r="F260" s="73"/>
      <c r="G260" s="71"/>
      <c r="H260" s="99"/>
      <c r="I260" s="112">
        <v>500000</v>
      </c>
      <c r="J260" s="112"/>
      <c r="K260" s="121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69"/>
      <c r="BV260" s="69"/>
      <c r="BW260" s="69"/>
      <c r="BX260" s="69"/>
      <c r="BY260" s="69"/>
      <c r="BZ260" s="69"/>
      <c r="CA260" s="69"/>
      <c r="CB260" s="69"/>
      <c r="CC260" s="69"/>
      <c r="CD260" s="69"/>
      <c r="CE260" s="69"/>
      <c r="CF260" s="69"/>
      <c r="CG260" s="69"/>
      <c r="CH260" s="69"/>
      <c r="CI260" s="69"/>
      <c r="CJ260" s="69"/>
      <c r="CK260" s="69"/>
      <c r="CL260" s="69"/>
      <c r="CM260" s="69"/>
      <c r="CN260" s="69"/>
      <c r="CO260" s="69"/>
      <c r="CP260" s="69"/>
      <c r="CQ260" s="69"/>
      <c r="CR260" s="69"/>
      <c r="CS260" s="69"/>
      <c r="CT260" s="69"/>
      <c r="CU260" s="69"/>
      <c r="CV260" s="69"/>
      <c r="CW260" s="69"/>
      <c r="CX260" s="69"/>
      <c r="CY260" s="69"/>
      <c r="CZ260" s="69"/>
      <c r="DA260" s="69"/>
      <c r="DB260" s="69"/>
      <c r="DC260" s="69"/>
      <c r="DD260" s="69"/>
      <c r="DE260" s="69"/>
      <c r="DF260" s="69"/>
      <c r="DG260" s="69"/>
      <c r="DH260" s="69"/>
      <c r="DI260" s="69"/>
      <c r="DJ260" s="69"/>
      <c r="DK260" s="69"/>
      <c r="DL260" s="69"/>
      <c r="DM260" s="69"/>
      <c r="DN260" s="69"/>
      <c r="DO260" s="69"/>
      <c r="DP260" s="69"/>
      <c r="DQ260" s="69"/>
      <c r="DR260" s="69"/>
      <c r="DS260" s="69"/>
      <c r="DT260" s="69"/>
      <c r="DU260" s="69"/>
      <c r="DV260" s="69"/>
      <c r="DW260" s="69"/>
      <c r="DX260" s="69"/>
      <c r="DY260" s="69"/>
      <c r="DZ260" s="69"/>
      <c r="EA260" s="69"/>
      <c r="EB260" s="69"/>
      <c r="EC260" s="69"/>
      <c r="ED260" s="69"/>
      <c r="EE260" s="69"/>
      <c r="EF260" s="69"/>
      <c r="EG260" s="69"/>
      <c r="EH260" s="69"/>
      <c r="EI260" s="69"/>
      <c r="EJ260" s="69"/>
      <c r="EK260" s="69"/>
      <c r="EL260" s="69"/>
      <c r="EM260" s="69"/>
      <c r="EN260" s="69"/>
      <c r="EO260" s="69"/>
      <c r="EP260" s="69"/>
    </row>
    <row r="261" spans="1:146" s="1" customFormat="1" ht="50.25" customHeight="1">
      <c r="A261" s="19"/>
      <c r="B261" s="19"/>
      <c r="C261" s="19"/>
      <c r="D261" s="40"/>
      <c r="E261" s="40" t="s">
        <v>282</v>
      </c>
      <c r="F261" s="68">
        <v>1579560</v>
      </c>
      <c r="G261" s="71">
        <v>38.4</v>
      </c>
      <c r="H261" s="68">
        <v>605818</v>
      </c>
      <c r="I261" s="112">
        <v>500000</v>
      </c>
      <c r="J261" s="112">
        <v>489115</v>
      </c>
      <c r="K261" s="121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  <c r="BW261" s="69"/>
      <c r="BX261" s="69"/>
      <c r="BY261" s="69"/>
      <c r="BZ261" s="69"/>
      <c r="CA261" s="69"/>
      <c r="CB261" s="69"/>
      <c r="CC261" s="69"/>
      <c r="CD261" s="69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  <c r="CO261" s="69"/>
      <c r="CP261" s="69"/>
      <c r="CQ261" s="69"/>
      <c r="CR261" s="69"/>
      <c r="CS261" s="69"/>
      <c r="CT261" s="69"/>
      <c r="CU261" s="69"/>
      <c r="CV261" s="69"/>
      <c r="CW261" s="69"/>
      <c r="CX261" s="69"/>
      <c r="CY261" s="69"/>
      <c r="CZ261" s="69"/>
      <c r="DA261" s="69"/>
      <c r="DB261" s="69"/>
      <c r="DC261" s="69"/>
      <c r="DD261" s="69"/>
      <c r="DE261" s="69"/>
      <c r="DF261" s="69"/>
      <c r="DG261" s="69"/>
      <c r="DH261" s="69"/>
      <c r="DI261" s="69"/>
      <c r="DJ261" s="69"/>
      <c r="DK261" s="69"/>
      <c r="DL261" s="69"/>
      <c r="DM261" s="69"/>
      <c r="DN261" s="69"/>
      <c r="DO261" s="69"/>
      <c r="DP261" s="69"/>
      <c r="DQ261" s="69"/>
      <c r="DR261" s="69"/>
      <c r="DS261" s="69"/>
      <c r="DT261" s="69"/>
      <c r="DU261" s="69"/>
      <c r="DV261" s="69"/>
      <c r="DW261" s="69"/>
      <c r="DX261" s="69"/>
      <c r="DY261" s="69"/>
      <c r="DZ261" s="69"/>
      <c r="EA261" s="69"/>
      <c r="EB261" s="69"/>
      <c r="EC261" s="69"/>
      <c r="ED261" s="69"/>
      <c r="EE261" s="69"/>
      <c r="EF261" s="69"/>
      <c r="EG261" s="69"/>
      <c r="EH261" s="69"/>
      <c r="EI261" s="69"/>
      <c r="EJ261" s="69"/>
      <c r="EK261" s="69"/>
      <c r="EL261" s="69"/>
      <c r="EM261" s="69"/>
      <c r="EN261" s="69"/>
      <c r="EO261" s="69"/>
      <c r="EP261" s="69"/>
    </row>
    <row r="262" spans="1:11" s="22" customFormat="1" ht="30.75" customHeight="1">
      <c r="A262" s="19" t="s">
        <v>307</v>
      </c>
      <c r="B262" s="19" t="s">
        <v>303</v>
      </c>
      <c r="C262" s="19"/>
      <c r="D262" s="20" t="s">
        <v>304</v>
      </c>
      <c r="E262" s="20"/>
      <c r="F262" s="100"/>
      <c r="G262" s="20"/>
      <c r="H262" s="20"/>
      <c r="I262" s="101">
        <f>SUM(I263)</f>
        <v>289538</v>
      </c>
      <c r="J262" s="101">
        <f>SUM(J263)</f>
        <v>0</v>
      </c>
      <c r="K262" s="121"/>
    </row>
    <row r="263" spans="1:11" s="30" customFormat="1" ht="78.75" customHeight="1">
      <c r="A263" s="23" t="s">
        <v>308</v>
      </c>
      <c r="B263" s="23" t="s">
        <v>311</v>
      </c>
      <c r="C263" s="23" t="s">
        <v>56</v>
      </c>
      <c r="D263" s="24" t="s">
        <v>301</v>
      </c>
      <c r="E263" s="24"/>
      <c r="F263" s="102"/>
      <c r="G263" s="24"/>
      <c r="H263" s="24"/>
      <c r="I263" s="103">
        <v>289538</v>
      </c>
      <c r="J263" s="103"/>
      <c r="K263" s="121"/>
    </row>
    <row r="264" spans="1:11" s="22" customFormat="1" ht="30.75" customHeight="1">
      <c r="A264" s="19" t="s">
        <v>90</v>
      </c>
      <c r="B264" s="19" t="s">
        <v>2</v>
      </c>
      <c r="C264" s="19" t="s">
        <v>57</v>
      </c>
      <c r="D264" s="20" t="s">
        <v>26</v>
      </c>
      <c r="E264" s="20"/>
      <c r="F264" s="100"/>
      <c r="G264" s="20"/>
      <c r="H264" s="20"/>
      <c r="I264" s="101">
        <v>19086155</v>
      </c>
      <c r="J264" s="101">
        <v>9756761</v>
      </c>
      <c r="K264" s="121"/>
    </row>
    <row r="265" spans="1:11" s="22" customFormat="1" ht="54" customHeight="1">
      <c r="A265" s="11" t="s">
        <v>355</v>
      </c>
      <c r="B265" s="59"/>
      <c r="C265" s="59"/>
      <c r="D265" s="35" t="s">
        <v>356</v>
      </c>
      <c r="E265" s="35"/>
      <c r="F265" s="35"/>
      <c r="G265" s="35"/>
      <c r="H265" s="35"/>
      <c r="I265" s="13">
        <f>I266</f>
        <v>140000</v>
      </c>
      <c r="J265" s="13">
        <f>J266</f>
        <v>0</v>
      </c>
      <c r="K265" s="121"/>
    </row>
    <row r="266" spans="1:11" s="22" customFormat="1" ht="51.75" customHeight="1">
      <c r="A266" s="15" t="s">
        <v>357</v>
      </c>
      <c r="B266" s="60"/>
      <c r="C266" s="60"/>
      <c r="D266" s="37" t="s">
        <v>356</v>
      </c>
      <c r="E266" s="37"/>
      <c r="F266" s="37"/>
      <c r="G266" s="37"/>
      <c r="H266" s="37"/>
      <c r="I266" s="17">
        <f>I267</f>
        <v>140000</v>
      </c>
      <c r="J266" s="17">
        <f>J267</f>
        <v>0</v>
      </c>
      <c r="K266" s="121"/>
    </row>
    <row r="267" spans="1:11" s="22" customFormat="1" ht="60" customHeight="1">
      <c r="A267" s="19" t="s">
        <v>358</v>
      </c>
      <c r="B267" s="19" t="s">
        <v>359</v>
      </c>
      <c r="C267" s="19" t="s">
        <v>61</v>
      </c>
      <c r="D267" s="20" t="s">
        <v>360</v>
      </c>
      <c r="E267" s="20"/>
      <c r="F267" s="20"/>
      <c r="G267" s="20"/>
      <c r="H267" s="20"/>
      <c r="I267" s="101">
        <v>140000</v>
      </c>
      <c r="J267" s="101"/>
      <c r="K267" s="121"/>
    </row>
    <row r="268" spans="1:11" s="18" customFormat="1" ht="72" customHeight="1">
      <c r="A268" s="11" t="s">
        <v>136</v>
      </c>
      <c r="B268" s="59"/>
      <c r="C268" s="59"/>
      <c r="D268" s="35" t="s">
        <v>33</v>
      </c>
      <c r="E268" s="35"/>
      <c r="F268" s="35"/>
      <c r="G268" s="35"/>
      <c r="H268" s="35"/>
      <c r="I268" s="13">
        <f>I269</f>
        <v>40000</v>
      </c>
      <c r="J268" s="13">
        <f>J269</f>
        <v>35340</v>
      </c>
      <c r="K268" s="121"/>
    </row>
    <row r="269" spans="1:11" s="18" customFormat="1" ht="75.75" customHeight="1">
      <c r="A269" s="15" t="s">
        <v>134</v>
      </c>
      <c r="B269" s="60"/>
      <c r="C269" s="60"/>
      <c r="D269" s="37" t="s">
        <v>33</v>
      </c>
      <c r="E269" s="37"/>
      <c r="F269" s="37"/>
      <c r="G269" s="37"/>
      <c r="H269" s="37"/>
      <c r="I269" s="17">
        <f>I270</f>
        <v>40000</v>
      </c>
      <c r="J269" s="17">
        <f>J270</f>
        <v>35340</v>
      </c>
      <c r="K269" s="121"/>
    </row>
    <row r="270" spans="1:11" s="30" customFormat="1" ht="76.5" customHeight="1">
      <c r="A270" s="19" t="s">
        <v>135</v>
      </c>
      <c r="B270" s="19" t="s">
        <v>70</v>
      </c>
      <c r="C270" s="19" t="s">
        <v>35</v>
      </c>
      <c r="D270" s="20" t="s">
        <v>71</v>
      </c>
      <c r="E270" s="20"/>
      <c r="F270" s="20"/>
      <c r="G270" s="20"/>
      <c r="H270" s="20"/>
      <c r="I270" s="103">
        <v>40000</v>
      </c>
      <c r="J270" s="103">
        <v>35340</v>
      </c>
      <c r="K270" s="121"/>
    </row>
    <row r="271" spans="1:11" s="14" customFormat="1" ht="48" customHeight="1">
      <c r="A271" s="11" t="s">
        <v>137</v>
      </c>
      <c r="B271" s="11"/>
      <c r="C271" s="11"/>
      <c r="D271" s="35" t="s">
        <v>31</v>
      </c>
      <c r="E271" s="35"/>
      <c r="F271" s="35"/>
      <c r="G271" s="35"/>
      <c r="H271" s="35"/>
      <c r="I271" s="13">
        <f>I272</f>
        <v>273500</v>
      </c>
      <c r="J271" s="13">
        <f>J272</f>
        <v>24500</v>
      </c>
      <c r="K271" s="118"/>
    </row>
    <row r="272" spans="1:11" s="18" customFormat="1" ht="48.75" customHeight="1">
      <c r="A272" s="15" t="s">
        <v>138</v>
      </c>
      <c r="B272" s="15"/>
      <c r="C272" s="15"/>
      <c r="D272" s="37" t="s">
        <v>31</v>
      </c>
      <c r="E272" s="37"/>
      <c r="F272" s="37"/>
      <c r="G272" s="37"/>
      <c r="H272" s="37"/>
      <c r="I272" s="17">
        <f>I273+I274+I275+I276</f>
        <v>273500</v>
      </c>
      <c r="J272" s="17">
        <f>J273+J274+J275+J276</f>
        <v>24500</v>
      </c>
      <c r="K272" s="118"/>
    </row>
    <row r="273" spans="1:11" s="14" customFormat="1" ht="81" customHeight="1">
      <c r="A273" s="19" t="s">
        <v>139</v>
      </c>
      <c r="B273" s="19" t="s">
        <v>70</v>
      </c>
      <c r="C273" s="19" t="s">
        <v>35</v>
      </c>
      <c r="D273" s="20" t="s">
        <v>71</v>
      </c>
      <c r="E273" s="20"/>
      <c r="F273" s="20"/>
      <c r="G273" s="20"/>
      <c r="H273" s="20"/>
      <c r="I273" s="101">
        <v>19500</v>
      </c>
      <c r="J273" s="113"/>
      <c r="K273" s="118"/>
    </row>
    <row r="274" spans="1:11" s="22" customFormat="1" ht="48" customHeight="1">
      <c r="A274" s="31" t="s">
        <v>153</v>
      </c>
      <c r="B274" s="31" t="s">
        <v>154</v>
      </c>
      <c r="C274" s="31" t="s">
        <v>56</v>
      </c>
      <c r="D274" s="20" t="s">
        <v>157</v>
      </c>
      <c r="E274" s="20"/>
      <c r="F274" s="20"/>
      <c r="G274" s="20"/>
      <c r="H274" s="20"/>
      <c r="I274" s="101">
        <v>50000</v>
      </c>
      <c r="J274" s="101">
        <v>24500</v>
      </c>
      <c r="K274" s="118"/>
    </row>
    <row r="275" spans="1:11" s="22" customFormat="1" ht="98.25" customHeight="1">
      <c r="A275" s="31" t="s">
        <v>155</v>
      </c>
      <c r="B275" s="31" t="s">
        <v>156</v>
      </c>
      <c r="C275" s="31" t="s">
        <v>56</v>
      </c>
      <c r="D275" s="20" t="s">
        <v>158</v>
      </c>
      <c r="E275" s="20"/>
      <c r="F275" s="20"/>
      <c r="G275" s="20"/>
      <c r="H275" s="20"/>
      <c r="I275" s="101">
        <v>25000</v>
      </c>
      <c r="J275" s="101"/>
      <c r="K275" s="118"/>
    </row>
    <row r="276" spans="1:11" s="22" customFormat="1" ht="87.75" customHeight="1">
      <c r="A276" s="31" t="s">
        <v>297</v>
      </c>
      <c r="B276" s="31" t="s">
        <v>298</v>
      </c>
      <c r="C276" s="31" t="s">
        <v>34</v>
      </c>
      <c r="D276" s="104" t="s">
        <v>309</v>
      </c>
      <c r="E276" s="20"/>
      <c r="F276" s="20"/>
      <c r="G276" s="20"/>
      <c r="H276" s="20"/>
      <c r="I276" s="101">
        <v>179000</v>
      </c>
      <c r="J276" s="101"/>
      <c r="K276" s="118"/>
    </row>
    <row r="277" spans="1:11" s="14" customFormat="1" ht="51" customHeight="1">
      <c r="A277" s="11" t="s">
        <v>140</v>
      </c>
      <c r="B277" s="11"/>
      <c r="C277" s="11"/>
      <c r="D277" s="35" t="s">
        <v>32</v>
      </c>
      <c r="E277" s="35"/>
      <c r="F277" s="35"/>
      <c r="G277" s="35"/>
      <c r="H277" s="35"/>
      <c r="I277" s="13">
        <f>I278</f>
        <v>613800</v>
      </c>
      <c r="J277" s="13">
        <f>J278</f>
        <v>50140</v>
      </c>
      <c r="K277" s="118"/>
    </row>
    <row r="278" spans="1:11" s="18" customFormat="1" ht="42" customHeight="1">
      <c r="A278" s="15" t="s">
        <v>141</v>
      </c>
      <c r="B278" s="15"/>
      <c r="C278" s="15"/>
      <c r="D278" s="37" t="s">
        <v>32</v>
      </c>
      <c r="E278" s="37"/>
      <c r="F278" s="37"/>
      <c r="G278" s="37"/>
      <c r="H278" s="37"/>
      <c r="I278" s="17">
        <f>I279+I280</f>
        <v>613800</v>
      </c>
      <c r="J278" s="17">
        <f>J279+J280</f>
        <v>50140</v>
      </c>
      <c r="K278" s="118"/>
    </row>
    <row r="279" spans="1:11" s="22" customFormat="1" ht="77.25" customHeight="1">
      <c r="A279" s="19" t="s">
        <v>142</v>
      </c>
      <c r="B279" s="19" t="s">
        <v>70</v>
      </c>
      <c r="C279" s="19" t="s">
        <v>35</v>
      </c>
      <c r="D279" s="20" t="s">
        <v>71</v>
      </c>
      <c r="E279" s="20"/>
      <c r="F279" s="20"/>
      <c r="G279" s="20"/>
      <c r="H279" s="20"/>
      <c r="I279" s="101">
        <v>61000</v>
      </c>
      <c r="J279" s="101">
        <v>14899</v>
      </c>
      <c r="K279" s="118"/>
    </row>
    <row r="280" spans="1:11" s="22" customFormat="1" ht="27" customHeight="1">
      <c r="A280" s="19" t="s">
        <v>248</v>
      </c>
      <c r="B280" s="19" t="s">
        <v>249</v>
      </c>
      <c r="C280" s="19" t="s">
        <v>34</v>
      </c>
      <c r="D280" s="105" t="s">
        <v>250</v>
      </c>
      <c r="E280" s="105"/>
      <c r="F280" s="105"/>
      <c r="G280" s="105"/>
      <c r="H280" s="105"/>
      <c r="I280" s="101">
        <v>552800</v>
      </c>
      <c r="J280" s="101">
        <v>35241</v>
      </c>
      <c r="K280" s="118"/>
    </row>
    <row r="281" spans="1:11" s="14" customFormat="1" ht="29.25" customHeight="1">
      <c r="A281" s="11"/>
      <c r="B281" s="59"/>
      <c r="C281" s="59"/>
      <c r="D281" s="106" t="s">
        <v>12</v>
      </c>
      <c r="E281" s="106"/>
      <c r="F281" s="106"/>
      <c r="G281" s="106"/>
      <c r="H281" s="106"/>
      <c r="I281" s="13">
        <f>I11+I35+I52+I64+I76+I84+I145+I148+I268+I271+I277+I265</f>
        <v>472871005.17</v>
      </c>
      <c r="J281" s="13">
        <f>J11+J35+J52+J64+J76+J84+J145+J148+J268+J271+J277+J265</f>
        <v>155314136.33999997</v>
      </c>
      <c r="K281" s="118"/>
    </row>
    <row r="282" spans="1:11" s="1" customFormat="1" ht="27.75" customHeight="1">
      <c r="A282" s="107"/>
      <c r="B282" s="108"/>
      <c r="C282" s="108"/>
      <c r="D282" s="109"/>
      <c r="E282" s="109"/>
      <c r="F282" s="109"/>
      <c r="G282" s="109"/>
      <c r="H282" s="109"/>
      <c r="K282" s="118"/>
    </row>
    <row r="283" spans="1:11" s="1" customFormat="1" ht="27.75" customHeight="1">
      <c r="A283" s="107"/>
      <c r="B283" s="108"/>
      <c r="C283" s="108"/>
      <c r="D283" s="109"/>
      <c r="E283" s="109"/>
      <c r="F283" s="109"/>
      <c r="G283" s="109"/>
      <c r="H283" s="109"/>
      <c r="K283" s="118"/>
    </row>
    <row r="284" spans="1:11" s="1" customFormat="1" ht="27.75" customHeight="1">
      <c r="A284" s="107"/>
      <c r="B284" s="108"/>
      <c r="C284" s="108"/>
      <c r="D284" s="109"/>
      <c r="E284" s="109"/>
      <c r="F284" s="109"/>
      <c r="G284" s="109"/>
      <c r="H284" s="109"/>
      <c r="K284" s="118"/>
    </row>
    <row r="285" spans="1:11" s="111" customFormat="1" ht="27.75" customHeight="1">
      <c r="A285" s="132" t="s">
        <v>441</v>
      </c>
      <c r="B285" s="132"/>
      <c r="C285" s="132"/>
      <c r="D285" s="132"/>
      <c r="E285" s="132"/>
      <c r="H285" s="136"/>
      <c r="I285" s="136"/>
      <c r="K285" s="118"/>
    </row>
    <row r="286" spans="1:11" s="8" customFormat="1" ht="30">
      <c r="A286" s="137" t="s">
        <v>442</v>
      </c>
      <c r="B286" s="138"/>
      <c r="C286" s="138"/>
      <c r="D286" s="139"/>
      <c r="E286" s="139"/>
      <c r="F286" s="139"/>
      <c r="G286" s="139"/>
      <c r="H286" s="140" t="s">
        <v>443</v>
      </c>
      <c r="K286" s="118"/>
    </row>
    <row r="287" spans="1:11" s="1" customFormat="1" ht="27.75" customHeight="1">
      <c r="A287" s="107"/>
      <c r="B287" s="108"/>
      <c r="C287" s="108"/>
      <c r="D287" s="109"/>
      <c r="E287" s="109"/>
      <c r="F287" s="109"/>
      <c r="G287" s="109"/>
      <c r="H287" s="109"/>
      <c r="K287" s="118"/>
    </row>
    <row r="288" spans="1:11" s="1" customFormat="1" ht="27.75" customHeight="1">
      <c r="A288" s="107"/>
      <c r="B288" s="108"/>
      <c r="C288" s="108"/>
      <c r="D288" s="109"/>
      <c r="E288" s="109"/>
      <c r="F288" s="109"/>
      <c r="G288" s="109"/>
      <c r="H288" s="109"/>
      <c r="K288" s="117"/>
    </row>
    <row r="289" spans="1:11" s="1" customFormat="1" ht="27.75" customHeight="1">
      <c r="A289" s="107"/>
      <c r="B289" s="108"/>
      <c r="C289" s="108"/>
      <c r="D289" s="109"/>
      <c r="E289" s="109"/>
      <c r="F289" s="109"/>
      <c r="G289" s="109"/>
      <c r="H289" s="109"/>
      <c r="K289" s="117"/>
    </row>
    <row r="290" spans="1:11" s="1" customFormat="1" ht="27.75" customHeight="1">
      <c r="A290" s="107"/>
      <c r="B290" s="108"/>
      <c r="C290" s="108"/>
      <c r="D290" s="109"/>
      <c r="E290" s="109"/>
      <c r="F290" s="109"/>
      <c r="G290" s="109"/>
      <c r="H290" s="109"/>
      <c r="K290" s="117"/>
    </row>
    <row r="291" spans="1:11" s="1" customFormat="1" ht="27.75" customHeight="1">
      <c r="A291" s="107"/>
      <c r="B291" s="108"/>
      <c r="C291" s="108"/>
      <c r="D291" s="109"/>
      <c r="E291" s="109"/>
      <c r="F291" s="109"/>
      <c r="G291" s="109"/>
      <c r="H291" s="109"/>
      <c r="K291" s="117"/>
    </row>
    <row r="292" spans="1:11" s="1" customFormat="1" ht="27.75" customHeight="1">
      <c r="A292" s="107"/>
      <c r="B292" s="108"/>
      <c r="C292" s="108"/>
      <c r="D292" s="109"/>
      <c r="E292" s="109"/>
      <c r="F292" s="109"/>
      <c r="G292" s="109"/>
      <c r="H292" s="109"/>
      <c r="K292" s="117"/>
    </row>
    <row r="293" spans="1:11" s="1" customFormat="1" ht="27.75" customHeight="1">
      <c r="A293" s="107"/>
      <c r="B293" s="108"/>
      <c r="C293" s="108"/>
      <c r="D293" s="109"/>
      <c r="E293" s="109"/>
      <c r="F293" s="109"/>
      <c r="G293" s="109"/>
      <c r="H293" s="109"/>
      <c r="K293" s="117"/>
    </row>
    <row r="294" spans="1:11" s="1" customFormat="1" ht="27.75" customHeight="1">
      <c r="A294" s="107"/>
      <c r="B294" s="108"/>
      <c r="C294" s="108"/>
      <c r="D294" s="109"/>
      <c r="E294" s="109"/>
      <c r="F294" s="109"/>
      <c r="G294" s="109"/>
      <c r="H294" s="109"/>
      <c r="K294" s="117"/>
    </row>
    <row r="295" spans="1:11" s="1" customFormat="1" ht="18">
      <c r="A295" s="107"/>
      <c r="B295" s="108"/>
      <c r="C295" s="108"/>
      <c r="D295" s="109"/>
      <c r="E295" s="109"/>
      <c r="F295" s="109"/>
      <c r="G295" s="109"/>
      <c r="H295" s="109"/>
      <c r="K295" s="117"/>
    </row>
    <row r="296" spans="1:11" s="1" customFormat="1" ht="18">
      <c r="A296" s="107"/>
      <c r="B296" s="108"/>
      <c r="C296" s="108"/>
      <c r="D296" s="109"/>
      <c r="E296" s="109"/>
      <c r="F296" s="109"/>
      <c r="G296" s="109"/>
      <c r="H296" s="109"/>
      <c r="K296" s="117"/>
    </row>
    <row r="297" spans="1:11" s="1" customFormat="1" ht="18">
      <c r="A297" s="107"/>
      <c r="B297" s="108"/>
      <c r="C297" s="108"/>
      <c r="D297" s="109"/>
      <c r="E297" s="109"/>
      <c r="F297" s="109"/>
      <c r="G297" s="109"/>
      <c r="H297" s="109"/>
      <c r="K297" s="117"/>
    </row>
    <row r="298" spans="1:11" s="1" customFormat="1" ht="18">
      <c r="A298" s="107"/>
      <c r="B298" s="108"/>
      <c r="C298" s="108"/>
      <c r="D298" s="109"/>
      <c r="E298" s="109"/>
      <c r="F298" s="109"/>
      <c r="G298" s="109"/>
      <c r="H298" s="109"/>
      <c r="K298" s="117"/>
    </row>
    <row r="299" spans="1:11" s="1" customFormat="1" ht="18">
      <c r="A299" s="107"/>
      <c r="B299" s="108"/>
      <c r="C299" s="108"/>
      <c r="D299" s="109"/>
      <c r="E299" s="109"/>
      <c r="F299" s="109"/>
      <c r="G299" s="109"/>
      <c r="H299" s="109"/>
      <c r="K299" s="117"/>
    </row>
    <row r="300" spans="1:11" s="1" customFormat="1" ht="18">
      <c r="A300" s="107"/>
      <c r="B300" s="108"/>
      <c r="C300" s="108"/>
      <c r="D300" s="109"/>
      <c r="E300" s="109"/>
      <c r="F300" s="109"/>
      <c r="G300" s="109"/>
      <c r="H300" s="109"/>
      <c r="K300" s="117"/>
    </row>
    <row r="301" spans="1:11" s="1" customFormat="1" ht="18">
      <c r="A301" s="107"/>
      <c r="B301" s="108"/>
      <c r="C301" s="108"/>
      <c r="D301" s="109"/>
      <c r="E301" s="109"/>
      <c r="F301" s="109"/>
      <c r="G301" s="109"/>
      <c r="H301" s="109"/>
      <c r="K301" s="117"/>
    </row>
    <row r="302" spans="1:11" s="1" customFormat="1" ht="18">
      <c r="A302" s="107"/>
      <c r="B302" s="108"/>
      <c r="C302" s="108"/>
      <c r="D302" s="109"/>
      <c r="E302" s="109"/>
      <c r="F302" s="109"/>
      <c r="G302" s="109"/>
      <c r="H302" s="109"/>
      <c r="K302" s="117"/>
    </row>
    <row r="303" spans="1:11" s="1" customFormat="1" ht="18">
      <c r="A303" s="107"/>
      <c r="B303" s="108"/>
      <c r="C303" s="108"/>
      <c r="D303" s="109"/>
      <c r="E303" s="109"/>
      <c r="F303" s="109"/>
      <c r="G303" s="109"/>
      <c r="H303" s="109"/>
      <c r="K303" s="117"/>
    </row>
    <row r="304" spans="1:11" s="1" customFormat="1" ht="18">
      <c r="A304" s="107"/>
      <c r="B304" s="108"/>
      <c r="C304" s="108"/>
      <c r="D304" s="109"/>
      <c r="E304" s="109"/>
      <c r="F304" s="109"/>
      <c r="G304" s="109"/>
      <c r="H304" s="109"/>
      <c r="K304" s="117"/>
    </row>
    <row r="305" spans="1:11" s="1" customFormat="1" ht="18">
      <c r="A305" s="107"/>
      <c r="B305" s="108"/>
      <c r="C305" s="108"/>
      <c r="D305" s="109"/>
      <c r="E305" s="109"/>
      <c r="F305" s="109"/>
      <c r="G305" s="109"/>
      <c r="H305" s="109"/>
      <c r="K305" s="117"/>
    </row>
    <row r="306" spans="1:11" s="1" customFormat="1" ht="18">
      <c r="A306" s="107"/>
      <c r="B306" s="108"/>
      <c r="C306" s="108"/>
      <c r="D306" s="109"/>
      <c r="E306" s="109"/>
      <c r="F306" s="109"/>
      <c r="G306" s="109"/>
      <c r="H306" s="109"/>
      <c r="K306" s="117"/>
    </row>
    <row r="307" spans="1:11" s="1" customFormat="1" ht="18">
      <c r="A307" s="107"/>
      <c r="B307" s="108"/>
      <c r="C307" s="108"/>
      <c r="D307" s="109"/>
      <c r="E307" s="109"/>
      <c r="F307" s="109"/>
      <c r="G307" s="109"/>
      <c r="H307" s="109"/>
      <c r="K307" s="117"/>
    </row>
    <row r="308" spans="1:11" s="1" customFormat="1" ht="18">
      <c r="A308" s="107"/>
      <c r="B308" s="108"/>
      <c r="C308" s="108"/>
      <c r="D308" s="109"/>
      <c r="E308" s="109"/>
      <c r="F308" s="109"/>
      <c r="G308" s="109"/>
      <c r="H308" s="109"/>
      <c r="K308" s="117"/>
    </row>
    <row r="309" spans="1:11" s="1" customFormat="1" ht="18">
      <c r="A309" s="107"/>
      <c r="B309" s="108"/>
      <c r="C309" s="108"/>
      <c r="D309" s="109"/>
      <c r="E309" s="109"/>
      <c r="F309" s="109"/>
      <c r="G309" s="109"/>
      <c r="H309" s="109"/>
      <c r="K309" s="117"/>
    </row>
    <row r="310" spans="1:11" s="1" customFormat="1" ht="18">
      <c r="A310" s="107"/>
      <c r="B310" s="108"/>
      <c r="C310" s="108"/>
      <c r="D310" s="109"/>
      <c r="E310" s="109"/>
      <c r="F310" s="109"/>
      <c r="G310" s="109"/>
      <c r="H310" s="109"/>
      <c r="K310" s="117"/>
    </row>
    <row r="311" spans="1:11" s="1" customFormat="1" ht="18">
      <c r="A311" s="107"/>
      <c r="B311" s="108"/>
      <c r="C311" s="108"/>
      <c r="D311" s="109"/>
      <c r="E311" s="109"/>
      <c r="F311" s="109"/>
      <c r="G311" s="109"/>
      <c r="H311" s="109"/>
      <c r="K311" s="117"/>
    </row>
    <row r="312" spans="1:11" s="1" customFormat="1" ht="18">
      <c r="A312" s="107"/>
      <c r="B312" s="108"/>
      <c r="C312" s="108"/>
      <c r="D312" s="109"/>
      <c r="E312" s="109"/>
      <c r="F312" s="109"/>
      <c r="G312" s="109"/>
      <c r="H312" s="109"/>
      <c r="K312" s="117"/>
    </row>
    <row r="313" spans="1:11" s="1" customFormat="1" ht="18">
      <c r="A313" s="107"/>
      <c r="B313" s="108"/>
      <c r="C313" s="108"/>
      <c r="D313" s="109"/>
      <c r="E313" s="109"/>
      <c r="F313" s="109"/>
      <c r="G313" s="109"/>
      <c r="H313" s="109"/>
      <c r="K313" s="117"/>
    </row>
    <row r="314" spans="1:11" s="1" customFormat="1" ht="18">
      <c r="A314" s="107"/>
      <c r="B314" s="108"/>
      <c r="C314" s="108"/>
      <c r="D314" s="109"/>
      <c r="E314" s="109"/>
      <c r="F314" s="109"/>
      <c r="G314" s="109"/>
      <c r="H314" s="109"/>
      <c r="K314" s="117"/>
    </row>
    <row r="315" spans="1:11" s="1" customFormat="1" ht="18">
      <c r="A315" s="107"/>
      <c r="B315" s="108"/>
      <c r="C315" s="108"/>
      <c r="D315" s="109"/>
      <c r="E315" s="109"/>
      <c r="F315" s="109"/>
      <c r="G315" s="109"/>
      <c r="H315" s="109"/>
      <c r="K315" s="117"/>
    </row>
    <row r="316" spans="1:11" s="1" customFormat="1" ht="18">
      <c r="A316" s="107"/>
      <c r="B316" s="108"/>
      <c r="C316" s="108"/>
      <c r="D316" s="109"/>
      <c r="E316" s="109"/>
      <c r="F316" s="109"/>
      <c r="G316" s="109"/>
      <c r="H316" s="109"/>
      <c r="K316" s="117"/>
    </row>
    <row r="317" spans="1:11" s="1" customFormat="1" ht="18">
      <c r="A317" s="107"/>
      <c r="B317" s="108"/>
      <c r="C317" s="108"/>
      <c r="D317" s="109"/>
      <c r="E317" s="109"/>
      <c r="F317" s="109"/>
      <c r="G317" s="109"/>
      <c r="H317" s="109"/>
      <c r="K317" s="117"/>
    </row>
    <row r="318" spans="1:11" s="1" customFormat="1" ht="18">
      <c r="A318" s="107"/>
      <c r="B318" s="108"/>
      <c r="C318" s="108"/>
      <c r="D318" s="109"/>
      <c r="E318" s="109"/>
      <c r="F318" s="109"/>
      <c r="G318" s="109"/>
      <c r="H318" s="109"/>
      <c r="K318" s="117"/>
    </row>
    <row r="319" spans="1:11" s="1" customFormat="1" ht="18">
      <c r="A319" s="107"/>
      <c r="B319" s="108"/>
      <c r="C319" s="108"/>
      <c r="D319" s="109"/>
      <c r="E319" s="109"/>
      <c r="F319" s="109"/>
      <c r="G319" s="109"/>
      <c r="H319" s="109"/>
      <c r="K319" s="117"/>
    </row>
    <row r="320" spans="1:11" s="1" customFormat="1" ht="18">
      <c r="A320" s="107"/>
      <c r="B320" s="108"/>
      <c r="C320" s="108"/>
      <c r="D320" s="109"/>
      <c r="E320" s="109"/>
      <c r="F320" s="109"/>
      <c r="G320" s="109"/>
      <c r="H320" s="109"/>
      <c r="K320" s="117"/>
    </row>
    <row r="321" spans="1:11" s="1" customFormat="1" ht="18">
      <c r="A321" s="107"/>
      <c r="B321" s="108"/>
      <c r="C321" s="108"/>
      <c r="D321" s="109"/>
      <c r="E321" s="109"/>
      <c r="F321" s="109"/>
      <c r="G321" s="109"/>
      <c r="H321" s="109"/>
      <c r="K321" s="117"/>
    </row>
    <row r="322" spans="1:11" s="1" customFormat="1" ht="18">
      <c r="A322" s="107"/>
      <c r="B322" s="108"/>
      <c r="C322" s="108"/>
      <c r="D322" s="109"/>
      <c r="E322" s="109"/>
      <c r="F322" s="109"/>
      <c r="G322" s="109"/>
      <c r="H322" s="109"/>
      <c r="K322" s="117"/>
    </row>
    <row r="323" spans="1:11" s="1" customFormat="1" ht="18">
      <c r="A323" s="107"/>
      <c r="B323" s="108"/>
      <c r="C323" s="108"/>
      <c r="D323" s="109"/>
      <c r="E323" s="109"/>
      <c r="F323" s="109"/>
      <c r="G323" s="109"/>
      <c r="H323" s="109"/>
      <c r="K323" s="117"/>
    </row>
    <row r="324" spans="1:11" s="1" customFormat="1" ht="18">
      <c r="A324" s="107"/>
      <c r="B324" s="108"/>
      <c r="C324" s="108"/>
      <c r="D324" s="109"/>
      <c r="E324" s="109"/>
      <c r="F324" s="109"/>
      <c r="G324" s="109"/>
      <c r="H324" s="109"/>
      <c r="K324" s="117"/>
    </row>
    <row r="325" spans="1:11" s="1" customFormat="1" ht="18">
      <c r="A325" s="107"/>
      <c r="B325" s="108"/>
      <c r="C325" s="108"/>
      <c r="D325" s="109"/>
      <c r="E325" s="109"/>
      <c r="F325" s="109"/>
      <c r="G325" s="109"/>
      <c r="H325" s="109"/>
      <c r="K325" s="117"/>
    </row>
    <row r="326" spans="1:11" s="1" customFormat="1" ht="18">
      <c r="A326" s="107"/>
      <c r="B326" s="108"/>
      <c r="C326" s="108"/>
      <c r="D326" s="109"/>
      <c r="E326" s="109"/>
      <c r="F326" s="109"/>
      <c r="G326" s="109"/>
      <c r="H326" s="109"/>
      <c r="K326" s="117"/>
    </row>
    <row r="327" spans="1:11" s="1" customFormat="1" ht="18">
      <c r="A327" s="107"/>
      <c r="B327" s="108"/>
      <c r="C327" s="108"/>
      <c r="D327" s="109"/>
      <c r="E327" s="109"/>
      <c r="F327" s="109"/>
      <c r="G327" s="109"/>
      <c r="H327" s="109"/>
      <c r="K327" s="117"/>
    </row>
    <row r="328" spans="1:11" s="1" customFormat="1" ht="18">
      <c r="A328" s="107"/>
      <c r="B328" s="108"/>
      <c r="C328" s="108"/>
      <c r="D328" s="109"/>
      <c r="E328" s="109"/>
      <c r="F328" s="109"/>
      <c r="G328" s="109"/>
      <c r="H328" s="109"/>
      <c r="K328" s="117"/>
    </row>
    <row r="329" spans="1:11" s="1" customFormat="1" ht="18">
      <c r="A329" s="107"/>
      <c r="B329" s="108"/>
      <c r="C329" s="108"/>
      <c r="D329" s="109"/>
      <c r="E329" s="109"/>
      <c r="F329" s="109"/>
      <c r="G329" s="109"/>
      <c r="H329" s="109"/>
      <c r="K329" s="117"/>
    </row>
    <row r="330" spans="1:11" s="1" customFormat="1" ht="18">
      <c r="A330" s="107"/>
      <c r="B330" s="108"/>
      <c r="C330" s="108"/>
      <c r="D330" s="109"/>
      <c r="E330" s="109"/>
      <c r="F330" s="109"/>
      <c r="G330" s="109"/>
      <c r="H330" s="109"/>
      <c r="K330" s="117"/>
    </row>
    <row r="331" spans="1:11" s="1" customFormat="1" ht="18">
      <c r="A331" s="107"/>
      <c r="B331" s="108"/>
      <c r="C331" s="108"/>
      <c r="D331" s="109"/>
      <c r="E331" s="109"/>
      <c r="F331" s="109"/>
      <c r="G331" s="109"/>
      <c r="H331" s="109"/>
      <c r="K331" s="117"/>
    </row>
    <row r="332" spans="1:11" s="1" customFormat="1" ht="18">
      <c r="A332" s="107"/>
      <c r="B332" s="108"/>
      <c r="C332" s="108"/>
      <c r="D332" s="109"/>
      <c r="E332" s="109"/>
      <c r="F332" s="109"/>
      <c r="G332" s="109"/>
      <c r="H332" s="109"/>
      <c r="K332" s="117"/>
    </row>
    <row r="333" spans="1:11" s="1" customFormat="1" ht="18">
      <c r="A333" s="107"/>
      <c r="B333" s="108"/>
      <c r="C333" s="108"/>
      <c r="D333" s="109"/>
      <c r="E333" s="109"/>
      <c r="F333" s="109"/>
      <c r="G333" s="109"/>
      <c r="H333" s="109"/>
      <c r="K333" s="117"/>
    </row>
    <row r="334" spans="1:11" s="1" customFormat="1" ht="18">
      <c r="A334" s="107"/>
      <c r="B334" s="108"/>
      <c r="C334" s="108"/>
      <c r="D334" s="109"/>
      <c r="E334" s="109"/>
      <c r="F334" s="109"/>
      <c r="G334" s="109"/>
      <c r="H334" s="109"/>
      <c r="K334" s="117"/>
    </row>
    <row r="335" spans="1:11" s="1" customFormat="1" ht="18">
      <c r="A335" s="107"/>
      <c r="B335" s="108"/>
      <c r="C335" s="108"/>
      <c r="D335" s="109"/>
      <c r="E335" s="109"/>
      <c r="F335" s="109"/>
      <c r="G335" s="109"/>
      <c r="H335" s="109"/>
      <c r="K335" s="117"/>
    </row>
    <row r="336" spans="1:11" s="1" customFormat="1" ht="18">
      <c r="A336" s="107"/>
      <c r="B336" s="108"/>
      <c r="C336" s="108"/>
      <c r="D336" s="109"/>
      <c r="E336" s="109"/>
      <c r="F336" s="109"/>
      <c r="G336" s="109"/>
      <c r="H336" s="109"/>
      <c r="K336" s="117"/>
    </row>
    <row r="337" spans="1:11" s="1" customFormat="1" ht="18">
      <c r="A337" s="107"/>
      <c r="B337" s="108"/>
      <c r="C337" s="108"/>
      <c r="D337" s="109"/>
      <c r="E337" s="109"/>
      <c r="F337" s="109"/>
      <c r="G337" s="109"/>
      <c r="H337" s="109"/>
      <c r="K337" s="117"/>
    </row>
    <row r="338" spans="1:11" s="1" customFormat="1" ht="18">
      <c r="A338" s="107"/>
      <c r="B338" s="108"/>
      <c r="C338" s="108"/>
      <c r="D338" s="109"/>
      <c r="E338" s="109"/>
      <c r="F338" s="109"/>
      <c r="G338" s="109"/>
      <c r="H338" s="109"/>
      <c r="K338" s="117"/>
    </row>
    <row r="339" spans="1:11" s="1" customFormat="1" ht="18">
      <c r="A339" s="107"/>
      <c r="B339" s="108"/>
      <c r="C339" s="108"/>
      <c r="D339" s="109"/>
      <c r="E339" s="109"/>
      <c r="F339" s="109"/>
      <c r="G339" s="109"/>
      <c r="H339" s="109"/>
      <c r="K339" s="117"/>
    </row>
    <row r="340" spans="1:11" s="1" customFormat="1" ht="18">
      <c r="A340" s="107"/>
      <c r="B340" s="108"/>
      <c r="C340" s="108"/>
      <c r="D340" s="109"/>
      <c r="E340" s="109"/>
      <c r="F340" s="109"/>
      <c r="G340" s="109"/>
      <c r="H340" s="109"/>
      <c r="K340" s="117"/>
    </row>
    <row r="341" spans="1:11" s="1" customFormat="1" ht="18">
      <c r="A341" s="107"/>
      <c r="B341" s="108"/>
      <c r="C341" s="108"/>
      <c r="D341" s="109"/>
      <c r="E341" s="109"/>
      <c r="F341" s="109"/>
      <c r="G341" s="109"/>
      <c r="H341" s="109"/>
      <c r="K341" s="117"/>
    </row>
    <row r="342" spans="1:11" s="1" customFormat="1" ht="18">
      <c r="A342" s="107"/>
      <c r="B342" s="108"/>
      <c r="C342" s="108"/>
      <c r="D342" s="109"/>
      <c r="E342" s="109"/>
      <c r="F342" s="109"/>
      <c r="G342" s="109"/>
      <c r="H342" s="109"/>
      <c r="K342" s="117"/>
    </row>
    <row r="343" spans="1:11" s="1" customFormat="1" ht="18">
      <c r="A343" s="107"/>
      <c r="B343" s="108"/>
      <c r="C343" s="108"/>
      <c r="D343" s="109"/>
      <c r="E343" s="109"/>
      <c r="F343" s="109"/>
      <c r="G343" s="109"/>
      <c r="H343" s="109"/>
      <c r="K343" s="117"/>
    </row>
    <row r="344" spans="1:11" s="1" customFormat="1" ht="18">
      <c r="A344" s="107"/>
      <c r="B344" s="108"/>
      <c r="C344" s="108"/>
      <c r="D344" s="109"/>
      <c r="E344" s="109"/>
      <c r="F344" s="109"/>
      <c r="G344" s="109"/>
      <c r="H344" s="109"/>
      <c r="K344" s="117"/>
    </row>
    <row r="345" spans="1:11" s="1" customFormat="1" ht="18">
      <c r="A345" s="107"/>
      <c r="B345" s="108"/>
      <c r="C345" s="108"/>
      <c r="D345" s="109"/>
      <c r="E345" s="109"/>
      <c r="F345" s="109"/>
      <c r="G345" s="109"/>
      <c r="H345" s="109"/>
      <c r="K345" s="117"/>
    </row>
    <row r="346" spans="1:11" s="1" customFormat="1" ht="18">
      <c r="A346" s="107"/>
      <c r="B346" s="108"/>
      <c r="C346" s="108"/>
      <c r="D346" s="109"/>
      <c r="E346" s="109"/>
      <c r="F346" s="109"/>
      <c r="G346" s="109"/>
      <c r="H346" s="109"/>
      <c r="K346" s="117"/>
    </row>
    <row r="347" spans="1:11" s="1" customFormat="1" ht="18">
      <c r="A347" s="107"/>
      <c r="B347" s="108"/>
      <c r="C347" s="108"/>
      <c r="D347" s="109"/>
      <c r="E347" s="109"/>
      <c r="F347" s="109"/>
      <c r="G347" s="109"/>
      <c r="H347" s="109"/>
      <c r="K347" s="117"/>
    </row>
    <row r="348" spans="1:11" s="1" customFormat="1" ht="18">
      <c r="A348" s="107"/>
      <c r="B348" s="108"/>
      <c r="C348" s="108"/>
      <c r="D348" s="109"/>
      <c r="E348" s="109"/>
      <c r="F348" s="109"/>
      <c r="G348" s="109"/>
      <c r="H348" s="109"/>
      <c r="K348" s="117"/>
    </row>
    <row r="349" spans="1:11" s="1" customFormat="1" ht="18">
      <c r="A349" s="107"/>
      <c r="B349" s="108"/>
      <c r="C349" s="108"/>
      <c r="D349" s="109"/>
      <c r="E349" s="109"/>
      <c r="F349" s="109"/>
      <c r="G349" s="109"/>
      <c r="H349" s="109"/>
      <c r="K349" s="117"/>
    </row>
    <row r="350" spans="1:11" s="1" customFormat="1" ht="18">
      <c r="A350" s="107"/>
      <c r="B350" s="108"/>
      <c r="C350" s="108"/>
      <c r="D350" s="109"/>
      <c r="E350" s="109"/>
      <c r="F350" s="109"/>
      <c r="G350" s="109"/>
      <c r="H350" s="109"/>
      <c r="K350" s="117"/>
    </row>
    <row r="351" spans="1:11" s="1" customFormat="1" ht="18">
      <c r="A351" s="107"/>
      <c r="B351" s="108"/>
      <c r="C351" s="108"/>
      <c r="D351" s="109"/>
      <c r="E351" s="109"/>
      <c r="F351" s="109"/>
      <c r="G351" s="109"/>
      <c r="H351" s="109"/>
      <c r="K351" s="117"/>
    </row>
    <row r="352" spans="1:11" s="1" customFormat="1" ht="18">
      <c r="A352" s="107"/>
      <c r="B352" s="108"/>
      <c r="C352" s="108"/>
      <c r="D352" s="109"/>
      <c r="E352" s="109"/>
      <c r="F352" s="109"/>
      <c r="G352" s="109"/>
      <c r="H352" s="109"/>
      <c r="K352" s="117"/>
    </row>
    <row r="353" spans="1:11" s="1" customFormat="1" ht="18">
      <c r="A353" s="107"/>
      <c r="B353" s="108"/>
      <c r="C353" s="108"/>
      <c r="D353" s="109"/>
      <c r="E353" s="109"/>
      <c r="F353" s="109"/>
      <c r="G353" s="109"/>
      <c r="H353" s="109"/>
      <c r="K353" s="117"/>
    </row>
    <row r="354" spans="1:11" s="1" customFormat="1" ht="18">
      <c r="A354" s="107"/>
      <c r="B354" s="108"/>
      <c r="C354" s="108"/>
      <c r="D354" s="109"/>
      <c r="E354" s="109"/>
      <c r="F354" s="109"/>
      <c r="G354" s="109"/>
      <c r="H354" s="109"/>
      <c r="K354" s="117"/>
    </row>
    <row r="355" spans="1:11" s="1" customFormat="1" ht="18">
      <c r="A355" s="107"/>
      <c r="B355" s="108"/>
      <c r="C355" s="108"/>
      <c r="D355" s="109"/>
      <c r="E355" s="109"/>
      <c r="F355" s="109"/>
      <c r="G355" s="109"/>
      <c r="H355" s="109"/>
      <c r="K355" s="117"/>
    </row>
    <row r="356" spans="1:11" s="1" customFormat="1" ht="18">
      <c r="A356" s="107"/>
      <c r="B356" s="108"/>
      <c r="C356" s="108"/>
      <c r="D356" s="109"/>
      <c r="E356" s="109"/>
      <c r="F356" s="109"/>
      <c r="G356" s="109"/>
      <c r="H356" s="109"/>
      <c r="K356" s="117"/>
    </row>
    <row r="357" spans="1:11" s="1" customFormat="1" ht="18">
      <c r="A357" s="107"/>
      <c r="B357" s="108"/>
      <c r="C357" s="108"/>
      <c r="D357" s="109"/>
      <c r="E357" s="109"/>
      <c r="F357" s="109"/>
      <c r="G357" s="109"/>
      <c r="H357" s="109"/>
      <c r="K357" s="117"/>
    </row>
    <row r="358" spans="1:11" s="1" customFormat="1" ht="18">
      <c r="A358" s="107"/>
      <c r="B358" s="108"/>
      <c r="C358" s="108"/>
      <c r="D358" s="109"/>
      <c r="E358" s="109"/>
      <c r="F358" s="109"/>
      <c r="G358" s="109"/>
      <c r="H358" s="109"/>
      <c r="K358" s="117"/>
    </row>
    <row r="359" spans="1:11" s="1" customFormat="1" ht="18">
      <c r="A359" s="107"/>
      <c r="B359" s="108"/>
      <c r="C359" s="108"/>
      <c r="D359" s="109"/>
      <c r="E359" s="109"/>
      <c r="F359" s="109"/>
      <c r="G359" s="109"/>
      <c r="H359" s="109"/>
      <c r="K359" s="117"/>
    </row>
    <row r="360" spans="1:11" s="1" customFormat="1" ht="18">
      <c r="A360" s="107"/>
      <c r="B360" s="108"/>
      <c r="C360" s="108"/>
      <c r="D360" s="109"/>
      <c r="E360" s="109"/>
      <c r="F360" s="109"/>
      <c r="G360" s="109"/>
      <c r="H360" s="109"/>
      <c r="K360" s="117"/>
    </row>
    <row r="361" spans="1:11" s="1" customFormat="1" ht="18">
      <c r="A361" s="107"/>
      <c r="B361" s="108"/>
      <c r="C361" s="108"/>
      <c r="D361" s="109"/>
      <c r="E361" s="109"/>
      <c r="F361" s="109"/>
      <c r="G361" s="109"/>
      <c r="H361" s="109"/>
      <c r="K361" s="117"/>
    </row>
    <row r="362" spans="1:11" s="1" customFormat="1" ht="18">
      <c r="A362" s="107"/>
      <c r="B362" s="108"/>
      <c r="C362" s="108"/>
      <c r="D362" s="109"/>
      <c r="E362" s="109"/>
      <c r="F362" s="109"/>
      <c r="G362" s="109"/>
      <c r="H362" s="109"/>
      <c r="K362" s="117"/>
    </row>
    <row r="363" spans="1:11" s="1" customFormat="1" ht="18">
      <c r="A363" s="107"/>
      <c r="B363" s="108"/>
      <c r="C363" s="108"/>
      <c r="D363" s="109"/>
      <c r="E363" s="109"/>
      <c r="F363" s="109"/>
      <c r="G363" s="109"/>
      <c r="H363" s="109"/>
      <c r="K363" s="117"/>
    </row>
    <row r="364" spans="1:11" s="1" customFormat="1" ht="18">
      <c r="A364" s="107"/>
      <c r="B364" s="108"/>
      <c r="C364" s="108"/>
      <c r="D364" s="109"/>
      <c r="E364" s="109"/>
      <c r="F364" s="109"/>
      <c r="G364" s="109"/>
      <c r="H364" s="109"/>
      <c r="K364" s="117"/>
    </row>
    <row r="365" spans="1:11" s="1" customFormat="1" ht="18">
      <c r="A365" s="107"/>
      <c r="B365" s="108"/>
      <c r="C365" s="108"/>
      <c r="D365" s="109"/>
      <c r="E365" s="109"/>
      <c r="F365" s="109"/>
      <c r="G365" s="109"/>
      <c r="H365" s="109"/>
      <c r="K365" s="117"/>
    </row>
    <row r="366" spans="1:11" s="1" customFormat="1" ht="18">
      <c r="A366" s="107"/>
      <c r="B366" s="108"/>
      <c r="C366" s="108"/>
      <c r="D366" s="109"/>
      <c r="E366" s="109"/>
      <c r="F366" s="109"/>
      <c r="G366" s="109"/>
      <c r="H366" s="109"/>
      <c r="K366" s="117"/>
    </row>
    <row r="367" spans="1:11" s="1" customFormat="1" ht="18">
      <c r="A367" s="107"/>
      <c r="B367" s="108"/>
      <c r="C367" s="108"/>
      <c r="D367" s="109"/>
      <c r="E367" s="109"/>
      <c r="F367" s="109"/>
      <c r="G367" s="109"/>
      <c r="H367" s="109"/>
      <c r="K367" s="117"/>
    </row>
    <row r="368" spans="1:11" s="1" customFormat="1" ht="18">
      <c r="A368" s="107"/>
      <c r="B368" s="108"/>
      <c r="C368" s="108"/>
      <c r="D368" s="109"/>
      <c r="E368" s="109"/>
      <c r="F368" s="109"/>
      <c r="G368" s="109"/>
      <c r="H368" s="109"/>
      <c r="K368" s="117"/>
    </row>
    <row r="369" spans="1:11" s="1" customFormat="1" ht="18">
      <c r="A369" s="107"/>
      <c r="B369" s="108"/>
      <c r="C369" s="108"/>
      <c r="D369" s="109"/>
      <c r="E369" s="109"/>
      <c r="F369" s="109"/>
      <c r="G369" s="109"/>
      <c r="H369" s="109"/>
      <c r="K369" s="117"/>
    </row>
    <row r="370" spans="1:11" s="1" customFormat="1" ht="18">
      <c r="A370" s="107"/>
      <c r="B370" s="108"/>
      <c r="C370" s="108"/>
      <c r="D370" s="109"/>
      <c r="E370" s="109"/>
      <c r="F370" s="109"/>
      <c r="G370" s="109"/>
      <c r="H370" s="109"/>
      <c r="K370" s="117"/>
    </row>
    <row r="371" spans="1:11" s="1" customFormat="1" ht="18">
      <c r="A371" s="107"/>
      <c r="B371" s="108"/>
      <c r="C371" s="108"/>
      <c r="D371" s="109"/>
      <c r="E371" s="109"/>
      <c r="F371" s="109"/>
      <c r="G371" s="109"/>
      <c r="H371" s="109"/>
      <c r="K371" s="117"/>
    </row>
    <row r="372" spans="1:11" s="1" customFormat="1" ht="18">
      <c r="A372" s="107"/>
      <c r="B372" s="108"/>
      <c r="C372" s="108"/>
      <c r="D372" s="109"/>
      <c r="E372" s="109"/>
      <c r="F372" s="109"/>
      <c r="G372" s="109"/>
      <c r="H372" s="109"/>
      <c r="K372" s="117"/>
    </row>
    <row r="373" spans="1:11" s="1" customFormat="1" ht="18">
      <c r="A373" s="107"/>
      <c r="B373" s="108"/>
      <c r="C373" s="108"/>
      <c r="D373" s="109"/>
      <c r="E373" s="109"/>
      <c r="F373" s="109"/>
      <c r="G373" s="109"/>
      <c r="H373" s="109"/>
      <c r="K373" s="117"/>
    </row>
    <row r="374" spans="1:11" s="1" customFormat="1" ht="18">
      <c r="A374" s="107"/>
      <c r="B374" s="108"/>
      <c r="C374" s="108"/>
      <c r="D374" s="109"/>
      <c r="E374" s="109"/>
      <c r="F374" s="109"/>
      <c r="G374" s="109"/>
      <c r="H374" s="109"/>
      <c r="K374" s="117"/>
    </row>
    <row r="375" spans="1:11" s="1" customFormat="1" ht="18">
      <c r="A375" s="107"/>
      <c r="B375" s="108"/>
      <c r="C375" s="108"/>
      <c r="D375" s="109"/>
      <c r="E375" s="109"/>
      <c r="F375" s="109"/>
      <c r="G375" s="109"/>
      <c r="H375" s="109"/>
      <c r="K375" s="117"/>
    </row>
    <row r="376" spans="1:11" s="1" customFormat="1" ht="18">
      <c r="A376" s="107"/>
      <c r="B376" s="108"/>
      <c r="C376" s="108"/>
      <c r="D376" s="109"/>
      <c r="E376" s="109"/>
      <c r="F376" s="109"/>
      <c r="G376" s="109"/>
      <c r="H376" s="109"/>
      <c r="K376" s="117"/>
    </row>
    <row r="377" spans="1:11" s="1" customFormat="1" ht="18">
      <c r="A377" s="107"/>
      <c r="B377" s="108"/>
      <c r="C377" s="108"/>
      <c r="D377" s="109"/>
      <c r="E377" s="109"/>
      <c r="F377" s="109"/>
      <c r="G377" s="109"/>
      <c r="H377" s="109"/>
      <c r="K377" s="117"/>
    </row>
    <row r="378" spans="1:11" s="1" customFormat="1" ht="18">
      <c r="A378" s="107"/>
      <c r="B378" s="108"/>
      <c r="C378" s="108"/>
      <c r="D378" s="109"/>
      <c r="E378" s="109"/>
      <c r="F378" s="109"/>
      <c r="G378" s="109"/>
      <c r="H378" s="109"/>
      <c r="K378" s="117"/>
    </row>
    <row r="379" spans="1:11" s="1" customFormat="1" ht="18">
      <c r="A379" s="107"/>
      <c r="B379" s="108"/>
      <c r="C379" s="108"/>
      <c r="D379" s="109"/>
      <c r="E379" s="109"/>
      <c r="F379" s="109"/>
      <c r="G379" s="109"/>
      <c r="H379" s="109"/>
      <c r="K379" s="117"/>
    </row>
    <row r="380" spans="1:11" s="1" customFormat="1" ht="18">
      <c r="A380" s="107"/>
      <c r="B380" s="108"/>
      <c r="C380" s="108"/>
      <c r="D380" s="109"/>
      <c r="E380" s="109"/>
      <c r="F380" s="109"/>
      <c r="G380" s="109"/>
      <c r="H380" s="109"/>
      <c r="K380" s="117"/>
    </row>
    <row r="381" spans="1:11" s="1" customFormat="1" ht="18">
      <c r="A381" s="107"/>
      <c r="B381" s="108"/>
      <c r="C381" s="108"/>
      <c r="D381" s="109"/>
      <c r="E381" s="109"/>
      <c r="F381" s="109"/>
      <c r="G381" s="109"/>
      <c r="H381" s="109"/>
      <c r="K381" s="117"/>
    </row>
    <row r="382" spans="1:11" s="1" customFormat="1" ht="18">
      <c r="A382" s="107"/>
      <c r="B382" s="108"/>
      <c r="C382" s="108"/>
      <c r="D382" s="109"/>
      <c r="E382" s="109"/>
      <c r="F382" s="109"/>
      <c r="G382" s="109"/>
      <c r="H382" s="109"/>
      <c r="K382" s="117"/>
    </row>
    <row r="383" spans="1:11" s="1" customFormat="1" ht="18">
      <c r="A383" s="107"/>
      <c r="B383" s="108"/>
      <c r="C383" s="108"/>
      <c r="D383" s="109"/>
      <c r="E383" s="109"/>
      <c r="F383" s="109"/>
      <c r="G383" s="109"/>
      <c r="H383" s="109"/>
      <c r="K383" s="117"/>
    </row>
    <row r="384" spans="1:11" s="1" customFormat="1" ht="18">
      <c r="A384" s="107"/>
      <c r="B384" s="108"/>
      <c r="C384" s="108"/>
      <c r="D384" s="109"/>
      <c r="E384" s="109"/>
      <c r="F384" s="109"/>
      <c r="G384" s="109"/>
      <c r="H384" s="109"/>
      <c r="K384" s="117"/>
    </row>
    <row r="385" spans="1:11" s="1" customFormat="1" ht="18">
      <c r="A385" s="107"/>
      <c r="B385" s="108"/>
      <c r="C385" s="108"/>
      <c r="D385" s="109"/>
      <c r="E385" s="109"/>
      <c r="F385" s="109"/>
      <c r="G385" s="109"/>
      <c r="H385" s="109"/>
      <c r="K385" s="117"/>
    </row>
    <row r="386" spans="1:11" s="1" customFormat="1" ht="18">
      <c r="A386" s="107"/>
      <c r="B386" s="108"/>
      <c r="C386" s="108"/>
      <c r="D386" s="109"/>
      <c r="E386" s="109"/>
      <c r="F386" s="109"/>
      <c r="G386" s="109"/>
      <c r="H386" s="109"/>
      <c r="K386" s="117"/>
    </row>
    <row r="387" spans="1:11" s="1" customFormat="1" ht="18">
      <c r="A387" s="107"/>
      <c r="B387" s="108"/>
      <c r="C387" s="108"/>
      <c r="D387" s="109"/>
      <c r="E387" s="109"/>
      <c r="F387" s="109"/>
      <c r="G387" s="109"/>
      <c r="H387" s="109"/>
      <c r="K387" s="117"/>
    </row>
    <row r="388" spans="1:11" s="1" customFormat="1" ht="18">
      <c r="A388" s="107"/>
      <c r="B388" s="108"/>
      <c r="C388" s="108"/>
      <c r="D388" s="109"/>
      <c r="E388" s="109"/>
      <c r="F388" s="109"/>
      <c r="G388" s="109"/>
      <c r="H388" s="109"/>
      <c r="K388" s="117"/>
    </row>
    <row r="389" spans="1:11" s="1" customFormat="1" ht="18">
      <c r="A389" s="107"/>
      <c r="B389" s="108"/>
      <c r="C389" s="108"/>
      <c r="D389" s="109"/>
      <c r="E389" s="109"/>
      <c r="F389" s="109"/>
      <c r="G389" s="109"/>
      <c r="H389" s="109"/>
      <c r="K389" s="117"/>
    </row>
  </sheetData>
  <sheetProtection/>
  <mergeCells count="35">
    <mergeCell ref="H285:I285"/>
    <mergeCell ref="A6:J6"/>
    <mergeCell ref="F8:F9"/>
    <mergeCell ref="A8:A9"/>
    <mergeCell ref="A285:E285"/>
    <mergeCell ref="K257:K270"/>
    <mergeCell ref="E8:E9"/>
    <mergeCell ref="I8:I9"/>
    <mergeCell ref="J8:J9"/>
    <mergeCell ref="G1:J1"/>
    <mergeCell ref="G3:J3"/>
    <mergeCell ref="K217:K231"/>
    <mergeCell ref="K232:K244"/>
    <mergeCell ref="K245:K256"/>
    <mergeCell ref="B8:B9"/>
    <mergeCell ref="C8:C9"/>
    <mergeCell ref="H8:H9"/>
    <mergeCell ref="G8:G9"/>
    <mergeCell ref="D8:D9"/>
    <mergeCell ref="K132:K144"/>
    <mergeCell ref="K145:K160"/>
    <mergeCell ref="K161:K176"/>
    <mergeCell ref="K177:K188"/>
    <mergeCell ref="K189:K204"/>
    <mergeCell ref="K205:K216"/>
    <mergeCell ref="K271:K287"/>
    <mergeCell ref="K1:K21"/>
    <mergeCell ref="K22:K38"/>
    <mergeCell ref="K39:K53"/>
    <mergeCell ref="K54:K68"/>
    <mergeCell ref="K69:K78"/>
    <mergeCell ref="K79:K95"/>
    <mergeCell ref="K96:K106"/>
    <mergeCell ref="K107:K120"/>
    <mergeCell ref="K121:K131"/>
  </mergeCells>
  <printOptions horizontalCentered="1"/>
  <pageMargins left="0.1968503937007874" right="0.1968503937007874" top="1.1811023622047245" bottom="0.5905511811023623" header="0.1968503937007874" footer="0.2362204724409449"/>
  <pageSetup fitToHeight="20" fitToWidth="1" horizontalDpi="600" verticalDpi="600" orientation="landscape" paperSize="9" scale="56" r:id="rId1"/>
  <headerFooter differentFirst="1" alignWithMargins="0">
    <oddHeader>&amp;R&amp;18Продовження додатку 5</oddHeader>
  </headerFooter>
  <rowBreaks count="1" manualBreakCount="1">
    <brk id="27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Nelya11</cp:lastModifiedBy>
  <cp:lastPrinted>2018-07-20T10:42:27Z</cp:lastPrinted>
  <dcterms:created xsi:type="dcterms:W3CDTF">2014-01-17T10:52:16Z</dcterms:created>
  <dcterms:modified xsi:type="dcterms:W3CDTF">2018-07-20T10:56:41Z</dcterms:modified>
  <cp:category/>
  <cp:version/>
  <cp:contentType/>
  <cp:contentStatus/>
</cp:coreProperties>
</file>