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8016" activeTab="0"/>
  </bookViews>
  <sheets>
    <sheet name="Лист1" sheetId="1" r:id="rId1"/>
  </sheets>
  <definedNames>
    <definedName name="OLE_LINK1" localSheetId="0">'Лист1'!$A$137</definedName>
    <definedName name="_xlnm.Print_Titles" localSheetId="0">'Лист1'!$7:$9</definedName>
    <definedName name="_xlnm.Print_Area" localSheetId="0">'Лист1'!$A$1:$M$222</definedName>
  </definedNames>
  <calcPr fullCalcOnLoad="1"/>
</workbook>
</file>

<file path=xl/sharedStrings.xml><?xml version="1.0" encoding="utf-8"?>
<sst xmlns="http://schemas.openxmlformats.org/spreadsheetml/2006/main" count="441" uniqueCount="263">
  <si>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</si>
  <si>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</si>
  <si>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</si>
  <si>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</si>
  <si>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</si>
  <si>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</si>
  <si>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Орієнтовні обсяги фінансування (вартість), тис. грн., у т. ч.</t>
  </si>
  <si>
    <t>Галузь «Освіта»</t>
  </si>
  <si>
    <t>Інвестиційні проекти</t>
  </si>
  <si>
    <t>1.</t>
  </si>
  <si>
    <t xml:space="preserve">1.1 Підвищення енергоефективності в дошкільних навчальних закладах міста Суми </t>
  </si>
  <si>
    <t>2017-2019</t>
  </si>
  <si>
    <t>Управління капітального будівництва та дорожнього господарства СМР</t>
  </si>
  <si>
    <t>Залучені кошти</t>
  </si>
  <si>
    <t>МБ</t>
  </si>
  <si>
    <t>2.</t>
  </si>
  <si>
    <t>Модернізація систем освітлення</t>
  </si>
  <si>
    <t>2.1 Заміна ламп розжарювання на енергоефективні освітлювальні прилади в навчально-виховних закладах</t>
  </si>
  <si>
    <t>Управління освіти і науки СМР</t>
  </si>
  <si>
    <t>3.</t>
  </si>
  <si>
    <t>3.1 Капітальний ремонт будівлі (заміна віконних блоків)</t>
  </si>
  <si>
    <t>Покращення параметрів мікроклімату в будівлі</t>
  </si>
  <si>
    <t xml:space="preserve">ССШ № 1, ЗОШ № 6 </t>
  </si>
  <si>
    <t>ЗОШ № 21</t>
  </si>
  <si>
    <t>ЗОШ № 27</t>
  </si>
  <si>
    <t>3.2 Придбання енергозберігаючих віконних блоків для ДНЗ № 15</t>
  </si>
  <si>
    <t>3.3. Придбання енергозберігаючих віконних блоків для ДНЗ № 31</t>
  </si>
  <si>
    <t>3.4. Придбання енергозберігаючих віконних блоків для ЗОШ № 13</t>
  </si>
  <si>
    <t xml:space="preserve">4. </t>
  </si>
  <si>
    <t xml:space="preserve">Термомодерніза-ція будівлі та модернізація інженерних мереж </t>
  </si>
  <si>
    <t xml:space="preserve">4.1 Реконструкція- термомодернізація будівлі та модернізація інженерних мереж ССШ № 25 </t>
  </si>
  <si>
    <t xml:space="preserve">ЗОШ № 24 </t>
  </si>
  <si>
    <t>4.3 Реконструкція- термомодернізація будівлі НВК ДНЗ № 16</t>
  </si>
  <si>
    <t>5.</t>
  </si>
  <si>
    <t>Модернізація систем опалення</t>
  </si>
  <si>
    <t>Завершення робіт з модернізації газової котельні</t>
  </si>
  <si>
    <t>Завершення робіт з установлення модульної котельні</t>
  </si>
  <si>
    <t>ДНЗ №№ 14, 24, 29, Спецшкола, ЗОШ №№ 4, 19, 13, 17, 18, 21, ССШ №№ 1, 7, ЦЕНТУМ</t>
  </si>
  <si>
    <t xml:space="preserve">Економія теплової енергії – </t>
  </si>
  <si>
    <t>844 МВтгод/рік</t>
  </si>
  <si>
    <t>6.</t>
  </si>
  <si>
    <t>Впровадження автоматизованої системи моніторингу енергоспоживання в бюджетній сфері</t>
  </si>
  <si>
    <t>6.1 Заміна та встановлення нового обладнання для впровадження системи моніторингу теплоспоживання на об’єктах галузі «Освіта»</t>
  </si>
  <si>
    <t>Впровадження автоматизованого збору даних приладового обліку енергоресурсів</t>
  </si>
  <si>
    <t>ДНЗ №№ 21, 23, 14, 2, 7, 22</t>
  </si>
  <si>
    <t>6.2 Оплата послуг з побудови та створення системи моніторингу теплоспоживання на об’єктах галузі «Освіта»</t>
  </si>
  <si>
    <t>6.3 Моніторинг  теплоспоживання будівель установ та закладів  галузі «Освіта»</t>
  </si>
  <si>
    <t>ССШ №№ 1, 7, 17, ЗОШ №№ 6, 22, ДНЗ №№ 21, 23, 14, 2, 7, 22</t>
  </si>
  <si>
    <t>Всього по галузі «Освіта»</t>
  </si>
  <si>
    <t>Галузь «Охорона здоров’я»</t>
  </si>
  <si>
    <t>7.</t>
  </si>
  <si>
    <t>Відділ охорони здоров’я СМР</t>
  </si>
  <si>
    <t xml:space="preserve">КУ «Сумська міська дитяча клінічна лікарня Святої Зінаїди» </t>
  </si>
  <si>
    <t>Економія електричної енергії – 99 МВтгод/рік</t>
  </si>
  <si>
    <t>КУ «Сумська міська клінічна лікарня №4»</t>
  </si>
  <si>
    <t>Економія електричної енергії – 25 МВтгод/рік</t>
  </si>
  <si>
    <t>КУ «Сумська міська клінічна лікарня №5»</t>
  </si>
  <si>
    <t>Економія електричної енергії – 18,2 МВтгод/рік</t>
  </si>
  <si>
    <t>КУ «Сумська міська клінічна стоматологічна поліклініка»</t>
  </si>
  <si>
    <t>Економія електричної енергії – 1,5 МВтгод/рік</t>
  </si>
  <si>
    <t>КУ «Сумська міська клінічна лікарня № 1»</t>
  </si>
  <si>
    <t>Економія електричної енергії-9,14 МВтгод/рік</t>
  </si>
  <si>
    <t>КУ «Сумський міський клінічний пологовий будинок Пресвятої Діви Марії»</t>
  </si>
  <si>
    <t xml:space="preserve">КУ «Центр первинної медико-санітарної допомоги № 3 </t>
  </si>
  <si>
    <t>м. Суми»</t>
  </si>
  <si>
    <t>Економія електричної енергії – 1,35 МВтгод/рік</t>
  </si>
  <si>
    <t>8.</t>
  </si>
  <si>
    <t>Термомодернізація будівель</t>
  </si>
  <si>
    <t>2017-2018</t>
  </si>
  <si>
    <t xml:space="preserve">Покращення параметрів мікроклімату в будівлі. </t>
  </si>
  <si>
    <t>КУ «СМКЛ №4»</t>
  </si>
  <si>
    <t>КУ «Сумська міська дитяча клінічна лікарня Святої Зінаїди»</t>
  </si>
  <si>
    <t>Всього по галузі «Охорона здоров’я»</t>
  </si>
  <si>
    <t>9.</t>
  </si>
  <si>
    <t>Відділ культури та туризму СМР</t>
  </si>
  <si>
    <t>ДМШ № 1</t>
  </si>
  <si>
    <t>5,2 МВт∙год/рік</t>
  </si>
  <si>
    <t>ДМШ № 3</t>
  </si>
  <si>
    <t>12 МВт∙год/рік</t>
  </si>
  <si>
    <t>ДМШ № 2</t>
  </si>
  <si>
    <t>ДМШ № 4</t>
  </si>
  <si>
    <t xml:space="preserve">Завершення робіт з утеплення  фасаду </t>
  </si>
  <si>
    <t>10.</t>
  </si>
  <si>
    <t>Встановлення котла з більшим коефіцієнтом корисної дії</t>
  </si>
  <si>
    <t>2018-2019</t>
  </si>
  <si>
    <t>ДХШ</t>
  </si>
  <si>
    <t>Економія теплової енергії –</t>
  </si>
  <si>
    <t>Галузь «Соціальний захист населення»</t>
  </si>
  <si>
    <t>11.</t>
  </si>
  <si>
    <t>Термомодерніза-ція будівель</t>
  </si>
  <si>
    <t xml:space="preserve">МБ </t>
  </si>
  <si>
    <t>Всього по галузі «Соціальний захист»</t>
  </si>
  <si>
    <t>Інформаційно-просвітницькі заходи у сфері енергозбереження та підвищення енергоефективності та інші заходи</t>
  </si>
  <si>
    <t>12.</t>
  </si>
  <si>
    <t>Створення та функціонування системи енергетичного менеджменту</t>
  </si>
  <si>
    <t>Департамент фінансів, економіки та інвестицій СМР, управління освіти і науки СМР, відділ культури та туризму СМР, відділ охорони здоров’я СМР</t>
  </si>
  <si>
    <t>Участь у Добровільному об’єднанні органів місцевого самоврядування – Асоціації «Енергоефективні міста України»</t>
  </si>
  <si>
    <t>Виконавчий комітет СМР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</si>
  <si>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</t>
  </si>
  <si>
    <t>14.</t>
  </si>
  <si>
    <t>Популяризація ідеї сталого енергетичного розвитку міста</t>
  </si>
  <si>
    <t>Виконавчий комітет СМР, Департамент фінансів, економіки та інвестицій СМР</t>
  </si>
  <si>
    <t>Проведення заходів з популяризації та виховання енергоефективної поведінки у споживачів</t>
  </si>
  <si>
    <t>Виготовлення презентаційних матеріалів «План дій сталого енергетичного розвитку міста Суми на 2016-2025 роки» для потенційних інвесторів</t>
  </si>
  <si>
    <t>Управління освіти і науки СМР, відділ культури та туризму СМР</t>
  </si>
  <si>
    <t>Всього по Програмі</t>
  </si>
  <si>
    <t>ДНЗ № 20</t>
  </si>
  <si>
    <t>ДБ</t>
  </si>
  <si>
    <t>ДНЗ № 23</t>
  </si>
  <si>
    <t>ДНЗ № 33</t>
  </si>
  <si>
    <t>ЗОШ № 23</t>
  </si>
  <si>
    <t>Гімназія № 1</t>
  </si>
  <si>
    <t>Додаток 2</t>
  </si>
  <si>
    <t>Напрями діяльності, завдання та заходи програми підвищення енергоефективності в бюджетній сфері міста Суми на 2017-2019 роки</t>
  </si>
  <si>
    <t xml:space="preserve">4.2 Реконструкція- термомодернізація будівлі та модернізація інженерних мереж </t>
  </si>
  <si>
    <t>5.1 Реконструкція будівлі комунальної установи «Сумський дошкільний навчальний заклад № 27 «Світанок»  по вул. Червонопрапорна, 23 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</si>
  <si>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Департамент соціального захисту населення СМР</t>
  </si>
  <si>
    <t>Економія електричної енергії-            128 МВтгод/рік</t>
  </si>
  <si>
    <t>Економія електричної енергії –             88 МВтгод/рік</t>
  </si>
  <si>
    <t>Економія теплової енергії –             99,84 МВтгод/рік</t>
  </si>
  <si>
    <t>3.5 Придбання та встановлення віконних та дверних блоків у                    ЗОШ № 15</t>
  </si>
  <si>
    <t>8.1 Заміна ламп розжарювання на енергоефективні освітлювальні прилади в лікувально-профілактичних закладах</t>
  </si>
  <si>
    <t>9.1 Капітальний ремонт будівель (заміна віконних блоків)</t>
  </si>
  <si>
    <t>9.3 Заміна віконних блоків в КУ «Сумський міський клінічний пологовий будинок Пресвятої Діви Марії»</t>
  </si>
  <si>
    <t>9.2 Придбання енергозберігаючих віконних блоків для КУ «Сумська міська клінічна стоматологічна поліклініка»</t>
  </si>
  <si>
    <t>Залучені кошти (грант)</t>
  </si>
  <si>
    <t>Модернізація системи вентиляції</t>
  </si>
  <si>
    <t>ОБ+ДБ</t>
  </si>
  <si>
    <t xml:space="preserve">Термомодерніза-ція будівель </t>
  </si>
  <si>
    <t>7.1 Придбання та встановлення рекуператорів в ЗОШ № 5</t>
  </si>
  <si>
    <t>5.2 Реконструкція системи опалення з установленням модульної котельні, що працює на поновлюваних джерелах енергії (біомаса) в комунальній установі "Сумська загальноосвітня школа  І-ІІІ ступеня № 11 по вул. Шишкіна, 12"</t>
  </si>
  <si>
    <t xml:space="preserve">ССШ №№ 1, 7, 17, ЗОШ №№ 6, 22 </t>
  </si>
  <si>
    <t>Дитяча художня школа ім. М.Г. Лисенка</t>
  </si>
  <si>
    <t>15.</t>
  </si>
  <si>
    <t>3.7 Придбання та встановлення віконних блоків у ССШ № 3</t>
  </si>
  <si>
    <t>Проведення енергоаудитів будівель</t>
  </si>
  <si>
    <t>Розробка заходів з підвищення енергоефективності</t>
  </si>
  <si>
    <t>ЗОШ № 4</t>
  </si>
  <si>
    <t>ЗОШ № 18</t>
  </si>
  <si>
    <t>ДНЗ № 21</t>
  </si>
  <si>
    <t>ПДЮ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</si>
  <si>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</si>
  <si>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ЗОШ № 13</t>
  </si>
  <si>
    <t>ССШ № 19</t>
  </si>
  <si>
    <t>ЗОШ № 26</t>
  </si>
  <si>
    <t>4.4 Покращення енергоефективності в освітніх закладах (ЗОШ № 22)</t>
  </si>
  <si>
    <t>Бібліотека-філія № 1</t>
  </si>
  <si>
    <t>Бібліотека-філія № 3</t>
  </si>
  <si>
    <t>Бібліотека-філія № 6</t>
  </si>
  <si>
    <t>ДМШ №4</t>
  </si>
  <si>
    <t>Створення дієвого, ефективного та фахового енергоменеджменту в бюджетних закладах соціально-культурної сфери, проведення навчань для енергоменеджерів бюджетної сфери </t>
  </si>
  <si>
    <t>Департамент фінансів, економіки та інвестицій СМР</t>
  </si>
  <si>
    <t>БФ № 4</t>
  </si>
  <si>
    <t>3.6 Придбання віконних блоків для  ДНЗ № 35</t>
  </si>
  <si>
    <t>Економія електричної енергії  -13 МВтгод/рік</t>
  </si>
  <si>
    <t>ССШ № 2, ЗОШ № №4, 5, 15, 18, 19, 23, 24, 25, 29, 30, гімназія № 1, НВК ДНЗ №№  9, 11, 41, 42, ДНЗ №№ 29, 17, 19, 38)</t>
  </si>
  <si>
    <t>Очікуваний результат*</t>
  </si>
  <si>
    <t>МБ, ДБ</t>
  </si>
  <si>
    <t>Обласний бюджет</t>
  </si>
  <si>
    <t>3.8 Капітальний ремонт будівлі (утеплення фасаду) ССШ № 1</t>
  </si>
  <si>
    <t>3.10 Капітальний ремонт покрівлі (утеплення) ЗОШ № 5</t>
  </si>
  <si>
    <t>3.9  Капітальний ремонт будівлі (утеплення фасаду) ССШ № 10</t>
  </si>
  <si>
    <t>ССШ №№ 7, 9, ЗОШ № 20</t>
  </si>
  <si>
    <t xml:space="preserve">9.4  Капітальний ремонт будівель (утеплення фасаду) поліклініки № 2 КУ "СМДКЛ Святої Зінаїди" </t>
  </si>
  <si>
    <t>3.11 Утеплення покрівлі в  ССШ № 1</t>
  </si>
  <si>
    <t>10.1 Проведення енергоаудитів в лікувально-профілактичних закладах:</t>
  </si>
  <si>
    <t xml:space="preserve">11.1 Капітальний ремонт будівель (заміна віконних блоків) </t>
  </si>
  <si>
    <t>11.2. Придбання віконних блоків для бібліотек-філій №№ 1, 3, 4, 16, 18</t>
  </si>
  <si>
    <t>11.3 Капітальний ремонт будівель (утеплення фасаду)</t>
  </si>
  <si>
    <t xml:space="preserve">12.1 Придбання твердопаливного котла для  бібліотеки-філії № 5 </t>
  </si>
  <si>
    <t xml:space="preserve">12.2 Капітальний ремонт теплопунктів (облаштування системи автоматичного регулювання споживання тепла) </t>
  </si>
  <si>
    <t>13.</t>
  </si>
  <si>
    <t>13.1 Капітальний ремонт будівлі (утеплення фасаду)  Центру реінтеграції бездомних осіб</t>
  </si>
  <si>
    <t>14.1 Заміна освітлювальних приладів на енергоефективні в КУ "СМТЦСО "Берегиня"</t>
  </si>
  <si>
    <t>15.1 Упровадження системи енергетичного менеджменту відповідно до ISO 50001 в бюджетній сфері міста Суми</t>
  </si>
  <si>
    <t>15.2 Внутрішній аудит системи енергетичного менеджменту в бюджетній сфері міста Суми</t>
  </si>
  <si>
    <t>16.</t>
  </si>
  <si>
    <t>16.1 Сплата членських внесків органами місцевого самоврядування Асоціації «Енергоефективні міста України»</t>
  </si>
  <si>
    <t>17.</t>
  </si>
  <si>
    <t>17.1 Проведення Днів Сталої енергії у місті Суми</t>
  </si>
  <si>
    <t xml:space="preserve">17.2 Виготовлення інформаційного пакету «План дій сталого енергетичного розвитку міста Суми </t>
  </si>
  <si>
    <t>17.3 Проведення конкурсів, відкритих уроків з питань енергозбереження, тижня енергоефективності</t>
  </si>
  <si>
    <t>ССШ №№ 3, 17, 25, 29, ЗОШ №№  4, 5,  8, 12, 13, 15, 18, 19, 20, 21, 22, 23, 26, 27,  гімназія № 1</t>
  </si>
  <si>
    <t>335,3 МВтгод/рік</t>
  </si>
  <si>
    <t>ДНЗ № 24, ССШ №№ 1, 2, 7, 29, 30, ЗОШ №№ 6, 21, 22, 23, гімназія № 1, ЦЕНТУМ</t>
  </si>
  <si>
    <t xml:space="preserve">
</t>
  </si>
  <si>
    <t>до рішення виконавчого комітету 
від                    №</t>
  </si>
  <si>
    <t xml:space="preserve">Директор департаменту фінансів, </t>
  </si>
  <si>
    <t>економіки та інвестицій Сумської міської ради</t>
  </si>
  <si>
    <t>С.А. Липова</t>
  </si>
  <si>
    <t>5.3 Капітальний ремонт теплопунктів (облаштування системи автоматичного регулювання споживання тепла)</t>
  </si>
  <si>
    <t>Організаційна робота по залученню коштів з альтернативних джерел фінансування, створення умов для реалізації енергоефективних заходів, розробка інвестиційного техніко-економічного обґрунтування проекту та оцінка екологічного та соціального впливу</t>
  </si>
  <si>
    <t>Економія теплової енергії -             24 МВтгод/рік</t>
  </si>
  <si>
    <t>Економія теплової енергії-            257 МВтгод/рік</t>
  </si>
  <si>
    <t>Покращення параметрів мікроклімату в будівлі. Економія від базового рівня  споживання -                                   250 МВтгод/рік</t>
  </si>
  <si>
    <t>ССШ №№ 1, 7, 17, ЗОШ №№ 6, 22, ССШ № 2, 5, ЗОШ № 4, 15, ЗОШ № 18, 19, 23, 24, 25, 29, 30, гімназія № 1, нвк днз № 9, 11, 41, 42, днз № 2,7, 14,17,19,  21, 22, 23,  29, 38)</t>
  </si>
  <si>
    <t>ССШ №№ 1, 7, 9, 10, 17, ЗОШ №№ 6, 8, 13, 20, 21, 22, ССШ № 2, 5, ЗОШ № 4, 15, ЗОШ № 18, 19, 23, 24, 25, 26, 29, 30, гімназія № 1, нвк днз № 9, 11, 41, 42,днз № 2,7, 14,17,19,  21, 22, 23,  29, 38, Спец. ЗОШ, ПДЮ</t>
  </si>
  <si>
    <t>Економія електричної енергії –  32 МВтгод/рік</t>
  </si>
  <si>
    <t>Економія електричної енергії - 87 МВтгод/рік</t>
  </si>
  <si>
    <t>Економія теплової енергії                   8 МВт∙год/рік</t>
  </si>
  <si>
    <t>Економія теплової енергії –                44 МВт∙год/рік</t>
  </si>
  <si>
    <t>Економія теплової енергії –                 23 МВт∙год/рік</t>
  </si>
  <si>
    <t>ЗОШ №№8, 13,  20, 21, 26,  Спец. ЗОШ, ССШ №№ 9, 10, ПДЮ</t>
  </si>
  <si>
    <t>9,8 МВтгод/рік</t>
  </si>
  <si>
    <t>11,6 МВтгод/рік</t>
  </si>
  <si>
    <t>13,1  МВтгод/рік</t>
  </si>
  <si>
    <t>8 МВтгод/рік</t>
  </si>
  <si>
    <t>Економія теплової енергії                    6 МВт∙год/рік</t>
  </si>
  <si>
    <t>Економія теплової енергії -              15 МВтгод/рік</t>
  </si>
  <si>
    <t>Економія теплової енергії –    408,3  МВтгод/рік</t>
  </si>
  <si>
    <r>
      <rPr>
        <sz val="18"/>
        <color indexed="8"/>
        <rFont val="Times New Roman"/>
        <family val="1"/>
      </rPr>
      <t>177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МВтгод/рік</t>
    </r>
  </si>
  <si>
    <t>Економія теплової енергії –               3 МВт∙год/рік</t>
  </si>
  <si>
    <t>Економія теплової енергії –             25  МВтгод/рік</t>
  </si>
  <si>
    <t>Економія теплової енергії –              23 МВтгод/рік</t>
  </si>
  <si>
    <t>Економія теплової енергії –             74 МВт∙год/рік</t>
  </si>
  <si>
    <t>Завершення робіт, розпочатих в 2017 році, Економія теплової енергії від базового рівня споживання –                               130 МВт∙год/рік*</t>
  </si>
  <si>
    <t>Економія теплової енергії              8,6 МВт∙год/рік</t>
  </si>
  <si>
    <t>Покращення параметрів мікроклімату в будівлі, економія теплової енергії                                       13 МВтгод/рік</t>
  </si>
  <si>
    <t>Економія електричної енергії -                16 МВтгод/рік</t>
  </si>
  <si>
    <t>КУ "СМДКЛ Святої Зінаїди", КУ "Центр первинної медико-санітарної допомоги               № 3"</t>
  </si>
  <si>
    <t>Економія теплової енергії –              6,3 МВт∙год/рік</t>
  </si>
  <si>
    <t>Покращення параметрів мікроклімату в будівлі, економія теплової енергії –                             23 МВтгод/рік</t>
  </si>
  <si>
    <t>Економія теплової енергії –                   13,1 МВтгод/рік</t>
  </si>
  <si>
    <t>Перевірка  системи енергетичного менеджменту в бюджетній сфері міста Суми з залученням зовнішніх експертів</t>
  </si>
  <si>
    <t>Пропаганда основ енергозбереження в закладах бібліотечної системи, навчально-освітніх закладах</t>
  </si>
  <si>
    <t>* очікувана економія споживання від упровадження заходів після завершення повного комплексу робіт</t>
  </si>
  <si>
    <t>Покращення параметрів мікроклімату в будівлі. Економія теплової енергії -                                    545 МВтгод/рік</t>
  </si>
  <si>
    <t>Економія теплової енергії –                      14,4 МВтгод/рік</t>
  </si>
  <si>
    <t>Економія теплової енергії –                           11,2 МВтгод/рік</t>
  </si>
  <si>
    <t>Економія теплової енергії –                   50,6 МВтгод/рік</t>
  </si>
  <si>
    <t>Економія теплової енергії -                          98,3 МВтгод/рік</t>
  </si>
  <si>
    <t>Економія теплової енергії -                             89,1 МВтгод/рік</t>
  </si>
  <si>
    <t>Економія теплової енергії -                               76,4 МВтгод/рік</t>
  </si>
  <si>
    <t>Економія теплової енергії -                                       5,5 МВтгод/рік</t>
  </si>
  <si>
    <t>Економія теплової енергії -                  20,3 МВтгод/рік</t>
  </si>
  <si>
    <t>Економія теплової енергії -                               45,3 МВтгод/рік</t>
  </si>
  <si>
    <t>Економія теплової енергії -                                18,3 МВтгод/рік</t>
  </si>
  <si>
    <t>Економія теплової енергії -                                 4 МВтгод/рік</t>
  </si>
  <si>
    <t>Економія теплової енергії -                  17  МВтгод/рік</t>
  </si>
  <si>
    <t>Економія теплової енергії –                                 9,3 МВт∙год/рік</t>
  </si>
  <si>
    <t>Економія теплової енергії –                                3,1 МВт∙год/рік</t>
  </si>
  <si>
    <t>Економія теплової енергії –                            3,5 МВт∙год/рік</t>
  </si>
  <si>
    <t>Економія теплової енергії -                                         5,9 МВтгод/рік</t>
  </si>
  <si>
    <t>Економія теплової енергії-                                     82,05 МВтгод/рік</t>
  </si>
  <si>
    <t>Покращення параметрів мікроклімату в будівлі. Економія теплової енергії-                           380 МВтгод/рік. (Економія від базового рівня споживання-537 МВтгод/рік)</t>
  </si>
  <si>
    <t>Покращення параметрів мікроклімату в будівлі. Економія теплової енергії –                                      272 МВтгод/рік. (Економія від базового рівня  споживання – 337 МВтгод/рік)</t>
  </si>
  <si>
    <t>Покращення параметрів мікроклімату в будівлі. Економія теплової енергії-                                           209 МВтгод/рік. (Економія від базового рівня споживання              238 МВтгод/рік)</t>
  </si>
  <si>
    <t>Поліклініка № 2 КУ "СМКЛ № 1",               КУ "СМКЛ №№ 4, 5", КУ "Сумський міський клінічний пологовий будинок Пресвятої Діви Марії", КУ "Сумська міська стоматологічна поліклініка"</t>
  </si>
  <si>
    <t>Економія електричної енергії                                         4,8 МВтгод/рік</t>
  </si>
  <si>
    <t xml:space="preserve">Підвищення енергоефектив-ності в бюджетній сфері міста Суми </t>
  </si>
  <si>
    <t>Галузь «Культура і мистецтво»</t>
  </si>
  <si>
    <t>Економія теплової енергії –                                   1,37 МВтгод/рік</t>
  </si>
  <si>
    <t>Економія теплової енергії -                                  10,5 МВтгод/рік</t>
  </si>
  <si>
    <t xml:space="preserve"> Економія теплової енергії –                                     73  МВтгод/рік</t>
  </si>
  <si>
    <t>Економія теплової енергії –                                    257  МВтгод/рік</t>
  </si>
  <si>
    <t>ССШ № 1, ЗОШ № 4, ССШ № 7,                  ЗОШ № 13, ССШ № 17, ЗОШ № 18, 19, Спеціальна школа, ДНЗ № 14, 29</t>
  </si>
  <si>
    <t>Всього по галузі «Культура і мистецтво»</t>
  </si>
  <si>
    <t>Економія теплової енергії -                                     34 МВтгод/рік</t>
  </si>
  <si>
    <t>Економія теплової енергії -                                      37 МВтгод/рік</t>
  </si>
  <si>
    <t>Економія теплової енергії -              405 МВтгод/рік</t>
  </si>
  <si>
    <r>
      <t xml:space="preserve">Економія теплової енергії –                                       </t>
    </r>
    <r>
      <rPr>
        <sz val="18"/>
        <color indexed="8"/>
        <rFont val="Times New Roman"/>
        <family val="1"/>
      </rPr>
      <t>29,9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МВт∙год/рік</t>
    </r>
  </si>
  <si>
    <r>
      <t xml:space="preserve">Економія теплової енергії –                </t>
    </r>
    <r>
      <rPr>
        <sz val="18"/>
        <color indexed="8"/>
        <rFont val="Times New Roman"/>
        <family val="1"/>
      </rPr>
      <t xml:space="preserve">45 </t>
    </r>
    <r>
      <rPr>
        <sz val="18"/>
        <color indexed="8"/>
        <rFont val="Times New Roman"/>
        <family val="1"/>
      </rPr>
      <t>МВт∙год/рік</t>
    </r>
  </si>
  <si>
    <t>Поліклініка КУ «СМКЛ № 4»                 по вул. Ковпака, 7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</si>
</sst>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\ _г_р_н_._-;\-* #,##0.0\ _г_р_н_._-;_-* &quot;-&quot;??\ _г_р_н_._-;_-@_-"/>
    <numFmt numFmtId="181" formatCode="_-* #,##0.000\ _г_р_н_._-;\-* #,##0.000\ _г_р_н_._-;_-* &quot;-&quot;??\ _г_р_н_._-;_-@_-"/>
    <numFmt numFmtId="182" formatCode="[$-422]d\ mmmm\ yyyy&quot; р.&quot;"/>
    <numFmt numFmtId="183" formatCode="0.0"/>
    <numFmt numFmtId="184" formatCode="_-* #,##0.000_₴_-;\-* #,##0.000_₴_-;_-* &quot;-&quot;???_₴_-;_-@_-"/>
    <numFmt numFmtId="185" formatCode="_-* #,##0.0000\ _г_р_н_._-;\-* #,##0.0000\ _г_р_н_._-;_-* &quot;-&quot;??\ _г_р_н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0" fillId="17" borderId="0" xfId="0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181" fontId="10" fillId="33" borderId="12" xfId="60" applyNumberFormat="1" applyFont="1" applyFill="1" applyBorder="1" applyAlignment="1">
      <alignment horizontal="center" vertical="center" wrapText="1"/>
    </xf>
    <xf numFmtId="181" fontId="9" fillId="33" borderId="12" xfId="60" applyNumberFormat="1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 horizontal="center" vertical="center"/>
    </xf>
    <xf numFmtId="4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43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179" fontId="6" fillId="33" borderId="12" xfId="60" applyFont="1" applyFill="1" applyBorder="1" applyAlignment="1">
      <alignment vertical="center" wrapText="1"/>
    </xf>
    <xf numFmtId="43" fontId="61" fillId="33" borderId="0" xfId="0" applyNumberFormat="1" applyFont="1" applyFill="1" applyAlignment="1">
      <alignment/>
    </xf>
    <xf numFmtId="0" fontId="59" fillId="33" borderId="16" xfId="0" applyFont="1" applyFill="1" applyBorder="1" applyAlignment="1">
      <alignment vertical="top" wrapText="1"/>
    </xf>
    <xf numFmtId="0" fontId="59" fillId="33" borderId="17" xfId="0" applyFont="1" applyFill="1" applyBorder="1" applyAlignment="1">
      <alignment vertical="top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vertical="center" wrapText="1"/>
    </xf>
    <xf numFmtId="0" fontId="5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80" fontId="6" fillId="33" borderId="12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79" fontId="62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" fillId="33" borderId="18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59" fillId="33" borderId="22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43" fontId="55" fillId="0" borderId="0" xfId="0" applyNumberFormat="1" applyFont="1" applyAlignment="1">
      <alignment/>
    </xf>
    <xf numFmtId="180" fontId="8" fillId="33" borderId="12" xfId="6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180" fontId="8" fillId="33" borderId="12" xfId="6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179" fontId="8" fillId="33" borderId="12" xfId="60" applyFont="1" applyFill="1" applyBorder="1" applyAlignment="1">
      <alignment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textRotation="180"/>
    </xf>
    <xf numFmtId="0" fontId="14" fillId="33" borderId="0" xfId="0" applyFont="1" applyFill="1" applyAlignment="1">
      <alignment textRotation="180"/>
    </xf>
    <xf numFmtId="43" fontId="14" fillId="33" borderId="0" xfId="0" applyNumberFormat="1" applyFont="1" applyFill="1" applyAlignment="1">
      <alignment textRotation="180"/>
    </xf>
    <xf numFmtId="0" fontId="14" fillId="33" borderId="0" xfId="0" applyFont="1" applyFill="1" applyAlignment="1">
      <alignment horizontal="right" vertical="center" textRotation="180"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vertical="top" textRotation="180"/>
    </xf>
    <xf numFmtId="0" fontId="14" fillId="33" borderId="0" xfId="0" applyFont="1" applyFill="1" applyAlignment="1">
      <alignment horizontal="center" vertical="top" textRotation="180"/>
    </xf>
    <xf numFmtId="0" fontId="5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 wrapText="1"/>
    </xf>
    <xf numFmtId="179" fontId="8" fillId="33" borderId="16" xfId="60" applyNumberFormat="1" applyFont="1" applyFill="1" applyBorder="1" applyAlignment="1">
      <alignment horizontal="center" vertical="center" wrapText="1"/>
    </xf>
    <xf numFmtId="179" fontId="8" fillId="33" borderId="17" xfId="6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179" fontId="6" fillId="33" borderId="13" xfId="60" applyFont="1" applyFill="1" applyBorder="1" applyAlignment="1">
      <alignment horizontal="center" vertical="center" wrapText="1"/>
    </xf>
    <xf numFmtId="179" fontId="6" fillId="33" borderId="17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3" xfId="60" applyFont="1" applyFill="1" applyBorder="1" applyAlignment="1">
      <alignment horizontal="center" vertical="center" wrapText="1"/>
    </xf>
    <xf numFmtId="179" fontId="8" fillId="33" borderId="16" xfId="60" applyFont="1" applyFill="1" applyBorder="1" applyAlignment="1">
      <alignment horizontal="center" vertical="center" wrapText="1"/>
    </xf>
    <xf numFmtId="179" fontId="8" fillId="33" borderId="17" xfId="6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179" fontId="6" fillId="33" borderId="16" xfId="6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59" fillId="33" borderId="2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left" vertical="top" wrapText="1"/>
    </xf>
    <xf numFmtId="0" fontId="8" fillId="33" borderId="25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6" fontId="9" fillId="33" borderId="18" xfId="0" applyNumberFormat="1" applyFont="1" applyFill="1" applyBorder="1" applyAlignment="1">
      <alignment horizontal="left" vertical="top" wrapText="1"/>
    </xf>
    <xf numFmtId="16" fontId="9" fillId="33" borderId="19" xfId="0" applyNumberFormat="1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56" fillId="33" borderId="18" xfId="0" applyFont="1" applyFill="1" applyBorder="1" applyAlignment="1">
      <alignment horizontal="center"/>
    </xf>
    <xf numFmtId="0" fontId="56" fillId="33" borderId="19" xfId="0" applyFont="1" applyFill="1" applyBorder="1" applyAlignment="1">
      <alignment horizontal="center"/>
    </xf>
    <xf numFmtId="0" fontId="6" fillId="33" borderId="24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vertical="center" wrapText="1"/>
    </xf>
    <xf numFmtId="0" fontId="59" fillId="33" borderId="20" xfId="0" applyFont="1" applyFill="1" applyBorder="1" applyAlignment="1">
      <alignment vertical="center" wrapText="1"/>
    </xf>
    <xf numFmtId="0" fontId="59" fillId="33" borderId="21" xfId="0" applyFont="1" applyFill="1" applyBorder="1" applyAlignment="1">
      <alignment vertical="center" wrapText="1"/>
    </xf>
    <xf numFmtId="0" fontId="56" fillId="33" borderId="18" xfId="0" applyFont="1" applyFill="1" applyBorder="1" applyAlignment="1">
      <alignment horizontal="left"/>
    </xf>
    <xf numFmtId="0" fontId="56" fillId="33" borderId="19" xfId="0" applyFont="1" applyFill="1" applyBorder="1" applyAlignment="1">
      <alignment horizontal="left"/>
    </xf>
    <xf numFmtId="14" fontId="63" fillId="0" borderId="0" xfId="0" applyNumberFormat="1" applyFont="1" applyAlignment="1">
      <alignment horizontal="center"/>
    </xf>
    <xf numFmtId="0" fontId="8" fillId="33" borderId="18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left" vertical="top" wrapText="1"/>
    </xf>
    <xf numFmtId="0" fontId="59" fillId="33" borderId="25" xfId="0" applyFont="1" applyFill="1" applyBorder="1" applyAlignment="1">
      <alignment vertical="top" wrapText="1"/>
    </xf>
    <xf numFmtId="0" fontId="59" fillId="33" borderId="23" xfId="0" applyFont="1" applyFill="1" applyBorder="1" applyAlignment="1">
      <alignment vertical="top" wrapText="1"/>
    </xf>
    <xf numFmtId="0" fontId="59" fillId="33" borderId="26" xfId="0" applyFont="1" applyFill="1" applyBorder="1" applyAlignment="1">
      <alignment vertical="top" wrapText="1"/>
    </xf>
    <xf numFmtId="0" fontId="59" fillId="33" borderId="20" xfId="0" applyFont="1" applyFill="1" applyBorder="1" applyAlignment="1">
      <alignment vertical="top" wrapText="1"/>
    </xf>
    <xf numFmtId="0" fontId="59" fillId="33" borderId="21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179" fontId="6" fillId="33" borderId="12" xfId="6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179" fontId="8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top" wrapText="1"/>
    </xf>
    <xf numFmtId="179" fontId="9" fillId="33" borderId="13" xfId="6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top" wrapText="1"/>
    </xf>
    <xf numFmtId="0" fontId="59" fillId="33" borderId="16" xfId="0" applyFont="1" applyFill="1" applyBorder="1" applyAlignment="1">
      <alignment wrapText="1"/>
    </xf>
    <xf numFmtId="0" fontId="59" fillId="33" borderId="17" xfId="0" applyFont="1" applyFill="1" applyBorder="1" applyAlignment="1">
      <alignment wrapText="1"/>
    </xf>
    <xf numFmtId="0" fontId="10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vertical="top" wrapText="1"/>
    </xf>
    <xf numFmtId="179" fontId="9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59" fillId="33" borderId="22" xfId="0" applyFont="1" applyFill="1" applyBorder="1" applyAlignment="1">
      <alignment wrapText="1"/>
    </xf>
    <xf numFmtId="0" fontId="6" fillId="33" borderId="12" xfId="0" applyFont="1" applyFill="1" applyBorder="1" applyAlignment="1">
      <alignment horizontal="justify" vertical="center" wrapText="1"/>
    </xf>
    <xf numFmtId="0" fontId="59" fillId="33" borderId="25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0" fillId="33" borderId="17" xfId="0" applyFont="1" applyFill="1" applyBorder="1" applyAlignment="1">
      <alignment vertical="top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top" wrapText="1"/>
    </xf>
    <xf numFmtId="0" fontId="60" fillId="33" borderId="20" xfId="0" applyFont="1" applyFill="1" applyBorder="1" applyAlignment="1">
      <alignment vertical="top" wrapText="1"/>
    </xf>
    <xf numFmtId="0" fontId="60" fillId="33" borderId="21" xfId="0" applyFont="1" applyFill="1" applyBorder="1" applyAlignment="1">
      <alignment vertical="top" wrapText="1"/>
    </xf>
    <xf numFmtId="0" fontId="6" fillId="33" borderId="28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60" fillId="33" borderId="25" xfId="0" applyFont="1" applyFill="1" applyBorder="1" applyAlignment="1">
      <alignment vertical="center" wrapText="1"/>
    </xf>
    <xf numFmtId="0" fontId="60" fillId="33" borderId="20" xfId="0" applyFont="1" applyFill="1" applyBorder="1" applyAlignment="1">
      <alignment vertical="center" wrapText="1"/>
    </xf>
    <xf numFmtId="0" fontId="60" fillId="33" borderId="21" xfId="0" applyFont="1" applyFill="1" applyBorder="1" applyAlignment="1">
      <alignment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9" fillId="33" borderId="12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16" fontId="8" fillId="33" borderId="18" xfId="0" applyNumberFormat="1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9" fillId="33" borderId="18" xfId="0" applyFont="1" applyFill="1" applyBorder="1" applyAlignment="1">
      <alignment wrapText="1"/>
    </xf>
    <xf numFmtId="0" fontId="9" fillId="33" borderId="19" xfId="0" applyFont="1" applyFill="1" applyBorder="1" applyAlignment="1">
      <alignment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179" fontId="8" fillId="33" borderId="18" xfId="6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vertical="top" wrapText="1"/>
    </xf>
    <xf numFmtId="0" fontId="9" fillId="33" borderId="25" xfId="0" applyFont="1" applyFill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0" fontId="9" fillId="33" borderId="21" xfId="0" applyFont="1" applyFill="1" applyBorder="1" applyAlignment="1">
      <alignment vertical="top" wrapText="1"/>
    </xf>
    <xf numFmtId="0" fontId="62" fillId="33" borderId="18" xfId="0" applyFont="1" applyFill="1" applyBorder="1" applyAlignment="1">
      <alignment horizontal="left" vertical="top" wrapText="1"/>
    </xf>
    <xf numFmtId="0" fontId="62" fillId="33" borderId="19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left" wrapText="1"/>
    </xf>
    <xf numFmtId="0" fontId="55" fillId="33" borderId="0" xfId="0" applyFont="1" applyFill="1" applyAlignment="1">
      <alignment horizontal="center" vertical="center" textRotation="180"/>
    </xf>
    <xf numFmtId="0" fontId="59" fillId="33" borderId="16" xfId="0" applyFont="1" applyFill="1" applyBorder="1" applyAlignment="1">
      <alignment horizontal="center" vertical="top" wrapText="1"/>
    </xf>
    <xf numFmtId="0" fontId="59" fillId="33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justify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center" wrapText="1"/>
    </xf>
    <xf numFmtId="0" fontId="15" fillId="33" borderId="23" xfId="0" applyFont="1" applyFill="1" applyBorder="1" applyAlignment="1">
      <alignment horizontal="center" textRotation="18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1"/>
  <sheetViews>
    <sheetView tabSelected="1" view="pageBreakPreview" zoomScale="33" zoomScaleNormal="73" zoomScaleSheetLayoutView="33" zoomScalePageLayoutView="0" workbookViewId="0" topLeftCell="A207">
      <selection activeCell="K218" sqref="K218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11.28125" style="0" bestFit="1" customWidth="1"/>
    <col min="4" max="4" width="50.8515625" style="0" customWidth="1"/>
    <col min="5" max="5" width="9.28125" style="0" bestFit="1" customWidth="1"/>
    <col min="6" max="6" width="10.28125" style="0" customWidth="1"/>
    <col min="7" max="7" width="23.421875" style="0" customWidth="1"/>
    <col min="8" max="8" width="25.57421875" style="0" customWidth="1"/>
    <col min="9" max="9" width="24.7109375" style="0" customWidth="1"/>
    <col min="10" max="10" width="22.7109375" style="0" bestFit="1" customWidth="1"/>
    <col min="11" max="11" width="25.7109375" style="0" bestFit="1" customWidth="1"/>
    <col min="12" max="12" width="46.140625" style="0" customWidth="1"/>
    <col min="13" max="13" width="10.28125" style="0" customWidth="1"/>
    <col min="14" max="14" width="20.57421875" style="0" customWidth="1"/>
    <col min="15" max="15" width="12.00390625" style="0" bestFit="1" customWidth="1"/>
  </cols>
  <sheetData>
    <row r="1" spans="1:15" ht="22.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01">
        <v>5</v>
      </c>
      <c r="N1" s="36"/>
      <c r="O1" s="36"/>
    </row>
    <row r="2" spans="1:15" ht="27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104" t="s">
        <v>112</v>
      </c>
      <c r="M2" s="301"/>
      <c r="N2" s="36"/>
      <c r="O2" s="36"/>
    </row>
    <row r="3" spans="1:15" ht="60.75" customHeight="1">
      <c r="A3" s="33"/>
      <c r="B3" s="34"/>
      <c r="C3" s="34"/>
      <c r="D3" s="34"/>
      <c r="E3" s="34"/>
      <c r="F3" s="34"/>
      <c r="G3" s="34"/>
      <c r="H3" s="34"/>
      <c r="I3" s="34"/>
      <c r="J3" s="101" t="s">
        <v>185</v>
      </c>
      <c r="K3" s="306" t="s">
        <v>186</v>
      </c>
      <c r="L3" s="306"/>
      <c r="M3" s="301"/>
      <c r="N3" s="36"/>
      <c r="O3" s="36"/>
    </row>
    <row r="4" spans="1:15" ht="24" customHeight="1">
      <c r="A4" s="33"/>
      <c r="B4" s="34"/>
      <c r="C4" s="34"/>
      <c r="D4" s="34"/>
      <c r="E4" s="34"/>
      <c r="F4" s="34"/>
      <c r="G4" s="34"/>
      <c r="H4" s="34"/>
      <c r="I4" s="34"/>
      <c r="J4" s="268"/>
      <c r="K4" s="269"/>
      <c r="L4" s="37"/>
      <c r="M4" s="301"/>
      <c r="N4" s="36"/>
      <c r="O4" s="36"/>
    </row>
    <row r="5" spans="1:15" s="2" customFormat="1" ht="40.5" customHeight="1">
      <c r="A5" s="38"/>
      <c r="B5" s="267" t="s">
        <v>113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301"/>
      <c r="N5" s="39"/>
      <c r="O5" s="39"/>
    </row>
    <row r="6" spans="1:15" ht="36" customHeight="1">
      <c r="A6" s="40"/>
      <c r="B6" s="41"/>
      <c r="C6" s="41"/>
      <c r="D6" s="41"/>
      <c r="E6" s="41"/>
      <c r="F6" s="41"/>
      <c r="G6" s="42"/>
      <c r="H6" s="41"/>
      <c r="I6" s="41"/>
      <c r="J6" s="41"/>
      <c r="K6" s="41"/>
      <c r="L6" s="41"/>
      <c r="M6" s="301"/>
      <c r="N6" s="36"/>
      <c r="O6" s="36"/>
    </row>
    <row r="7" spans="1:15" s="1" customFormat="1" ht="78" customHeight="1">
      <c r="A7" s="164" t="s">
        <v>0</v>
      </c>
      <c r="B7" s="164" t="s">
        <v>1</v>
      </c>
      <c r="C7" s="164" t="s">
        <v>2</v>
      </c>
      <c r="D7" s="164"/>
      <c r="E7" s="164" t="s">
        <v>3</v>
      </c>
      <c r="F7" s="164"/>
      <c r="G7" s="164" t="s">
        <v>4</v>
      </c>
      <c r="H7" s="164" t="s">
        <v>5</v>
      </c>
      <c r="I7" s="164" t="s">
        <v>6</v>
      </c>
      <c r="J7" s="164"/>
      <c r="K7" s="164"/>
      <c r="L7" s="164" t="s">
        <v>156</v>
      </c>
      <c r="M7" s="301"/>
      <c r="N7" s="43"/>
      <c r="O7" s="44"/>
    </row>
    <row r="8" spans="1:15" ht="22.5">
      <c r="A8" s="164"/>
      <c r="B8" s="164"/>
      <c r="C8" s="164"/>
      <c r="D8" s="164"/>
      <c r="E8" s="164"/>
      <c r="F8" s="164"/>
      <c r="G8" s="164"/>
      <c r="H8" s="164"/>
      <c r="I8" s="45">
        <v>2017</v>
      </c>
      <c r="J8" s="45">
        <v>2018</v>
      </c>
      <c r="K8" s="45">
        <v>2019</v>
      </c>
      <c r="L8" s="164"/>
      <c r="M8" s="301"/>
      <c r="N8" s="46"/>
      <c r="O8" s="36"/>
    </row>
    <row r="9" spans="1:15" ht="22.5">
      <c r="A9" s="45">
        <v>1</v>
      </c>
      <c r="B9" s="45">
        <v>2</v>
      </c>
      <c r="C9" s="164">
        <v>3</v>
      </c>
      <c r="D9" s="164"/>
      <c r="E9" s="164">
        <v>4</v>
      </c>
      <c r="F9" s="164"/>
      <c r="G9" s="45">
        <v>5</v>
      </c>
      <c r="H9" s="45">
        <v>6</v>
      </c>
      <c r="I9" s="45">
        <v>7</v>
      </c>
      <c r="J9" s="45">
        <v>8</v>
      </c>
      <c r="K9" s="45">
        <v>9</v>
      </c>
      <c r="L9" s="45">
        <v>10</v>
      </c>
      <c r="M9" s="301"/>
      <c r="N9" s="46"/>
      <c r="O9" s="36"/>
    </row>
    <row r="10" spans="1:15" ht="22.5">
      <c r="A10" s="164" t="s">
        <v>7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301"/>
      <c r="N10" s="46"/>
      <c r="O10" s="36"/>
    </row>
    <row r="11" spans="1:15" ht="22.5">
      <c r="A11" s="164" t="s">
        <v>8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301"/>
      <c r="N11" s="47"/>
      <c r="O11" s="36"/>
    </row>
    <row r="12" spans="1:15" ht="23.25" customHeight="1">
      <c r="A12" s="222" t="s">
        <v>9</v>
      </c>
      <c r="B12" s="222" t="s">
        <v>249</v>
      </c>
      <c r="C12" s="222" t="s">
        <v>10</v>
      </c>
      <c r="D12" s="222"/>
      <c r="E12" s="131" t="s">
        <v>11</v>
      </c>
      <c r="F12" s="131"/>
      <c r="G12" s="131" t="s">
        <v>12</v>
      </c>
      <c r="H12" s="119" t="s">
        <v>14</v>
      </c>
      <c r="I12" s="122"/>
      <c r="J12" s="122">
        <v>250</v>
      </c>
      <c r="K12" s="122"/>
      <c r="L12" s="244" t="s">
        <v>191</v>
      </c>
      <c r="M12" s="301"/>
      <c r="N12" s="46"/>
      <c r="O12" s="36"/>
    </row>
    <row r="13" spans="1:15" ht="41.25" customHeight="1">
      <c r="A13" s="222"/>
      <c r="B13" s="222"/>
      <c r="C13" s="222"/>
      <c r="D13" s="222"/>
      <c r="E13" s="131"/>
      <c r="F13" s="131"/>
      <c r="G13" s="131"/>
      <c r="H13" s="120"/>
      <c r="I13" s="123"/>
      <c r="J13" s="123"/>
      <c r="K13" s="123"/>
      <c r="L13" s="310"/>
      <c r="M13" s="301"/>
      <c r="N13" s="47"/>
      <c r="O13" s="36"/>
    </row>
    <row r="14" spans="1:15" ht="26.25" customHeight="1">
      <c r="A14" s="222"/>
      <c r="B14" s="222"/>
      <c r="C14" s="222"/>
      <c r="D14" s="222"/>
      <c r="E14" s="131"/>
      <c r="F14" s="131"/>
      <c r="G14" s="131"/>
      <c r="H14" s="120"/>
      <c r="I14" s="123"/>
      <c r="J14" s="123"/>
      <c r="K14" s="123"/>
      <c r="L14" s="310"/>
      <c r="M14" s="301"/>
      <c r="N14" s="47"/>
      <c r="O14" s="36"/>
    </row>
    <row r="15" spans="1:15" ht="186" customHeight="1">
      <c r="A15" s="222"/>
      <c r="B15" s="222"/>
      <c r="C15" s="222"/>
      <c r="D15" s="222"/>
      <c r="E15" s="131"/>
      <c r="F15" s="131"/>
      <c r="G15" s="131"/>
      <c r="H15" s="120"/>
      <c r="I15" s="123"/>
      <c r="J15" s="123"/>
      <c r="K15" s="123"/>
      <c r="L15" s="310"/>
      <c r="M15" s="301"/>
      <c r="N15" s="46"/>
      <c r="O15" s="36"/>
    </row>
    <row r="16" spans="1:15" ht="21" customHeight="1" hidden="1">
      <c r="A16" s="222"/>
      <c r="B16" s="222"/>
      <c r="C16" s="222"/>
      <c r="D16" s="222"/>
      <c r="E16" s="131"/>
      <c r="F16" s="131"/>
      <c r="G16" s="131"/>
      <c r="H16" s="120"/>
      <c r="I16" s="123"/>
      <c r="J16" s="123"/>
      <c r="K16" s="123"/>
      <c r="L16" s="310"/>
      <c r="M16" s="301"/>
      <c r="N16" s="36"/>
      <c r="O16" s="36"/>
    </row>
    <row r="17" spans="1:15" ht="39" customHeight="1" hidden="1">
      <c r="A17" s="222"/>
      <c r="B17" s="222"/>
      <c r="C17" s="222"/>
      <c r="D17" s="222"/>
      <c r="E17" s="131"/>
      <c r="F17" s="131"/>
      <c r="G17" s="131"/>
      <c r="H17" s="121"/>
      <c r="I17" s="124"/>
      <c r="J17" s="124"/>
      <c r="K17" s="124"/>
      <c r="L17" s="245"/>
      <c r="M17" s="301"/>
      <c r="N17" s="36"/>
      <c r="O17" s="36"/>
    </row>
    <row r="18" spans="1:15" ht="25.5" customHeight="1">
      <c r="A18" s="222"/>
      <c r="B18" s="222"/>
      <c r="C18" s="170" t="s">
        <v>141</v>
      </c>
      <c r="D18" s="170"/>
      <c r="E18" s="131" t="s">
        <v>68</v>
      </c>
      <c r="F18" s="131"/>
      <c r="G18" s="131"/>
      <c r="H18" s="131" t="s">
        <v>13</v>
      </c>
      <c r="I18" s="223">
        <v>4346</v>
      </c>
      <c r="J18" s="132">
        <v>1323</v>
      </c>
      <c r="K18" s="164"/>
      <c r="L18" s="220" t="s">
        <v>226</v>
      </c>
      <c r="M18" s="301"/>
      <c r="N18" s="36"/>
      <c r="O18" s="36"/>
    </row>
    <row r="19" spans="1:15" ht="38.25" customHeight="1">
      <c r="A19" s="222"/>
      <c r="B19" s="222"/>
      <c r="C19" s="170"/>
      <c r="D19" s="170"/>
      <c r="E19" s="131"/>
      <c r="F19" s="131"/>
      <c r="G19" s="131"/>
      <c r="H19" s="131"/>
      <c r="I19" s="223"/>
      <c r="J19" s="133"/>
      <c r="K19" s="164"/>
      <c r="L19" s="220"/>
      <c r="M19" s="301"/>
      <c r="N19" s="36"/>
      <c r="O19" s="36"/>
    </row>
    <row r="20" spans="1:15" ht="42.75" customHeight="1">
      <c r="A20" s="222"/>
      <c r="B20" s="222"/>
      <c r="C20" s="170"/>
      <c r="D20" s="170"/>
      <c r="E20" s="131"/>
      <c r="F20" s="131"/>
      <c r="G20" s="131"/>
      <c r="H20" s="131"/>
      <c r="I20" s="223"/>
      <c r="J20" s="134"/>
      <c r="K20" s="164"/>
      <c r="L20" s="220"/>
      <c r="M20" s="301"/>
      <c r="N20" s="36"/>
      <c r="O20" s="36"/>
    </row>
    <row r="21" spans="1:15" ht="45" customHeight="1">
      <c r="A21" s="222"/>
      <c r="B21" s="222"/>
      <c r="C21" s="170"/>
      <c r="D21" s="170"/>
      <c r="E21" s="131"/>
      <c r="F21" s="131"/>
      <c r="G21" s="131"/>
      <c r="H21" s="106" t="s">
        <v>14</v>
      </c>
      <c r="I21" s="49">
        <v>2500</v>
      </c>
      <c r="J21" s="49"/>
      <c r="K21" s="164"/>
      <c r="L21" s="220"/>
      <c r="M21" s="301"/>
      <c r="N21" s="36"/>
      <c r="O21" s="36"/>
    </row>
    <row r="22" spans="1:15" ht="99.75" customHeight="1">
      <c r="A22" s="97" t="s">
        <v>15</v>
      </c>
      <c r="B22" s="97" t="s">
        <v>16</v>
      </c>
      <c r="C22" s="170" t="s">
        <v>17</v>
      </c>
      <c r="D22" s="170"/>
      <c r="E22" s="131" t="s">
        <v>11</v>
      </c>
      <c r="F22" s="131"/>
      <c r="G22" s="48" t="s">
        <v>18</v>
      </c>
      <c r="H22" s="106" t="s">
        <v>14</v>
      </c>
      <c r="I22" s="50">
        <v>413.5</v>
      </c>
      <c r="J22" s="50"/>
      <c r="K22" s="50">
        <f>K25</f>
        <v>535.2</v>
      </c>
      <c r="L22" s="21"/>
      <c r="M22" s="301"/>
      <c r="N22" s="36"/>
      <c r="O22" s="36"/>
    </row>
    <row r="23" spans="1:15" ht="56.25" customHeight="1">
      <c r="A23" s="159"/>
      <c r="B23" s="159"/>
      <c r="C23" s="151" t="s">
        <v>131</v>
      </c>
      <c r="D23" s="152"/>
      <c r="E23" s="131">
        <v>2017</v>
      </c>
      <c r="F23" s="131"/>
      <c r="G23" s="307" t="s">
        <v>18</v>
      </c>
      <c r="H23" s="131"/>
      <c r="I23" s="221">
        <v>413.5</v>
      </c>
      <c r="J23" s="219"/>
      <c r="K23" s="219"/>
      <c r="L23" s="220" t="s">
        <v>117</v>
      </c>
      <c r="M23" s="111"/>
      <c r="N23" s="36"/>
      <c r="O23" s="36"/>
    </row>
    <row r="24" spans="1:15" ht="21" customHeight="1">
      <c r="A24" s="160"/>
      <c r="B24" s="160"/>
      <c r="C24" s="198"/>
      <c r="D24" s="199"/>
      <c r="E24" s="131"/>
      <c r="F24" s="131"/>
      <c r="G24" s="308"/>
      <c r="H24" s="131"/>
      <c r="I24" s="221"/>
      <c r="J24" s="219"/>
      <c r="K24" s="219"/>
      <c r="L24" s="220"/>
      <c r="M24" s="111"/>
      <c r="N24" s="36"/>
      <c r="O24" s="36"/>
    </row>
    <row r="25" spans="1:15" ht="140.25" customHeight="1">
      <c r="A25" s="161"/>
      <c r="B25" s="161"/>
      <c r="C25" s="156" t="s">
        <v>182</v>
      </c>
      <c r="D25" s="156"/>
      <c r="E25" s="131">
        <v>2019</v>
      </c>
      <c r="F25" s="131"/>
      <c r="G25" s="309"/>
      <c r="H25" s="48"/>
      <c r="I25" s="50"/>
      <c r="J25" s="50"/>
      <c r="K25" s="51">
        <v>535.2</v>
      </c>
      <c r="L25" s="21" t="s">
        <v>118</v>
      </c>
      <c r="M25" s="111"/>
      <c r="N25" s="36"/>
      <c r="O25" s="36"/>
    </row>
    <row r="26" spans="1:15" ht="63" customHeight="1">
      <c r="A26" s="11" t="s">
        <v>19</v>
      </c>
      <c r="B26" s="171" t="s">
        <v>128</v>
      </c>
      <c r="C26" s="207" t="s">
        <v>20</v>
      </c>
      <c r="D26" s="208"/>
      <c r="E26" s="213" t="s">
        <v>11</v>
      </c>
      <c r="F26" s="214"/>
      <c r="G26" s="31" t="s">
        <v>18</v>
      </c>
      <c r="H26" s="107" t="s">
        <v>157</v>
      </c>
      <c r="I26" s="227">
        <f>SUM(I36:I57)</f>
        <v>10039.658</v>
      </c>
      <c r="J26" s="227">
        <f>J58+J59+J60+J61+J62</f>
        <v>1972</v>
      </c>
      <c r="K26" s="227">
        <f>K63</f>
        <v>10392</v>
      </c>
      <c r="L26" s="230" t="s">
        <v>21</v>
      </c>
      <c r="M26" s="111"/>
      <c r="N26" s="36"/>
      <c r="O26" s="36"/>
    </row>
    <row r="27" spans="1:15" ht="12.75" customHeight="1" hidden="1" thickBot="1">
      <c r="A27" s="12"/>
      <c r="B27" s="172"/>
      <c r="C27" s="209"/>
      <c r="D27" s="210"/>
      <c r="E27" s="215"/>
      <c r="F27" s="216"/>
      <c r="G27" s="25"/>
      <c r="H27" s="30"/>
      <c r="I27" s="228"/>
      <c r="J27" s="228"/>
      <c r="K27" s="228"/>
      <c r="L27" s="231"/>
      <c r="M27" s="111"/>
      <c r="N27" s="36"/>
      <c r="O27" s="36"/>
    </row>
    <row r="28" spans="1:15" ht="8.25" customHeight="1" hidden="1" thickBot="1">
      <c r="A28" s="13"/>
      <c r="B28" s="172"/>
      <c r="C28" s="209"/>
      <c r="D28" s="210"/>
      <c r="E28" s="215"/>
      <c r="F28" s="216"/>
      <c r="G28" s="25"/>
      <c r="H28" s="30"/>
      <c r="I28" s="228"/>
      <c r="J28" s="228"/>
      <c r="K28" s="228"/>
      <c r="L28" s="231"/>
      <c r="M28" s="111"/>
      <c r="N28" s="36"/>
      <c r="O28" s="36"/>
    </row>
    <row r="29" spans="1:15" ht="21.75" customHeight="1" hidden="1" thickBot="1">
      <c r="A29" s="13"/>
      <c r="B29" s="172"/>
      <c r="C29" s="209"/>
      <c r="D29" s="210"/>
      <c r="E29" s="215"/>
      <c r="F29" s="216"/>
      <c r="G29" s="25"/>
      <c r="H29" s="30"/>
      <c r="I29" s="228"/>
      <c r="J29" s="228"/>
      <c r="K29" s="228"/>
      <c r="L29" s="231"/>
      <c r="M29" s="111"/>
      <c r="N29" s="36"/>
      <c r="O29" s="36"/>
    </row>
    <row r="30" spans="1:15" ht="4.5" customHeight="1" hidden="1" thickBot="1">
      <c r="A30" s="13"/>
      <c r="B30" s="172"/>
      <c r="C30" s="209"/>
      <c r="D30" s="210"/>
      <c r="E30" s="215"/>
      <c r="F30" s="216"/>
      <c r="G30" s="25"/>
      <c r="H30" s="30"/>
      <c r="I30" s="228"/>
      <c r="J30" s="228"/>
      <c r="K30" s="228"/>
      <c r="L30" s="231"/>
      <c r="M30" s="111"/>
      <c r="N30" s="36"/>
      <c r="O30" s="36"/>
    </row>
    <row r="31" spans="1:15" ht="21.75" customHeight="1" hidden="1" thickBot="1">
      <c r="A31" s="13"/>
      <c r="B31" s="172"/>
      <c r="C31" s="209"/>
      <c r="D31" s="210"/>
      <c r="E31" s="215"/>
      <c r="F31" s="216"/>
      <c r="G31" s="25"/>
      <c r="H31" s="30"/>
      <c r="I31" s="228"/>
      <c r="J31" s="228"/>
      <c r="K31" s="228"/>
      <c r="L31" s="231"/>
      <c r="M31" s="111"/>
      <c r="N31" s="36"/>
      <c r="O31" s="36"/>
    </row>
    <row r="32" spans="1:15" ht="21.75" customHeight="1" hidden="1" thickBot="1">
      <c r="A32" s="13"/>
      <c r="B32" s="172"/>
      <c r="C32" s="209"/>
      <c r="D32" s="210"/>
      <c r="E32" s="215"/>
      <c r="F32" s="216"/>
      <c r="G32" s="25"/>
      <c r="H32" s="30"/>
      <c r="I32" s="228"/>
      <c r="J32" s="228"/>
      <c r="K32" s="228"/>
      <c r="L32" s="231"/>
      <c r="M32" s="111"/>
      <c r="N32" s="36"/>
      <c r="O32" s="36"/>
    </row>
    <row r="33" spans="1:15" ht="21.75" customHeight="1" hidden="1" thickBot="1">
      <c r="A33" s="13"/>
      <c r="B33" s="172"/>
      <c r="C33" s="209"/>
      <c r="D33" s="210"/>
      <c r="E33" s="215"/>
      <c r="F33" s="216"/>
      <c r="G33" s="25"/>
      <c r="H33" s="30"/>
      <c r="I33" s="228"/>
      <c r="J33" s="228"/>
      <c r="K33" s="228"/>
      <c r="L33" s="231"/>
      <c r="M33" s="111"/>
      <c r="N33" s="36"/>
      <c r="O33" s="36"/>
    </row>
    <row r="34" spans="1:15" ht="21.75" customHeight="1" hidden="1" thickBot="1">
      <c r="A34" s="13"/>
      <c r="B34" s="172"/>
      <c r="C34" s="209"/>
      <c r="D34" s="210"/>
      <c r="E34" s="215"/>
      <c r="F34" s="216"/>
      <c r="G34" s="25"/>
      <c r="H34" s="30"/>
      <c r="I34" s="228"/>
      <c r="J34" s="228"/>
      <c r="K34" s="228"/>
      <c r="L34" s="231"/>
      <c r="M34" s="111"/>
      <c r="N34" s="36"/>
      <c r="O34" s="36"/>
    </row>
    <row r="35" spans="1:15" ht="21.75" customHeight="1" hidden="1" thickBot="1">
      <c r="A35" s="14"/>
      <c r="B35" s="172"/>
      <c r="C35" s="211"/>
      <c r="D35" s="212"/>
      <c r="E35" s="217"/>
      <c r="F35" s="218"/>
      <c r="G35" s="25"/>
      <c r="H35" s="30"/>
      <c r="I35" s="229"/>
      <c r="J35" s="229"/>
      <c r="K35" s="229"/>
      <c r="L35" s="232"/>
      <c r="M35" s="111"/>
      <c r="N35" s="36"/>
      <c r="O35" s="36"/>
    </row>
    <row r="36" spans="1:15" ht="56.25" customHeight="1">
      <c r="A36" s="15"/>
      <c r="B36" s="172"/>
      <c r="C36" s="224" t="s">
        <v>22</v>
      </c>
      <c r="D36" s="224"/>
      <c r="E36" s="225">
        <v>2017</v>
      </c>
      <c r="F36" s="225"/>
      <c r="G36" s="25"/>
      <c r="H36" s="22" t="s">
        <v>14</v>
      </c>
      <c r="I36" s="29">
        <f>1557.36</f>
        <v>1557.36</v>
      </c>
      <c r="J36" s="29"/>
      <c r="K36" s="29"/>
      <c r="L36" s="24" t="s">
        <v>119</v>
      </c>
      <c r="M36" s="111"/>
      <c r="N36" s="52"/>
      <c r="O36" s="36"/>
    </row>
    <row r="37" spans="1:15" ht="60.75" customHeight="1">
      <c r="A37" s="16"/>
      <c r="B37" s="53"/>
      <c r="C37" s="224" t="s">
        <v>23</v>
      </c>
      <c r="D37" s="224"/>
      <c r="E37" s="225">
        <v>2017</v>
      </c>
      <c r="F37" s="225"/>
      <c r="G37" s="25"/>
      <c r="H37" s="22" t="s">
        <v>107</v>
      </c>
      <c r="I37" s="29">
        <v>300</v>
      </c>
      <c r="J37" s="29"/>
      <c r="K37" s="29"/>
      <c r="L37" s="226" t="s">
        <v>227</v>
      </c>
      <c r="M37" s="111"/>
      <c r="N37" s="52"/>
      <c r="O37" s="36"/>
    </row>
    <row r="38" spans="1:15" ht="22.5" customHeight="1">
      <c r="A38" s="16"/>
      <c r="B38" s="53"/>
      <c r="C38" s="224"/>
      <c r="D38" s="224"/>
      <c r="E38" s="225"/>
      <c r="F38" s="225"/>
      <c r="G38" s="25"/>
      <c r="H38" s="22" t="s">
        <v>14</v>
      </c>
      <c r="I38" s="29">
        <v>9</v>
      </c>
      <c r="J38" s="29"/>
      <c r="K38" s="29"/>
      <c r="L38" s="226"/>
      <c r="M38" s="111"/>
      <c r="N38" s="36"/>
      <c r="O38" s="36"/>
    </row>
    <row r="39" spans="1:15" ht="60.75" customHeight="1">
      <c r="A39" s="15"/>
      <c r="B39" s="53"/>
      <c r="C39" s="224" t="s">
        <v>24</v>
      </c>
      <c r="D39" s="224"/>
      <c r="E39" s="225">
        <v>2017</v>
      </c>
      <c r="F39" s="225"/>
      <c r="G39" s="25"/>
      <c r="H39" s="22" t="s">
        <v>107</v>
      </c>
      <c r="I39" s="29">
        <v>300</v>
      </c>
      <c r="J39" s="29"/>
      <c r="K39" s="29"/>
      <c r="L39" s="226" t="s">
        <v>228</v>
      </c>
      <c r="M39" s="111">
        <v>6</v>
      </c>
      <c r="N39" s="46"/>
      <c r="O39" s="36"/>
    </row>
    <row r="40" spans="1:15" ht="22.5" customHeight="1">
      <c r="A40" s="15"/>
      <c r="B40" s="53"/>
      <c r="C40" s="224"/>
      <c r="D40" s="224"/>
      <c r="E40" s="225"/>
      <c r="F40" s="225"/>
      <c r="G40" s="25"/>
      <c r="H40" s="22" t="s">
        <v>14</v>
      </c>
      <c r="I40" s="29">
        <v>9</v>
      </c>
      <c r="J40" s="29"/>
      <c r="K40" s="29"/>
      <c r="L40" s="226"/>
      <c r="M40" s="111"/>
      <c r="N40" s="36"/>
      <c r="O40" s="36"/>
    </row>
    <row r="41" spans="1:15" ht="41.25" customHeight="1">
      <c r="A41" s="17"/>
      <c r="B41" s="53"/>
      <c r="C41" s="140" t="s">
        <v>106</v>
      </c>
      <c r="D41" s="140"/>
      <c r="E41" s="225">
        <v>2017</v>
      </c>
      <c r="F41" s="225"/>
      <c r="G41" s="25"/>
      <c r="H41" s="22" t="s">
        <v>107</v>
      </c>
      <c r="I41" s="29">
        <v>825</v>
      </c>
      <c r="J41" s="29"/>
      <c r="K41" s="29"/>
      <c r="L41" s="233" t="s">
        <v>229</v>
      </c>
      <c r="M41" s="111"/>
      <c r="N41" s="46"/>
      <c r="O41" s="36"/>
    </row>
    <row r="42" spans="1:15" ht="22.5" customHeight="1">
      <c r="A42" s="16"/>
      <c r="B42" s="53"/>
      <c r="C42" s="140"/>
      <c r="D42" s="140"/>
      <c r="E42" s="225"/>
      <c r="F42" s="225"/>
      <c r="G42" s="25"/>
      <c r="H42" s="22" t="s">
        <v>14</v>
      </c>
      <c r="I42" s="29">
        <v>24.75</v>
      </c>
      <c r="J42" s="29"/>
      <c r="K42" s="29"/>
      <c r="L42" s="233"/>
      <c r="M42" s="111"/>
      <c r="N42" s="36"/>
      <c r="O42" s="36"/>
    </row>
    <row r="43" spans="1:15" ht="41.25" customHeight="1">
      <c r="A43" s="15"/>
      <c r="B43" s="53"/>
      <c r="C43" s="140" t="s">
        <v>108</v>
      </c>
      <c r="D43" s="140"/>
      <c r="E43" s="225">
        <v>2017</v>
      </c>
      <c r="F43" s="225"/>
      <c r="G43" s="25"/>
      <c r="H43" s="22" t="s">
        <v>107</v>
      </c>
      <c r="I43" s="29">
        <v>1395</v>
      </c>
      <c r="J43" s="29"/>
      <c r="K43" s="29"/>
      <c r="L43" s="233" t="s">
        <v>230</v>
      </c>
      <c r="M43" s="111"/>
      <c r="N43" s="36"/>
      <c r="O43" s="36"/>
    </row>
    <row r="44" spans="1:15" ht="22.5" customHeight="1">
      <c r="A44" s="17"/>
      <c r="B44" s="53"/>
      <c r="C44" s="140"/>
      <c r="D44" s="140"/>
      <c r="E44" s="225"/>
      <c r="F44" s="225"/>
      <c r="G44" s="25"/>
      <c r="H44" s="22" t="s">
        <v>14</v>
      </c>
      <c r="I44" s="29">
        <v>41.85</v>
      </c>
      <c r="J44" s="29"/>
      <c r="K44" s="29"/>
      <c r="L44" s="233"/>
      <c r="M44" s="111"/>
      <c r="N44" s="36"/>
      <c r="O44" s="36"/>
    </row>
    <row r="45" spans="1:15" ht="41.25" customHeight="1">
      <c r="A45" s="16"/>
      <c r="B45" s="53"/>
      <c r="C45" s="140" t="s">
        <v>109</v>
      </c>
      <c r="D45" s="140"/>
      <c r="E45" s="225">
        <v>2017</v>
      </c>
      <c r="F45" s="225"/>
      <c r="G45" s="25"/>
      <c r="H45" s="22" t="s">
        <v>107</v>
      </c>
      <c r="I45" s="29">
        <v>1390</v>
      </c>
      <c r="J45" s="29"/>
      <c r="K45" s="29"/>
      <c r="L45" s="233" t="s">
        <v>231</v>
      </c>
      <c r="M45" s="111"/>
      <c r="N45" s="36"/>
      <c r="O45" s="36"/>
    </row>
    <row r="46" spans="1:15" ht="22.5" customHeight="1">
      <c r="A46" s="16"/>
      <c r="B46" s="53"/>
      <c r="C46" s="140"/>
      <c r="D46" s="140"/>
      <c r="E46" s="225"/>
      <c r="F46" s="225"/>
      <c r="G46" s="25"/>
      <c r="H46" s="22" t="s">
        <v>14</v>
      </c>
      <c r="I46" s="29">
        <v>41.7</v>
      </c>
      <c r="J46" s="29"/>
      <c r="K46" s="29"/>
      <c r="L46" s="233"/>
      <c r="M46" s="111"/>
      <c r="N46" s="36"/>
      <c r="O46" s="36"/>
    </row>
    <row r="47" spans="1:15" ht="41.25" customHeight="1">
      <c r="A47" s="15"/>
      <c r="B47" s="302"/>
      <c r="C47" s="140" t="s">
        <v>110</v>
      </c>
      <c r="D47" s="140"/>
      <c r="E47" s="225">
        <v>2017</v>
      </c>
      <c r="F47" s="225"/>
      <c r="G47" s="25"/>
      <c r="H47" s="22" t="s">
        <v>107</v>
      </c>
      <c r="I47" s="29">
        <v>1390</v>
      </c>
      <c r="J47" s="29"/>
      <c r="K47" s="29"/>
      <c r="L47" s="233" t="s">
        <v>232</v>
      </c>
      <c r="M47" s="111"/>
      <c r="N47" s="36"/>
      <c r="O47" s="36"/>
    </row>
    <row r="48" spans="1:15" ht="22.5" customHeight="1">
      <c r="A48" s="17"/>
      <c r="B48" s="302"/>
      <c r="C48" s="140"/>
      <c r="D48" s="140"/>
      <c r="E48" s="225"/>
      <c r="F48" s="225"/>
      <c r="G48" s="25"/>
      <c r="H48" s="22" t="s">
        <v>14</v>
      </c>
      <c r="I48" s="29">
        <v>41.7</v>
      </c>
      <c r="J48" s="29"/>
      <c r="K48" s="29"/>
      <c r="L48" s="233"/>
      <c r="M48" s="111"/>
      <c r="N48" s="36"/>
      <c r="O48" s="36"/>
    </row>
    <row r="49" spans="1:15" ht="61.5" customHeight="1">
      <c r="A49" s="12"/>
      <c r="B49" s="303"/>
      <c r="C49" s="140" t="s">
        <v>111</v>
      </c>
      <c r="D49" s="140"/>
      <c r="E49" s="225">
        <v>2017</v>
      </c>
      <c r="F49" s="225"/>
      <c r="G49" s="99"/>
      <c r="H49" s="22" t="s">
        <v>14</v>
      </c>
      <c r="I49" s="29">
        <v>80.5</v>
      </c>
      <c r="J49" s="29"/>
      <c r="K49" s="29"/>
      <c r="L49" s="24" t="s">
        <v>233</v>
      </c>
      <c r="M49" s="111"/>
      <c r="N49" s="36"/>
      <c r="O49" s="36"/>
    </row>
    <row r="50" spans="1:15" ht="36.75" customHeight="1">
      <c r="A50" s="17"/>
      <c r="B50" s="53"/>
      <c r="C50" s="283" t="s">
        <v>137</v>
      </c>
      <c r="D50" s="284"/>
      <c r="E50" s="141">
        <v>2017</v>
      </c>
      <c r="F50" s="142"/>
      <c r="G50" s="296" t="s">
        <v>18</v>
      </c>
      <c r="H50" s="22" t="s">
        <v>107</v>
      </c>
      <c r="I50" s="29">
        <v>500</v>
      </c>
      <c r="J50" s="29"/>
      <c r="K50" s="29"/>
      <c r="L50" s="271" t="s">
        <v>192</v>
      </c>
      <c r="M50" s="111"/>
      <c r="N50" s="36"/>
      <c r="O50" s="36"/>
    </row>
    <row r="51" spans="1:15" ht="23.25" customHeight="1">
      <c r="A51" s="16"/>
      <c r="B51" s="53"/>
      <c r="C51" s="285"/>
      <c r="D51" s="286"/>
      <c r="E51" s="143"/>
      <c r="F51" s="144"/>
      <c r="G51" s="297"/>
      <c r="H51" s="22" t="s">
        <v>14</v>
      </c>
      <c r="I51" s="29">
        <v>15</v>
      </c>
      <c r="J51" s="29"/>
      <c r="K51" s="29"/>
      <c r="L51" s="272"/>
      <c r="M51" s="111"/>
      <c r="N51" s="36"/>
      <c r="O51" s="36"/>
    </row>
    <row r="52" spans="1:15" ht="41.25" customHeight="1">
      <c r="A52" s="16"/>
      <c r="B52" s="53"/>
      <c r="C52" s="283" t="s">
        <v>138</v>
      </c>
      <c r="D52" s="284"/>
      <c r="E52" s="141">
        <v>2017</v>
      </c>
      <c r="F52" s="142"/>
      <c r="G52" s="297"/>
      <c r="H52" s="22" t="s">
        <v>107</v>
      </c>
      <c r="I52" s="18">
        <v>307.085</v>
      </c>
      <c r="J52" s="29"/>
      <c r="K52" s="29"/>
      <c r="L52" s="271" t="s">
        <v>234</v>
      </c>
      <c r="M52" s="111"/>
      <c r="N52" s="36"/>
      <c r="O52" s="36"/>
    </row>
    <row r="53" spans="1:15" ht="39" customHeight="1">
      <c r="A53" s="16"/>
      <c r="B53" s="53"/>
      <c r="C53" s="285"/>
      <c r="D53" s="286"/>
      <c r="E53" s="143"/>
      <c r="F53" s="144"/>
      <c r="G53" s="25"/>
      <c r="H53" s="22" t="s">
        <v>14</v>
      </c>
      <c r="I53" s="29">
        <v>9.213</v>
      </c>
      <c r="J53" s="29"/>
      <c r="K53" s="29"/>
      <c r="L53" s="272"/>
      <c r="M53" s="111"/>
      <c r="N53" s="36"/>
      <c r="O53" s="36"/>
    </row>
    <row r="54" spans="1:15" ht="39" customHeight="1">
      <c r="A54" s="16"/>
      <c r="B54" s="53"/>
      <c r="C54" s="283" t="s">
        <v>139</v>
      </c>
      <c r="D54" s="284"/>
      <c r="E54" s="141">
        <v>2017</v>
      </c>
      <c r="F54" s="142"/>
      <c r="G54" s="25"/>
      <c r="H54" s="22" t="s">
        <v>107</v>
      </c>
      <c r="I54" s="29">
        <v>1450</v>
      </c>
      <c r="J54" s="29"/>
      <c r="K54" s="29"/>
      <c r="L54" s="271" t="s">
        <v>235</v>
      </c>
      <c r="M54" s="111"/>
      <c r="N54" s="36"/>
      <c r="O54" s="36"/>
    </row>
    <row r="55" spans="1:15" ht="42.75" customHeight="1">
      <c r="A55" s="16"/>
      <c r="B55" s="53"/>
      <c r="C55" s="285"/>
      <c r="D55" s="286"/>
      <c r="E55" s="143"/>
      <c r="F55" s="144"/>
      <c r="G55" s="25"/>
      <c r="H55" s="22" t="s">
        <v>14</v>
      </c>
      <c r="I55" s="29">
        <v>43.5</v>
      </c>
      <c r="J55" s="29"/>
      <c r="K55" s="29"/>
      <c r="L55" s="272"/>
      <c r="M55" s="111"/>
      <c r="N55" s="36"/>
      <c r="O55" s="36"/>
    </row>
    <row r="56" spans="1:15" ht="36.75" customHeight="1">
      <c r="A56" s="16"/>
      <c r="B56" s="53"/>
      <c r="C56" s="283" t="s">
        <v>140</v>
      </c>
      <c r="D56" s="284"/>
      <c r="E56" s="141">
        <v>2017</v>
      </c>
      <c r="F56" s="142"/>
      <c r="G56" s="25"/>
      <c r="H56" s="22" t="s">
        <v>107</v>
      </c>
      <c r="I56" s="29">
        <v>300</v>
      </c>
      <c r="J56" s="29"/>
      <c r="K56" s="29"/>
      <c r="L56" s="271" t="s">
        <v>236</v>
      </c>
      <c r="M56" s="111"/>
      <c r="N56" s="36"/>
      <c r="O56" s="36"/>
    </row>
    <row r="57" spans="1:15" ht="25.5" customHeight="1">
      <c r="A57" s="16"/>
      <c r="B57" s="53"/>
      <c r="C57" s="285"/>
      <c r="D57" s="286"/>
      <c r="E57" s="143"/>
      <c r="F57" s="144"/>
      <c r="G57" s="25"/>
      <c r="H57" s="22" t="s">
        <v>14</v>
      </c>
      <c r="I57" s="29">
        <v>9</v>
      </c>
      <c r="J57" s="29"/>
      <c r="K57" s="29"/>
      <c r="L57" s="272"/>
      <c r="M57" s="111"/>
      <c r="N57" s="36"/>
      <c r="O57" s="36"/>
    </row>
    <row r="58" spans="1:15" s="10" customFormat="1" ht="55.5" customHeight="1">
      <c r="A58" s="16"/>
      <c r="B58" s="53"/>
      <c r="C58" s="273" t="s">
        <v>142</v>
      </c>
      <c r="D58" s="274"/>
      <c r="E58" s="205">
        <v>2018</v>
      </c>
      <c r="F58" s="206"/>
      <c r="G58" s="25"/>
      <c r="H58" s="22" t="s">
        <v>14</v>
      </c>
      <c r="I58" s="29"/>
      <c r="J58" s="29">
        <v>643</v>
      </c>
      <c r="K58" s="29"/>
      <c r="L58" s="108" t="s">
        <v>258</v>
      </c>
      <c r="M58" s="111"/>
      <c r="N58" s="36"/>
      <c r="O58" s="36"/>
    </row>
    <row r="59" spans="1:15" s="10" customFormat="1" ht="51" customHeight="1">
      <c r="A59" s="16"/>
      <c r="B59" s="53"/>
      <c r="C59" s="273" t="s">
        <v>143</v>
      </c>
      <c r="D59" s="274"/>
      <c r="E59" s="205">
        <v>2018</v>
      </c>
      <c r="F59" s="206"/>
      <c r="G59" s="25"/>
      <c r="H59" s="22" t="s">
        <v>14</v>
      </c>
      <c r="I59" s="29"/>
      <c r="J59" s="29">
        <v>92</v>
      </c>
      <c r="K59" s="29"/>
      <c r="L59" s="108" t="s">
        <v>237</v>
      </c>
      <c r="M59" s="111"/>
      <c r="N59" s="36"/>
      <c r="O59" s="36"/>
    </row>
    <row r="60" spans="1:15" s="10" customFormat="1" ht="55.5" customHeight="1">
      <c r="A60" s="16"/>
      <c r="B60" s="53"/>
      <c r="C60" s="273" t="s">
        <v>23</v>
      </c>
      <c r="D60" s="274"/>
      <c r="E60" s="205">
        <v>2018</v>
      </c>
      <c r="F60" s="206"/>
      <c r="G60" s="25"/>
      <c r="H60" s="22" t="s">
        <v>14</v>
      </c>
      <c r="I60" s="29"/>
      <c r="J60" s="29">
        <v>537</v>
      </c>
      <c r="K60" s="29"/>
      <c r="L60" s="108" t="s">
        <v>257</v>
      </c>
      <c r="M60" s="111">
        <v>7</v>
      </c>
      <c r="N60" s="36"/>
      <c r="O60" s="36"/>
    </row>
    <row r="61" spans="1:15" s="10" customFormat="1" ht="46.5" customHeight="1">
      <c r="A61" s="16"/>
      <c r="B61" s="53"/>
      <c r="C61" s="273" t="s">
        <v>144</v>
      </c>
      <c r="D61" s="274"/>
      <c r="E61" s="205">
        <v>2018</v>
      </c>
      <c r="F61" s="206"/>
      <c r="G61" s="25"/>
      <c r="H61" s="22" t="s">
        <v>14</v>
      </c>
      <c r="I61" s="29"/>
      <c r="J61" s="29">
        <v>400</v>
      </c>
      <c r="K61" s="29"/>
      <c r="L61" s="108" t="s">
        <v>238</v>
      </c>
      <c r="M61" s="111"/>
      <c r="N61" s="36"/>
      <c r="O61" s="36"/>
    </row>
    <row r="62" spans="1:15" s="10" customFormat="1" ht="49.5" customHeight="1">
      <c r="A62" s="16"/>
      <c r="B62" s="53"/>
      <c r="C62" s="273" t="s">
        <v>24</v>
      </c>
      <c r="D62" s="274"/>
      <c r="E62" s="205">
        <v>2018</v>
      </c>
      <c r="F62" s="206"/>
      <c r="G62" s="25"/>
      <c r="H62" s="22" t="s">
        <v>14</v>
      </c>
      <c r="I62" s="29"/>
      <c r="J62" s="29">
        <v>300</v>
      </c>
      <c r="K62" s="29"/>
      <c r="L62" s="108" t="s">
        <v>208</v>
      </c>
      <c r="M62" s="111"/>
      <c r="N62" s="36"/>
      <c r="O62" s="36"/>
    </row>
    <row r="63" spans="1:15" s="10" customFormat="1" ht="49.5" customHeight="1">
      <c r="A63" s="16"/>
      <c r="B63" s="53"/>
      <c r="C63" s="273" t="s">
        <v>162</v>
      </c>
      <c r="D63" s="274"/>
      <c r="E63" s="205">
        <v>2019</v>
      </c>
      <c r="F63" s="206"/>
      <c r="G63" s="25"/>
      <c r="H63" s="22" t="s">
        <v>14</v>
      </c>
      <c r="I63" s="29"/>
      <c r="J63" s="29"/>
      <c r="K63" s="29">
        <v>10392</v>
      </c>
      <c r="L63" s="108" t="s">
        <v>259</v>
      </c>
      <c r="M63" s="111"/>
      <c r="N63" s="36"/>
      <c r="O63" s="36"/>
    </row>
    <row r="64" spans="1:15" ht="30.75" customHeight="1">
      <c r="A64" s="16"/>
      <c r="B64" s="53"/>
      <c r="C64" s="270" t="s">
        <v>25</v>
      </c>
      <c r="D64" s="270"/>
      <c r="E64" s="225">
        <v>2017</v>
      </c>
      <c r="F64" s="225"/>
      <c r="G64" s="25"/>
      <c r="H64" s="22" t="s">
        <v>14</v>
      </c>
      <c r="I64" s="28">
        <v>75</v>
      </c>
      <c r="J64" s="29"/>
      <c r="K64" s="29"/>
      <c r="L64" s="226" t="s">
        <v>239</v>
      </c>
      <c r="M64" s="111"/>
      <c r="N64" s="36"/>
      <c r="O64" s="36"/>
    </row>
    <row r="65" spans="1:15" ht="20.25" customHeight="1">
      <c r="A65" s="15"/>
      <c r="B65" s="53"/>
      <c r="C65" s="270"/>
      <c r="D65" s="270"/>
      <c r="E65" s="225"/>
      <c r="F65" s="225"/>
      <c r="G65" s="25"/>
      <c r="H65" s="225" t="s">
        <v>158</v>
      </c>
      <c r="I65" s="235">
        <v>50</v>
      </c>
      <c r="J65" s="236"/>
      <c r="K65" s="236"/>
      <c r="L65" s="226"/>
      <c r="M65" s="111"/>
      <c r="N65" s="36"/>
      <c r="O65" s="36"/>
    </row>
    <row r="66" spans="1:15" ht="22.5" customHeight="1">
      <c r="A66" s="17"/>
      <c r="B66" s="53"/>
      <c r="C66" s="270"/>
      <c r="D66" s="270"/>
      <c r="E66" s="225"/>
      <c r="F66" s="225"/>
      <c r="G66" s="25"/>
      <c r="H66" s="225"/>
      <c r="I66" s="235"/>
      <c r="J66" s="236"/>
      <c r="K66" s="236"/>
      <c r="L66" s="226"/>
      <c r="M66" s="111"/>
      <c r="N66" s="36"/>
      <c r="O66" s="36"/>
    </row>
    <row r="67" spans="1:15" ht="25.5" customHeight="1">
      <c r="A67" s="12"/>
      <c r="B67" s="54"/>
      <c r="C67" s="270"/>
      <c r="D67" s="270"/>
      <c r="E67" s="225"/>
      <c r="F67" s="225"/>
      <c r="G67" s="99"/>
      <c r="H67" s="225"/>
      <c r="I67" s="235"/>
      <c r="J67" s="236"/>
      <c r="K67" s="236"/>
      <c r="L67" s="226"/>
      <c r="M67" s="111"/>
      <c r="N67" s="36"/>
      <c r="O67" s="36"/>
    </row>
    <row r="68" spans="1:15" ht="45" customHeight="1">
      <c r="A68" s="26"/>
      <c r="B68" s="296"/>
      <c r="C68" s="138" t="s">
        <v>26</v>
      </c>
      <c r="D68" s="139"/>
      <c r="E68" s="205">
        <v>2017</v>
      </c>
      <c r="F68" s="206"/>
      <c r="G68" s="296" t="s">
        <v>18</v>
      </c>
      <c r="H68" s="22" t="s">
        <v>158</v>
      </c>
      <c r="I68" s="28">
        <v>50</v>
      </c>
      <c r="J68" s="29"/>
      <c r="K68" s="29"/>
      <c r="L68" s="30" t="s">
        <v>240</v>
      </c>
      <c r="M68" s="111"/>
      <c r="N68" s="36"/>
      <c r="O68" s="36"/>
    </row>
    <row r="69" spans="1:15" ht="45" customHeight="1">
      <c r="A69" s="27"/>
      <c r="B69" s="297"/>
      <c r="C69" s="138" t="s">
        <v>27</v>
      </c>
      <c r="D69" s="139"/>
      <c r="E69" s="205">
        <v>2017</v>
      </c>
      <c r="F69" s="206"/>
      <c r="G69" s="297"/>
      <c r="H69" s="22" t="s">
        <v>158</v>
      </c>
      <c r="I69" s="28">
        <v>50</v>
      </c>
      <c r="J69" s="29"/>
      <c r="K69" s="29"/>
      <c r="L69" s="30" t="s">
        <v>241</v>
      </c>
      <c r="M69" s="111"/>
      <c r="N69" s="36"/>
      <c r="O69" s="36"/>
    </row>
    <row r="70" spans="1:15" ht="69" customHeight="1">
      <c r="A70" s="27"/>
      <c r="B70" s="297"/>
      <c r="C70" s="181" t="s">
        <v>120</v>
      </c>
      <c r="D70" s="182"/>
      <c r="E70" s="205">
        <v>2017</v>
      </c>
      <c r="F70" s="206"/>
      <c r="G70" s="297"/>
      <c r="H70" s="22" t="s">
        <v>158</v>
      </c>
      <c r="I70" s="28">
        <v>98.6</v>
      </c>
      <c r="J70" s="29"/>
      <c r="K70" s="29"/>
      <c r="L70" s="30" t="s">
        <v>242</v>
      </c>
      <c r="M70" s="111"/>
      <c r="N70" s="36"/>
      <c r="O70" s="36"/>
    </row>
    <row r="71" spans="1:15" ht="102" customHeight="1">
      <c r="A71" s="17"/>
      <c r="B71" s="297"/>
      <c r="C71" s="138" t="s">
        <v>153</v>
      </c>
      <c r="D71" s="139"/>
      <c r="E71" s="205">
        <v>2017</v>
      </c>
      <c r="F71" s="206"/>
      <c r="G71" s="297"/>
      <c r="H71" s="22" t="s">
        <v>158</v>
      </c>
      <c r="I71" s="19">
        <v>9.808</v>
      </c>
      <c r="J71" s="29"/>
      <c r="K71" s="29"/>
      <c r="L71" s="30" t="s">
        <v>251</v>
      </c>
      <c r="M71" s="112"/>
      <c r="N71" s="36"/>
      <c r="O71" s="36"/>
    </row>
    <row r="72" spans="1:15" ht="112.5" customHeight="1">
      <c r="A72" s="17"/>
      <c r="B72" s="297"/>
      <c r="C72" s="186" t="s">
        <v>134</v>
      </c>
      <c r="D72" s="187"/>
      <c r="E72" s="205">
        <v>2017</v>
      </c>
      <c r="F72" s="206"/>
      <c r="G72" s="297"/>
      <c r="H72" s="22" t="s">
        <v>14</v>
      </c>
      <c r="I72" s="28">
        <v>180</v>
      </c>
      <c r="J72" s="29"/>
      <c r="K72" s="29"/>
      <c r="L72" s="23" t="s">
        <v>252</v>
      </c>
      <c r="M72" s="112"/>
      <c r="N72" s="36"/>
      <c r="O72" s="36"/>
    </row>
    <row r="73" spans="1:15" s="10" customFormat="1" ht="48.75" customHeight="1">
      <c r="A73" s="17"/>
      <c r="B73" s="297"/>
      <c r="C73" s="281" t="s">
        <v>159</v>
      </c>
      <c r="D73" s="282"/>
      <c r="E73" s="205" t="s">
        <v>68</v>
      </c>
      <c r="F73" s="206"/>
      <c r="G73" s="297"/>
      <c r="H73" s="22" t="s">
        <v>14</v>
      </c>
      <c r="I73" s="28">
        <v>970</v>
      </c>
      <c r="J73" s="110">
        <v>2100</v>
      </c>
      <c r="K73" s="29"/>
      <c r="L73" s="30" t="s">
        <v>193</v>
      </c>
      <c r="M73" s="112"/>
      <c r="N73" s="36"/>
      <c r="O73" s="36"/>
    </row>
    <row r="74" spans="1:15" s="10" customFormat="1" ht="54.75" customHeight="1">
      <c r="A74" s="17"/>
      <c r="B74" s="297"/>
      <c r="C74" s="299" t="s">
        <v>161</v>
      </c>
      <c r="D74" s="300"/>
      <c r="E74" s="205" t="s">
        <v>68</v>
      </c>
      <c r="F74" s="206"/>
      <c r="G74" s="297"/>
      <c r="H74" s="22" t="s">
        <v>14</v>
      </c>
      <c r="I74" s="28">
        <v>13.5</v>
      </c>
      <c r="J74" s="110">
        <v>2000</v>
      </c>
      <c r="K74" s="29"/>
      <c r="L74" s="23" t="s">
        <v>243</v>
      </c>
      <c r="M74" s="112"/>
      <c r="N74" s="36"/>
      <c r="O74" s="36"/>
    </row>
    <row r="75" spans="1:15" s="10" customFormat="1" ht="63.75" customHeight="1">
      <c r="A75" s="17"/>
      <c r="B75" s="297"/>
      <c r="C75" s="290" t="s">
        <v>160</v>
      </c>
      <c r="D75" s="291"/>
      <c r="E75" s="141" t="s">
        <v>68</v>
      </c>
      <c r="F75" s="142"/>
      <c r="G75" s="297"/>
      <c r="H75" s="22" t="s">
        <v>14</v>
      </c>
      <c r="I75" s="28">
        <v>200</v>
      </c>
      <c r="J75" s="110">
        <v>1021</v>
      </c>
      <c r="K75" s="29"/>
      <c r="L75" s="279" t="s">
        <v>253</v>
      </c>
      <c r="M75" s="112"/>
      <c r="N75" s="36"/>
      <c r="O75" s="36"/>
    </row>
    <row r="76" spans="1:15" ht="63.75" customHeight="1">
      <c r="A76" s="304"/>
      <c r="B76" s="298"/>
      <c r="C76" s="292"/>
      <c r="D76" s="293"/>
      <c r="E76" s="143"/>
      <c r="F76" s="144"/>
      <c r="G76" s="298"/>
      <c r="H76" s="22" t="s">
        <v>125</v>
      </c>
      <c r="I76" s="28">
        <v>137</v>
      </c>
      <c r="J76" s="110"/>
      <c r="K76" s="29"/>
      <c r="L76" s="280"/>
      <c r="M76" s="112"/>
      <c r="N76" s="36"/>
      <c r="O76" s="36"/>
    </row>
    <row r="77" spans="1:15" s="10" customFormat="1" ht="99" customHeight="1">
      <c r="A77" s="305"/>
      <c r="B77" s="56"/>
      <c r="C77" s="294" t="s">
        <v>164</v>
      </c>
      <c r="D77" s="295"/>
      <c r="E77" s="288">
        <v>2018</v>
      </c>
      <c r="F77" s="289"/>
      <c r="G77" s="55"/>
      <c r="H77" s="22" t="s">
        <v>14</v>
      </c>
      <c r="I77" s="28"/>
      <c r="J77" s="110">
        <v>3500</v>
      </c>
      <c r="K77" s="29"/>
      <c r="L77" s="57" t="s">
        <v>254</v>
      </c>
      <c r="M77" s="112">
        <v>8</v>
      </c>
      <c r="N77" s="36"/>
      <c r="O77" s="36"/>
    </row>
    <row r="78" spans="1:15" ht="101.25" customHeight="1">
      <c r="A78" s="159" t="s">
        <v>28</v>
      </c>
      <c r="B78" s="238" t="s">
        <v>29</v>
      </c>
      <c r="C78" s="234" t="s">
        <v>30</v>
      </c>
      <c r="D78" s="234"/>
      <c r="E78" s="131" t="s">
        <v>68</v>
      </c>
      <c r="F78" s="131"/>
      <c r="G78" s="156" t="s">
        <v>12</v>
      </c>
      <c r="H78" s="131" t="s">
        <v>14</v>
      </c>
      <c r="I78" s="223">
        <v>5244</v>
      </c>
      <c r="J78" s="223">
        <v>1132</v>
      </c>
      <c r="K78" s="237"/>
      <c r="L78" s="145" t="s">
        <v>245</v>
      </c>
      <c r="M78" s="112"/>
      <c r="N78" s="36"/>
      <c r="O78" s="36"/>
    </row>
    <row r="79" spans="1:15" ht="65.25" customHeight="1">
      <c r="A79" s="160"/>
      <c r="B79" s="239"/>
      <c r="C79" s="234"/>
      <c r="D79" s="234"/>
      <c r="E79" s="131"/>
      <c r="F79" s="131"/>
      <c r="G79" s="156"/>
      <c r="H79" s="131"/>
      <c r="I79" s="223"/>
      <c r="J79" s="223"/>
      <c r="K79" s="237"/>
      <c r="L79" s="145"/>
      <c r="M79" s="112"/>
      <c r="N79" s="36"/>
      <c r="O79" s="36"/>
    </row>
    <row r="80" spans="1:15" ht="101.25" customHeight="1">
      <c r="A80" s="160"/>
      <c r="B80" s="239"/>
      <c r="C80" s="276" t="s">
        <v>114</v>
      </c>
      <c r="D80" s="276"/>
      <c r="E80" s="131"/>
      <c r="F80" s="131"/>
      <c r="G80" s="156"/>
      <c r="H80" s="131"/>
      <c r="I80" s="223">
        <v>5296</v>
      </c>
      <c r="J80" s="223">
        <v>8425</v>
      </c>
      <c r="K80" s="237"/>
      <c r="L80" s="145" t="s">
        <v>244</v>
      </c>
      <c r="M80" s="112"/>
      <c r="N80" s="36"/>
      <c r="O80" s="36"/>
    </row>
    <row r="81" spans="1:15" ht="60.75" customHeight="1">
      <c r="A81" s="161"/>
      <c r="B81" s="311"/>
      <c r="C81" s="275" t="s">
        <v>31</v>
      </c>
      <c r="D81" s="275"/>
      <c r="E81" s="131"/>
      <c r="F81" s="131"/>
      <c r="G81" s="156"/>
      <c r="H81" s="131"/>
      <c r="I81" s="223"/>
      <c r="J81" s="223"/>
      <c r="K81" s="237"/>
      <c r="L81" s="145"/>
      <c r="M81" s="112"/>
      <c r="N81" s="36"/>
      <c r="O81" s="36"/>
    </row>
    <row r="82" spans="1:15" ht="81" customHeight="1">
      <c r="A82" s="159"/>
      <c r="B82" s="159"/>
      <c r="C82" s="166" t="s">
        <v>32</v>
      </c>
      <c r="D82" s="166"/>
      <c r="E82" s="131">
        <v>2017</v>
      </c>
      <c r="F82" s="131"/>
      <c r="G82" s="131" t="s">
        <v>12</v>
      </c>
      <c r="H82" s="131" t="s">
        <v>14</v>
      </c>
      <c r="I82" s="223">
        <v>5984</v>
      </c>
      <c r="J82" s="223"/>
      <c r="K82" s="223"/>
      <c r="L82" s="145" t="s">
        <v>246</v>
      </c>
      <c r="M82" s="112"/>
      <c r="N82" s="36"/>
      <c r="O82" s="36"/>
    </row>
    <row r="83" spans="1:15" ht="21" customHeight="1">
      <c r="A83" s="160"/>
      <c r="B83" s="160"/>
      <c r="C83" s="166"/>
      <c r="D83" s="166"/>
      <c r="E83" s="131"/>
      <c r="F83" s="131"/>
      <c r="G83" s="131"/>
      <c r="H83" s="131"/>
      <c r="I83" s="223"/>
      <c r="J83" s="223"/>
      <c r="K83" s="223"/>
      <c r="L83" s="145"/>
      <c r="M83" s="112"/>
      <c r="N83" s="36"/>
      <c r="O83" s="36"/>
    </row>
    <row r="84" spans="1:15" ht="59.25" customHeight="1">
      <c r="A84" s="160"/>
      <c r="B84" s="160"/>
      <c r="C84" s="166"/>
      <c r="D84" s="166"/>
      <c r="E84" s="131"/>
      <c r="F84" s="131"/>
      <c r="G84" s="131"/>
      <c r="H84" s="131"/>
      <c r="I84" s="223"/>
      <c r="J84" s="223"/>
      <c r="K84" s="223"/>
      <c r="L84" s="145"/>
      <c r="M84" s="112"/>
      <c r="N84" s="36"/>
      <c r="O84" s="36"/>
    </row>
    <row r="85" spans="1:15" ht="141.75" customHeight="1">
      <c r="A85" s="161"/>
      <c r="B85" s="161"/>
      <c r="C85" s="259" t="s">
        <v>145</v>
      </c>
      <c r="D85" s="260"/>
      <c r="E85" s="157">
        <v>2018</v>
      </c>
      <c r="F85" s="158"/>
      <c r="G85" s="48" t="s">
        <v>12</v>
      </c>
      <c r="H85" s="48" t="s">
        <v>14</v>
      </c>
      <c r="I85" s="49"/>
      <c r="J85" s="49">
        <v>8000</v>
      </c>
      <c r="K85" s="49"/>
      <c r="L85" s="58" t="s">
        <v>194</v>
      </c>
      <c r="M85" s="112"/>
      <c r="N85" s="36"/>
      <c r="O85" s="36"/>
    </row>
    <row r="86" spans="1:15" ht="89.25" customHeight="1">
      <c r="A86" s="238" t="s">
        <v>33</v>
      </c>
      <c r="B86" s="238" t="s">
        <v>34</v>
      </c>
      <c r="C86" s="222" t="s">
        <v>115</v>
      </c>
      <c r="D86" s="222"/>
      <c r="E86" s="131" t="s">
        <v>68</v>
      </c>
      <c r="F86" s="131"/>
      <c r="G86" s="131" t="s">
        <v>12</v>
      </c>
      <c r="H86" s="131" t="s">
        <v>14</v>
      </c>
      <c r="I86" s="223">
        <v>50</v>
      </c>
      <c r="J86" s="223">
        <v>500</v>
      </c>
      <c r="K86" s="237"/>
      <c r="L86" s="145" t="s">
        <v>35</v>
      </c>
      <c r="M86" s="112">
        <v>9</v>
      </c>
      <c r="N86" s="36"/>
      <c r="O86" s="36"/>
    </row>
    <row r="87" spans="1:15" ht="38.25" customHeight="1">
      <c r="A87" s="239"/>
      <c r="B87" s="239"/>
      <c r="C87" s="222"/>
      <c r="D87" s="222"/>
      <c r="E87" s="131"/>
      <c r="F87" s="131"/>
      <c r="G87" s="131"/>
      <c r="H87" s="131"/>
      <c r="I87" s="223"/>
      <c r="J87" s="223"/>
      <c r="K87" s="237"/>
      <c r="L87" s="145"/>
      <c r="M87" s="112"/>
      <c r="N87" s="36"/>
      <c r="O87" s="36"/>
    </row>
    <row r="88" spans="1:15" ht="156.75" customHeight="1">
      <c r="A88" s="239"/>
      <c r="B88" s="239"/>
      <c r="C88" s="222"/>
      <c r="D88" s="222"/>
      <c r="E88" s="131"/>
      <c r="F88" s="131"/>
      <c r="G88" s="131"/>
      <c r="H88" s="131"/>
      <c r="I88" s="223"/>
      <c r="J88" s="223"/>
      <c r="K88" s="237"/>
      <c r="L88" s="145"/>
      <c r="M88" s="114"/>
      <c r="N88" s="36"/>
      <c r="O88" s="36"/>
    </row>
    <row r="89" spans="1:15" ht="102" customHeight="1">
      <c r="A89" s="231"/>
      <c r="B89" s="231"/>
      <c r="C89" s="170" t="s">
        <v>130</v>
      </c>
      <c r="D89" s="170"/>
      <c r="E89" s="131" t="s">
        <v>68</v>
      </c>
      <c r="F89" s="131"/>
      <c r="G89" s="131" t="s">
        <v>12</v>
      </c>
      <c r="H89" s="131" t="s">
        <v>14</v>
      </c>
      <c r="I89" s="223">
        <v>50</v>
      </c>
      <c r="J89" s="223">
        <v>500</v>
      </c>
      <c r="K89" s="223"/>
      <c r="L89" s="145" t="s">
        <v>36</v>
      </c>
      <c r="M89" s="112"/>
      <c r="N89" s="36"/>
      <c r="O89" s="36"/>
    </row>
    <row r="90" spans="1:15" ht="56.25" customHeight="1">
      <c r="A90" s="231"/>
      <c r="B90" s="231"/>
      <c r="C90" s="170"/>
      <c r="D90" s="170"/>
      <c r="E90" s="131"/>
      <c r="F90" s="131"/>
      <c r="G90" s="131"/>
      <c r="H90" s="131"/>
      <c r="I90" s="223"/>
      <c r="J90" s="223"/>
      <c r="K90" s="223"/>
      <c r="L90" s="145"/>
      <c r="M90" s="112"/>
      <c r="N90" s="36"/>
      <c r="O90" s="36"/>
    </row>
    <row r="91" spans="1:15" ht="86.25" customHeight="1">
      <c r="A91" s="240"/>
      <c r="B91" s="231"/>
      <c r="C91" s="170"/>
      <c r="D91" s="170"/>
      <c r="E91" s="131"/>
      <c r="F91" s="131"/>
      <c r="G91" s="131"/>
      <c r="H91" s="131"/>
      <c r="I91" s="223"/>
      <c r="J91" s="223"/>
      <c r="K91" s="223"/>
      <c r="L91" s="145"/>
      <c r="M91" s="112"/>
      <c r="N91" s="36"/>
      <c r="O91" s="36"/>
    </row>
    <row r="92" spans="1:15" ht="102" customHeight="1">
      <c r="A92" s="163"/>
      <c r="B92" s="231"/>
      <c r="C92" s="166" t="s">
        <v>190</v>
      </c>
      <c r="D92" s="166"/>
      <c r="E92" s="131" t="s">
        <v>11</v>
      </c>
      <c r="F92" s="131"/>
      <c r="G92" s="131" t="s">
        <v>18</v>
      </c>
      <c r="H92" s="48" t="s">
        <v>14</v>
      </c>
      <c r="I92" s="49">
        <v>1150.1</v>
      </c>
      <c r="J92" s="49">
        <f>J95</f>
        <v>1600</v>
      </c>
      <c r="K92" s="49">
        <f>K97</f>
        <v>2300</v>
      </c>
      <c r="L92" s="58" t="s">
        <v>21</v>
      </c>
      <c r="M92" s="112"/>
      <c r="N92" s="36"/>
      <c r="O92" s="36"/>
    </row>
    <row r="93" spans="1:15" ht="22.5">
      <c r="A93" s="164"/>
      <c r="B93" s="231"/>
      <c r="C93" s="241" t="s">
        <v>37</v>
      </c>
      <c r="D93" s="241"/>
      <c r="E93" s="131">
        <v>2017</v>
      </c>
      <c r="F93" s="131"/>
      <c r="G93" s="131"/>
      <c r="H93" s="131" t="s">
        <v>14</v>
      </c>
      <c r="I93" s="237">
        <v>1150.1</v>
      </c>
      <c r="J93" s="223"/>
      <c r="K93" s="223"/>
      <c r="L93" s="59" t="s">
        <v>38</v>
      </c>
      <c r="M93" s="112"/>
      <c r="N93" s="36"/>
      <c r="O93" s="36"/>
    </row>
    <row r="94" spans="1:15" ht="43.5" customHeight="1">
      <c r="A94" s="165"/>
      <c r="B94" s="231"/>
      <c r="C94" s="241"/>
      <c r="D94" s="241"/>
      <c r="E94" s="131"/>
      <c r="F94" s="131"/>
      <c r="G94" s="131"/>
      <c r="H94" s="131"/>
      <c r="I94" s="237"/>
      <c r="J94" s="223"/>
      <c r="K94" s="223"/>
      <c r="L94" s="60" t="s">
        <v>39</v>
      </c>
      <c r="M94" s="112"/>
      <c r="N94" s="36"/>
      <c r="O94" s="36"/>
    </row>
    <row r="95" spans="1:15" ht="45" customHeight="1">
      <c r="A95" s="163"/>
      <c r="B95" s="231"/>
      <c r="C95" s="151" t="s">
        <v>255</v>
      </c>
      <c r="D95" s="152"/>
      <c r="E95" s="131">
        <v>2018</v>
      </c>
      <c r="F95" s="131"/>
      <c r="G95" s="131"/>
      <c r="H95" s="131" t="s">
        <v>14</v>
      </c>
      <c r="I95" s="223"/>
      <c r="J95" s="237">
        <v>1600</v>
      </c>
      <c r="K95" s="223"/>
      <c r="L95" s="146" t="s">
        <v>209</v>
      </c>
      <c r="M95" s="112"/>
      <c r="N95" s="36"/>
      <c r="O95" s="36"/>
    </row>
    <row r="96" spans="1:15" ht="44.25" customHeight="1">
      <c r="A96" s="164"/>
      <c r="B96" s="231"/>
      <c r="C96" s="153"/>
      <c r="D96" s="154"/>
      <c r="E96" s="131"/>
      <c r="F96" s="131"/>
      <c r="G96" s="131"/>
      <c r="H96" s="131"/>
      <c r="I96" s="223"/>
      <c r="J96" s="237"/>
      <c r="K96" s="223"/>
      <c r="L96" s="147"/>
      <c r="M96" s="112"/>
      <c r="N96" s="36"/>
      <c r="O96" s="36"/>
    </row>
    <row r="97" spans="1:15" ht="22.5">
      <c r="A97" s="164"/>
      <c r="B97" s="231"/>
      <c r="C97" s="156" t="s">
        <v>184</v>
      </c>
      <c r="D97" s="156"/>
      <c r="E97" s="131">
        <v>2019</v>
      </c>
      <c r="F97" s="131"/>
      <c r="G97" s="131"/>
      <c r="H97" s="131"/>
      <c r="I97" s="223"/>
      <c r="J97" s="223"/>
      <c r="K97" s="237">
        <v>2300</v>
      </c>
      <c r="L97" s="62" t="s">
        <v>38</v>
      </c>
      <c r="M97" s="112"/>
      <c r="N97" s="36"/>
      <c r="O97" s="36"/>
    </row>
    <row r="98" spans="1:15" ht="22.5">
      <c r="A98" s="164"/>
      <c r="B98" s="231"/>
      <c r="C98" s="156"/>
      <c r="D98" s="156"/>
      <c r="E98" s="131"/>
      <c r="F98" s="131"/>
      <c r="G98" s="131"/>
      <c r="H98" s="131"/>
      <c r="I98" s="223"/>
      <c r="J98" s="223"/>
      <c r="K98" s="237"/>
      <c r="L98" s="63" t="s">
        <v>183</v>
      </c>
      <c r="M98" s="112"/>
      <c r="N98" s="36"/>
      <c r="O98" s="36"/>
    </row>
    <row r="99" spans="1:15" ht="48" customHeight="1">
      <c r="A99" s="164"/>
      <c r="B99" s="232"/>
      <c r="C99" s="156"/>
      <c r="D99" s="156"/>
      <c r="E99" s="131"/>
      <c r="F99" s="131"/>
      <c r="G99" s="131"/>
      <c r="H99" s="131"/>
      <c r="I99" s="223"/>
      <c r="J99" s="223"/>
      <c r="K99" s="237"/>
      <c r="L99" s="61"/>
      <c r="M99" s="112"/>
      <c r="N99" s="36"/>
      <c r="O99" s="36"/>
    </row>
    <row r="100" spans="1:15" ht="49.5" customHeight="1">
      <c r="A100" s="159" t="s">
        <v>40</v>
      </c>
      <c r="B100" s="222" t="s">
        <v>41</v>
      </c>
      <c r="C100" s="222" t="s">
        <v>42</v>
      </c>
      <c r="D100" s="222"/>
      <c r="E100" s="164" t="s">
        <v>11</v>
      </c>
      <c r="F100" s="164"/>
      <c r="G100" s="131" t="s">
        <v>18</v>
      </c>
      <c r="H100" s="131" t="s">
        <v>14</v>
      </c>
      <c r="I100" s="223">
        <v>200</v>
      </c>
      <c r="J100" s="223">
        <f>J107</f>
        <v>1076.5</v>
      </c>
      <c r="K100" s="223">
        <f>K108</f>
        <v>306</v>
      </c>
      <c r="L100" s="145" t="s">
        <v>43</v>
      </c>
      <c r="M100" s="112">
        <v>10</v>
      </c>
      <c r="N100" s="36"/>
      <c r="O100" s="36"/>
    </row>
    <row r="101" spans="1:15" ht="21" customHeight="1">
      <c r="A101" s="160"/>
      <c r="B101" s="222"/>
      <c r="C101" s="222"/>
      <c r="D101" s="222"/>
      <c r="E101" s="164"/>
      <c r="F101" s="164"/>
      <c r="G101" s="131"/>
      <c r="H101" s="131"/>
      <c r="I101" s="223"/>
      <c r="J101" s="223"/>
      <c r="K101" s="223"/>
      <c r="L101" s="145"/>
      <c r="M101" s="112"/>
      <c r="N101" s="36"/>
      <c r="O101" s="36"/>
    </row>
    <row r="102" spans="1:15" ht="21" customHeight="1">
      <c r="A102" s="160"/>
      <c r="B102" s="222"/>
      <c r="C102" s="222"/>
      <c r="D102" s="222"/>
      <c r="E102" s="164"/>
      <c r="F102" s="164"/>
      <c r="G102" s="131"/>
      <c r="H102" s="131"/>
      <c r="I102" s="223"/>
      <c r="J102" s="223"/>
      <c r="K102" s="223"/>
      <c r="L102" s="145"/>
      <c r="M102" s="112"/>
      <c r="N102" s="36"/>
      <c r="O102" s="36"/>
    </row>
    <row r="103" spans="1:15" ht="21" customHeight="1">
      <c r="A103" s="160"/>
      <c r="B103" s="222"/>
      <c r="C103" s="222"/>
      <c r="D103" s="222"/>
      <c r="E103" s="164"/>
      <c r="F103" s="164"/>
      <c r="G103" s="131"/>
      <c r="H103" s="131"/>
      <c r="I103" s="223"/>
      <c r="J103" s="223"/>
      <c r="K103" s="223"/>
      <c r="L103" s="145"/>
      <c r="M103" s="112"/>
      <c r="N103" s="36"/>
      <c r="O103" s="36"/>
    </row>
    <row r="104" spans="1:15" ht="63" customHeight="1">
      <c r="A104" s="161"/>
      <c r="B104" s="222"/>
      <c r="C104" s="222"/>
      <c r="D104" s="222"/>
      <c r="E104" s="164"/>
      <c r="F104" s="164"/>
      <c r="G104" s="131"/>
      <c r="H104" s="131"/>
      <c r="I104" s="223"/>
      <c r="J104" s="223"/>
      <c r="K104" s="223"/>
      <c r="L104" s="145"/>
      <c r="M104" s="112"/>
      <c r="N104" s="36"/>
      <c r="O104" s="36"/>
    </row>
    <row r="105" spans="1:15" ht="21" customHeight="1">
      <c r="A105" s="64"/>
      <c r="B105" s="65"/>
      <c r="C105" s="156" t="s">
        <v>44</v>
      </c>
      <c r="D105" s="156"/>
      <c r="E105" s="164">
        <v>2017</v>
      </c>
      <c r="F105" s="164"/>
      <c r="G105" s="131" t="s">
        <v>18</v>
      </c>
      <c r="H105" s="131" t="s">
        <v>14</v>
      </c>
      <c r="I105" s="237">
        <v>200</v>
      </c>
      <c r="J105" s="223"/>
      <c r="K105" s="237"/>
      <c r="L105" s="145" t="s">
        <v>43</v>
      </c>
      <c r="M105" s="112"/>
      <c r="N105" s="36"/>
      <c r="O105" s="36"/>
    </row>
    <row r="106" spans="1:15" ht="22.5">
      <c r="A106" s="64"/>
      <c r="B106" s="65"/>
      <c r="C106" s="156"/>
      <c r="D106" s="156"/>
      <c r="E106" s="164"/>
      <c r="F106" s="164"/>
      <c r="G106" s="131"/>
      <c r="H106" s="131"/>
      <c r="I106" s="237"/>
      <c r="J106" s="223"/>
      <c r="K106" s="237"/>
      <c r="L106" s="145"/>
      <c r="M106" s="112"/>
      <c r="N106" s="36"/>
      <c r="O106" s="36"/>
    </row>
    <row r="107" spans="1:15" ht="99" customHeight="1">
      <c r="A107" s="66"/>
      <c r="B107" s="65"/>
      <c r="C107" s="156" t="s">
        <v>155</v>
      </c>
      <c r="D107" s="156"/>
      <c r="E107" s="164">
        <v>2018</v>
      </c>
      <c r="F107" s="164"/>
      <c r="G107" s="131"/>
      <c r="H107" s="48" t="s">
        <v>14</v>
      </c>
      <c r="I107" s="49"/>
      <c r="J107" s="20">
        <v>1076.5</v>
      </c>
      <c r="K107" s="20"/>
      <c r="L107" s="145"/>
      <c r="M107" s="112"/>
      <c r="N107" s="36"/>
      <c r="O107" s="36"/>
    </row>
    <row r="108" spans="1:15" ht="22.5" customHeight="1">
      <c r="A108" s="66"/>
      <c r="B108" s="67"/>
      <c r="C108" s="156" t="s">
        <v>202</v>
      </c>
      <c r="D108" s="156"/>
      <c r="E108" s="164">
        <v>2019</v>
      </c>
      <c r="F108" s="164"/>
      <c r="G108" s="131"/>
      <c r="H108" s="131" t="s">
        <v>14</v>
      </c>
      <c r="I108" s="223"/>
      <c r="J108" s="223"/>
      <c r="K108" s="237">
        <f>9*34</f>
        <v>306</v>
      </c>
      <c r="L108" s="145"/>
      <c r="M108" s="112"/>
      <c r="N108" s="36"/>
      <c r="O108" s="36"/>
    </row>
    <row r="109" spans="1:15" ht="68.25" customHeight="1">
      <c r="A109" s="68"/>
      <c r="B109" s="63"/>
      <c r="C109" s="156"/>
      <c r="D109" s="156"/>
      <c r="E109" s="164"/>
      <c r="F109" s="164"/>
      <c r="G109" s="131"/>
      <c r="H109" s="131"/>
      <c r="I109" s="223"/>
      <c r="J109" s="223"/>
      <c r="K109" s="237"/>
      <c r="L109" s="145"/>
      <c r="M109" s="112"/>
      <c r="N109" s="36"/>
      <c r="O109" s="36"/>
    </row>
    <row r="110" spans="1:15" ht="89.25" customHeight="1">
      <c r="A110" s="183"/>
      <c r="B110" s="61"/>
      <c r="C110" s="166" t="s">
        <v>45</v>
      </c>
      <c r="D110" s="166"/>
      <c r="E110" s="164" t="s">
        <v>11</v>
      </c>
      <c r="F110" s="164"/>
      <c r="G110" s="131"/>
      <c r="H110" s="48" t="s">
        <v>14</v>
      </c>
      <c r="I110" s="49">
        <v>36</v>
      </c>
      <c r="J110" s="49">
        <v>134</v>
      </c>
      <c r="K110" s="49">
        <f>6*9</f>
        <v>54</v>
      </c>
      <c r="L110" s="145"/>
      <c r="M110" s="112"/>
      <c r="N110" s="36"/>
      <c r="O110" s="36"/>
    </row>
    <row r="111" spans="1:15" ht="92.25" customHeight="1">
      <c r="A111" s="184"/>
      <c r="B111" s="100"/>
      <c r="C111" s="166" t="s">
        <v>46</v>
      </c>
      <c r="D111" s="166"/>
      <c r="E111" s="164" t="s">
        <v>11</v>
      </c>
      <c r="F111" s="164"/>
      <c r="G111" s="131" t="s">
        <v>18</v>
      </c>
      <c r="H111" s="48" t="s">
        <v>14</v>
      </c>
      <c r="I111" s="49">
        <v>37</v>
      </c>
      <c r="J111" s="49">
        <v>155</v>
      </c>
      <c r="K111" s="103">
        <f>K115</f>
        <v>200</v>
      </c>
      <c r="L111" s="69" t="s">
        <v>43</v>
      </c>
      <c r="M111" s="112"/>
      <c r="N111" s="36"/>
      <c r="O111" s="36"/>
    </row>
    <row r="112" spans="1:15" ht="69.75" customHeight="1">
      <c r="A112" s="163"/>
      <c r="B112" s="155"/>
      <c r="C112" s="156" t="s">
        <v>47</v>
      </c>
      <c r="D112" s="156"/>
      <c r="E112" s="164">
        <v>2017</v>
      </c>
      <c r="F112" s="164"/>
      <c r="G112" s="131"/>
      <c r="H112" s="48" t="s">
        <v>14</v>
      </c>
      <c r="I112" s="20">
        <v>37</v>
      </c>
      <c r="J112" s="20"/>
      <c r="K112" s="20"/>
      <c r="L112" s="67"/>
      <c r="M112" s="112"/>
      <c r="N112" s="36"/>
      <c r="O112" s="36"/>
    </row>
    <row r="113" spans="1:15" ht="38.25" customHeight="1">
      <c r="A113" s="164"/>
      <c r="B113" s="156"/>
      <c r="C113" s="196" t="s">
        <v>195</v>
      </c>
      <c r="D113" s="242"/>
      <c r="E113" s="164">
        <v>2018</v>
      </c>
      <c r="F113" s="164"/>
      <c r="G113" s="131"/>
      <c r="H113" s="131" t="s">
        <v>14</v>
      </c>
      <c r="I113" s="237"/>
      <c r="J113" s="237">
        <v>155</v>
      </c>
      <c r="K113" s="237"/>
      <c r="L113" s="63"/>
      <c r="M113" s="112"/>
      <c r="N113" s="36"/>
      <c r="O113" s="36"/>
    </row>
    <row r="114" spans="1:15" ht="93" customHeight="1">
      <c r="A114" s="243"/>
      <c r="B114" s="162"/>
      <c r="C114" s="198"/>
      <c r="D114" s="199"/>
      <c r="E114" s="164"/>
      <c r="F114" s="164"/>
      <c r="G114" s="131"/>
      <c r="H114" s="164"/>
      <c r="I114" s="237"/>
      <c r="J114" s="237"/>
      <c r="K114" s="237"/>
      <c r="L114" s="63"/>
      <c r="M114" s="112"/>
      <c r="N114" s="36"/>
      <c r="O114" s="36"/>
    </row>
    <row r="115" spans="1:15" ht="210" customHeight="1">
      <c r="A115" s="68"/>
      <c r="B115" s="70"/>
      <c r="C115" s="156" t="s">
        <v>196</v>
      </c>
      <c r="D115" s="156"/>
      <c r="E115" s="164">
        <v>2019</v>
      </c>
      <c r="F115" s="164"/>
      <c r="G115" s="131"/>
      <c r="H115" s="48" t="s">
        <v>14</v>
      </c>
      <c r="I115" s="49"/>
      <c r="J115" s="49"/>
      <c r="K115" s="71">
        <f>40*5</f>
        <v>200</v>
      </c>
      <c r="L115" s="61"/>
      <c r="M115" s="115">
        <v>11</v>
      </c>
      <c r="N115" s="36"/>
      <c r="O115" s="36"/>
    </row>
    <row r="116" spans="1:15" ht="53.25" customHeight="1">
      <c r="A116" s="159" t="s">
        <v>50</v>
      </c>
      <c r="B116" s="238" t="s">
        <v>126</v>
      </c>
      <c r="C116" s="173" t="s">
        <v>129</v>
      </c>
      <c r="D116" s="174"/>
      <c r="E116" s="247">
        <v>2017</v>
      </c>
      <c r="F116" s="248"/>
      <c r="G116" s="131"/>
      <c r="H116" s="48" t="s">
        <v>14</v>
      </c>
      <c r="I116" s="49">
        <v>20</v>
      </c>
      <c r="J116" s="49"/>
      <c r="K116" s="20"/>
      <c r="L116" s="244" t="s">
        <v>217</v>
      </c>
      <c r="M116" s="112"/>
      <c r="N116" s="36"/>
      <c r="O116" s="36"/>
    </row>
    <row r="117" spans="1:15" ht="56.25" customHeight="1">
      <c r="A117" s="249"/>
      <c r="B117" s="246"/>
      <c r="C117" s="250"/>
      <c r="D117" s="251"/>
      <c r="E117" s="217"/>
      <c r="F117" s="218"/>
      <c r="G117" s="131"/>
      <c r="H117" s="48" t="s">
        <v>125</v>
      </c>
      <c r="I117" s="49">
        <v>100</v>
      </c>
      <c r="J117" s="49"/>
      <c r="K117" s="20"/>
      <c r="L117" s="245"/>
      <c r="M117" s="112"/>
      <c r="N117" s="36"/>
      <c r="O117" s="36"/>
    </row>
    <row r="118" spans="1:15" ht="45">
      <c r="A118" s="70"/>
      <c r="B118" s="72" t="s">
        <v>48</v>
      </c>
      <c r="C118" s="166"/>
      <c r="D118" s="166"/>
      <c r="E118" s="164"/>
      <c r="F118" s="164"/>
      <c r="G118" s="131"/>
      <c r="H118" s="45"/>
      <c r="I118" s="49">
        <f>I12+I16+I18+I21+I22+I26+I64+I65+I68+I69+I70+I71+I72+I73+I74+I75+I76+I78+I80+I82+I86+I89+I92+I100+I110+I111+I116+I117</f>
        <v>37300.166</v>
      </c>
      <c r="J118" s="49">
        <f>J113+J110+J107+J95+J77+J75+J74+J73+J62+J61+J60+J59+J58+J89+J86+J85+J80+J78+J18+J12</f>
        <v>33688.5</v>
      </c>
      <c r="K118" s="49">
        <f>K111+K110+K100+K92+K26+K22</f>
        <v>13787.2</v>
      </c>
      <c r="L118" s="72"/>
      <c r="M118" s="113"/>
      <c r="N118" s="36"/>
      <c r="O118" s="36"/>
    </row>
    <row r="119" spans="1:15" ht="22.5">
      <c r="A119" s="164" t="s">
        <v>49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5"/>
      <c r="M119" s="112"/>
      <c r="N119" s="36"/>
      <c r="O119" s="36"/>
    </row>
    <row r="120" spans="1:15" ht="68.25" customHeight="1">
      <c r="A120" s="222" t="s">
        <v>66</v>
      </c>
      <c r="B120" s="222" t="s">
        <v>16</v>
      </c>
      <c r="C120" s="166" t="s">
        <v>121</v>
      </c>
      <c r="D120" s="166"/>
      <c r="E120" s="131" t="s">
        <v>11</v>
      </c>
      <c r="F120" s="131"/>
      <c r="G120" s="131" t="s">
        <v>51</v>
      </c>
      <c r="H120" s="156" t="s">
        <v>14</v>
      </c>
      <c r="I120" s="223">
        <f>I122+I128+I130+I132+I133+I135+I125</f>
        <v>197.5</v>
      </c>
      <c r="J120" s="223">
        <f>J124+J126+J129+J131+J134</f>
        <v>300</v>
      </c>
      <c r="K120" s="287">
        <v>26</v>
      </c>
      <c r="L120" s="252"/>
      <c r="M120" s="112"/>
      <c r="N120" s="36"/>
      <c r="O120" s="36"/>
    </row>
    <row r="121" spans="1:15" ht="24.75" customHeight="1">
      <c r="A121" s="222"/>
      <c r="B121" s="222"/>
      <c r="C121" s="166"/>
      <c r="D121" s="166"/>
      <c r="E121" s="131"/>
      <c r="F121" s="131"/>
      <c r="G121" s="131"/>
      <c r="H121" s="156"/>
      <c r="I121" s="223"/>
      <c r="J121" s="223"/>
      <c r="K121" s="287"/>
      <c r="L121" s="253"/>
      <c r="M121" s="112"/>
      <c r="N121" s="36"/>
      <c r="O121" s="36"/>
    </row>
    <row r="122" spans="1:15" ht="56.25" customHeight="1">
      <c r="A122" s="222"/>
      <c r="B122" s="222"/>
      <c r="C122" s="156" t="s">
        <v>52</v>
      </c>
      <c r="D122" s="156"/>
      <c r="E122" s="125">
        <v>2017</v>
      </c>
      <c r="F122" s="126"/>
      <c r="G122" s="131"/>
      <c r="H122" s="119" t="s">
        <v>14</v>
      </c>
      <c r="I122" s="129">
        <v>80</v>
      </c>
      <c r="J122" s="129"/>
      <c r="K122" s="129"/>
      <c r="L122" s="148" t="s">
        <v>53</v>
      </c>
      <c r="M122" s="112"/>
      <c r="N122" s="36"/>
      <c r="O122" s="36"/>
    </row>
    <row r="123" spans="1:15" ht="21" customHeight="1">
      <c r="A123" s="222"/>
      <c r="B123" s="222"/>
      <c r="C123" s="156"/>
      <c r="D123" s="156"/>
      <c r="E123" s="135"/>
      <c r="F123" s="136"/>
      <c r="G123" s="131"/>
      <c r="H123" s="120"/>
      <c r="I123" s="137"/>
      <c r="J123" s="137"/>
      <c r="K123" s="137"/>
      <c r="L123" s="149"/>
      <c r="M123" s="112"/>
      <c r="N123" s="36"/>
      <c r="O123" s="36"/>
    </row>
    <row r="124" spans="1:15" ht="22.5" customHeight="1">
      <c r="A124" s="238"/>
      <c r="B124" s="238"/>
      <c r="C124" s="156"/>
      <c r="D124" s="156"/>
      <c r="E124" s="127"/>
      <c r="F124" s="128"/>
      <c r="G124" s="131"/>
      <c r="H124" s="121"/>
      <c r="I124" s="130"/>
      <c r="J124" s="130"/>
      <c r="K124" s="130"/>
      <c r="L124" s="150"/>
      <c r="M124" s="112"/>
      <c r="N124" s="36"/>
      <c r="O124" s="36"/>
    </row>
    <row r="125" spans="1:15" ht="48.75" customHeight="1">
      <c r="A125" s="73"/>
      <c r="B125" s="65"/>
      <c r="C125" s="151" t="s">
        <v>54</v>
      </c>
      <c r="D125" s="152"/>
      <c r="E125" s="131">
        <v>2017</v>
      </c>
      <c r="F125" s="131"/>
      <c r="G125" s="119" t="s">
        <v>51</v>
      </c>
      <c r="H125" s="48" t="s">
        <v>14</v>
      </c>
      <c r="I125" s="20">
        <v>27.2</v>
      </c>
      <c r="J125" s="20"/>
      <c r="K125" s="20">
        <v>26</v>
      </c>
      <c r="L125" s="21" t="s">
        <v>55</v>
      </c>
      <c r="M125" s="112"/>
      <c r="N125" s="36"/>
      <c r="O125" s="36"/>
    </row>
    <row r="126" spans="1:15" ht="45">
      <c r="A126" s="73"/>
      <c r="B126" s="65"/>
      <c r="C126" s="192"/>
      <c r="D126" s="193"/>
      <c r="E126" s="194">
        <v>2018</v>
      </c>
      <c r="F126" s="195"/>
      <c r="G126" s="120"/>
      <c r="H126" s="48" t="s">
        <v>14</v>
      </c>
      <c r="I126" s="20"/>
      <c r="J126" s="20">
        <v>70</v>
      </c>
      <c r="K126" s="20"/>
      <c r="L126" s="21" t="s">
        <v>197</v>
      </c>
      <c r="M126" s="112"/>
      <c r="N126" s="36"/>
      <c r="O126" s="36"/>
    </row>
    <row r="127" spans="1:15" ht="45">
      <c r="A127" s="73"/>
      <c r="B127" s="67"/>
      <c r="C127" s="153"/>
      <c r="D127" s="154"/>
      <c r="E127" s="157">
        <v>2019</v>
      </c>
      <c r="F127" s="158"/>
      <c r="G127" s="120"/>
      <c r="H127" s="48" t="s">
        <v>14</v>
      </c>
      <c r="I127" s="20"/>
      <c r="J127" s="20"/>
      <c r="K127" s="20">
        <v>26</v>
      </c>
      <c r="L127" s="21" t="s">
        <v>55</v>
      </c>
      <c r="M127" s="112"/>
      <c r="N127" s="36"/>
      <c r="O127" s="36"/>
    </row>
    <row r="128" spans="1:15" ht="51.75" customHeight="1">
      <c r="A128" s="74"/>
      <c r="B128" s="67"/>
      <c r="C128" s="151" t="s">
        <v>56</v>
      </c>
      <c r="D128" s="152"/>
      <c r="E128" s="131">
        <v>2017</v>
      </c>
      <c r="F128" s="131"/>
      <c r="G128" s="120"/>
      <c r="H128" s="48" t="s">
        <v>14</v>
      </c>
      <c r="I128" s="20">
        <v>12.5</v>
      </c>
      <c r="J128" s="20"/>
      <c r="K128" s="20"/>
      <c r="L128" s="21" t="s">
        <v>57</v>
      </c>
      <c r="M128" s="112"/>
      <c r="N128" s="36"/>
      <c r="O128" s="36"/>
    </row>
    <row r="129" spans="1:15" ht="48" customHeight="1">
      <c r="A129" s="74"/>
      <c r="B129" s="67"/>
      <c r="C129" s="153"/>
      <c r="D129" s="154"/>
      <c r="E129" s="157">
        <v>2018</v>
      </c>
      <c r="F129" s="158"/>
      <c r="G129" s="120"/>
      <c r="H129" s="48" t="s">
        <v>14</v>
      </c>
      <c r="I129" s="20"/>
      <c r="J129" s="20">
        <v>213</v>
      </c>
      <c r="K129" s="20"/>
      <c r="L129" s="58" t="s">
        <v>198</v>
      </c>
      <c r="M129" s="112"/>
      <c r="N129" s="36"/>
      <c r="O129" s="36"/>
    </row>
    <row r="130" spans="1:15" ht="40.5" customHeight="1">
      <c r="A130" s="74"/>
      <c r="B130" s="63"/>
      <c r="C130" s="151" t="s">
        <v>58</v>
      </c>
      <c r="D130" s="152"/>
      <c r="E130" s="125">
        <v>2017</v>
      </c>
      <c r="F130" s="126"/>
      <c r="G130" s="120"/>
      <c r="H130" s="119" t="s">
        <v>14</v>
      </c>
      <c r="I130" s="129">
        <v>1.4</v>
      </c>
      <c r="J130" s="129"/>
      <c r="K130" s="129"/>
      <c r="L130" s="146" t="s">
        <v>59</v>
      </c>
      <c r="M130" s="112"/>
      <c r="N130" s="36"/>
      <c r="O130" s="36"/>
    </row>
    <row r="131" spans="1:15" ht="22.5">
      <c r="A131" s="75"/>
      <c r="B131" s="63"/>
      <c r="C131" s="153"/>
      <c r="D131" s="154"/>
      <c r="E131" s="127"/>
      <c r="F131" s="128"/>
      <c r="G131" s="120"/>
      <c r="H131" s="121"/>
      <c r="I131" s="130"/>
      <c r="J131" s="130"/>
      <c r="K131" s="130"/>
      <c r="L131" s="147"/>
      <c r="M131" s="112"/>
      <c r="N131" s="36"/>
      <c r="O131" s="36"/>
    </row>
    <row r="132" spans="1:15" ht="45">
      <c r="A132" s="75"/>
      <c r="B132" s="65"/>
      <c r="C132" s="145" t="s">
        <v>60</v>
      </c>
      <c r="D132" s="145"/>
      <c r="E132" s="131">
        <v>2017</v>
      </c>
      <c r="F132" s="131"/>
      <c r="G132" s="120"/>
      <c r="H132" s="48" t="s">
        <v>14</v>
      </c>
      <c r="I132" s="20">
        <v>56.2</v>
      </c>
      <c r="J132" s="20"/>
      <c r="K132" s="20"/>
      <c r="L132" s="21" t="s">
        <v>61</v>
      </c>
      <c r="M132" s="112"/>
      <c r="N132" s="36"/>
      <c r="O132" s="36"/>
    </row>
    <row r="133" spans="1:15" ht="40.5" customHeight="1">
      <c r="A133" s="185"/>
      <c r="B133" s="167"/>
      <c r="C133" s="151" t="s">
        <v>62</v>
      </c>
      <c r="D133" s="152"/>
      <c r="E133" s="131">
        <v>2017</v>
      </c>
      <c r="F133" s="131"/>
      <c r="G133" s="120"/>
      <c r="H133" s="48" t="s">
        <v>14</v>
      </c>
      <c r="I133" s="20">
        <v>18.7</v>
      </c>
      <c r="J133" s="20"/>
      <c r="K133" s="20"/>
      <c r="L133" s="21" t="s">
        <v>218</v>
      </c>
      <c r="M133" s="112"/>
      <c r="N133" s="36"/>
      <c r="O133" s="36"/>
    </row>
    <row r="134" spans="1:15" ht="45">
      <c r="A134" s="120"/>
      <c r="B134" s="168"/>
      <c r="C134" s="153"/>
      <c r="D134" s="154"/>
      <c r="E134" s="157">
        <v>2018</v>
      </c>
      <c r="F134" s="158"/>
      <c r="G134" s="120"/>
      <c r="H134" s="48" t="s">
        <v>14</v>
      </c>
      <c r="I134" s="20"/>
      <c r="J134" s="20">
        <v>17</v>
      </c>
      <c r="K134" s="20"/>
      <c r="L134" s="21" t="s">
        <v>154</v>
      </c>
      <c r="M134" s="117">
        <v>12</v>
      </c>
      <c r="N134" s="36"/>
      <c r="O134" s="36"/>
    </row>
    <row r="135" spans="1:15" ht="56.25" customHeight="1">
      <c r="A135" s="184"/>
      <c r="B135" s="169"/>
      <c r="C135" s="162" t="s">
        <v>63</v>
      </c>
      <c r="D135" s="162"/>
      <c r="E135" s="131">
        <v>2017</v>
      </c>
      <c r="F135" s="131"/>
      <c r="G135" s="120"/>
      <c r="H135" s="131" t="s">
        <v>14</v>
      </c>
      <c r="I135" s="237">
        <v>1.5</v>
      </c>
      <c r="J135" s="237"/>
      <c r="K135" s="237"/>
      <c r="L135" s="220" t="s">
        <v>65</v>
      </c>
      <c r="M135" s="116"/>
      <c r="N135" s="36"/>
      <c r="O135" s="36"/>
    </row>
    <row r="136" spans="1:15" ht="21" customHeight="1">
      <c r="A136" s="76"/>
      <c r="B136" s="77"/>
      <c r="C136" s="155" t="s">
        <v>64</v>
      </c>
      <c r="D136" s="155"/>
      <c r="E136" s="131"/>
      <c r="F136" s="131"/>
      <c r="G136" s="120"/>
      <c r="H136" s="131"/>
      <c r="I136" s="237"/>
      <c r="J136" s="237"/>
      <c r="K136" s="237"/>
      <c r="L136" s="220"/>
      <c r="M136" s="112"/>
      <c r="N136" s="36"/>
      <c r="O136" s="36"/>
    </row>
    <row r="137" spans="1:15" ht="45">
      <c r="A137" s="78" t="s">
        <v>73</v>
      </c>
      <c r="B137" s="79" t="s">
        <v>67</v>
      </c>
      <c r="C137" s="166" t="s">
        <v>122</v>
      </c>
      <c r="D137" s="166"/>
      <c r="E137" s="131" t="s">
        <v>68</v>
      </c>
      <c r="F137" s="131"/>
      <c r="G137" s="120"/>
      <c r="H137" s="48" t="s">
        <v>14</v>
      </c>
      <c r="I137" s="49">
        <f>I138+I140+I142+I143</f>
        <v>2642</v>
      </c>
      <c r="J137" s="49">
        <v>3857</v>
      </c>
      <c r="K137" s="49">
        <f>K139</f>
        <v>400</v>
      </c>
      <c r="L137" s="21" t="s">
        <v>69</v>
      </c>
      <c r="M137" s="112"/>
      <c r="N137" s="36"/>
      <c r="O137" s="36"/>
    </row>
    <row r="138" spans="1:15" ht="45">
      <c r="A138" s="64"/>
      <c r="B138" s="67"/>
      <c r="C138" s="156" t="s">
        <v>70</v>
      </c>
      <c r="D138" s="156"/>
      <c r="E138" s="131">
        <v>2017</v>
      </c>
      <c r="F138" s="131"/>
      <c r="G138" s="120"/>
      <c r="H138" s="48" t="s">
        <v>14</v>
      </c>
      <c r="I138" s="20">
        <v>500</v>
      </c>
      <c r="J138" s="20"/>
      <c r="K138" s="49"/>
      <c r="L138" s="21" t="s">
        <v>212</v>
      </c>
      <c r="M138" s="112"/>
      <c r="N138" s="52"/>
      <c r="O138" s="36"/>
    </row>
    <row r="139" spans="1:15" ht="45">
      <c r="A139" s="64"/>
      <c r="B139" s="63"/>
      <c r="C139" s="156"/>
      <c r="D139" s="156"/>
      <c r="E139" s="131">
        <v>2019</v>
      </c>
      <c r="F139" s="131"/>
      <c r="G139" s="120"/>
      <c r="H139" s="48" t="s">
        <v>14</v>
      </c>
      <c r="I139" s="20"/>
      <c r="J139" s="20"/>
      <c r="K139" s="20">
        <v>400</v>
      </c>
      <c r="L139" s="21" t="s">
        <v>213</v>
      </c>
      <c r="M139" s="112"/>
      <c r="N139" s="47"/>
      <c r="O139" s="36"/>
    </row>
    <row r="140" spans="1:15" ht="45" customHeight="1">
      <c r="A140" s="64"/>
      <c r="B140" s="65"/>
      <c r="C140" s="145" t="s">
        <v>262</v>
      </c>
      <c r="D140" s="145"/>
      <c r="E140" s="131">
        <v>2017</v>
      </c>
      <c r="F140" s="131"/>
      <c r="G140" s="120"/>
      <c r="H140" s="131" t="s">
        <v>107</v>
      </c>
      <c r="I140" s="237">
        <v>1400</v>
      </c>
      <c r="J140" s="237"/>
      <c r="K140" s="223"/>
      <c r="L140" s="220" t="s">
        <v>214</v>
      </c>
      <c r="M140" s="112"/>
      <c r="N140" s="46"/>
      <c r="O140" s="36"/>
    </row>
    <row r="141" spans="1:15" ht="21.75" customHeight="1">
      <c r="A141" s="66"/>
      <c r="B141" s="67"/>
      <c r="C141" s="145"/>
      <c r="D141" s="145"/>
      <c r="E141" s="131"/>
      <c r="F141" s="131"/>
      <c r="G141" s="120"/>
      <c r="H141" s="131"/>
      <c r="I141" s="237"/>
      <c r="J141" s="237"/>
      <c r="K141" s="223"/>
      <c r="L141" s="220"/>
      <c r="M141" s="112"/>
      <c r="N141" s="36"/>
      <c r="O141" s="36"/>
    </row>
    <row r="142" spans="1:15" ht="21.75" customHeight="1">
      <c r="A142" s="66"/>
      <c r="B142" s="65"/>
      <c r="C142" s="145"/>
      <c r="D142" s="145"/>
      <c r="E142" s="131"/>
      <c r="F142" s="131"/>
      <c r="G142" s="120"/>
      <c r="H142" s="48" t="s">
        <v>14</v>
      </c>
      <c r="I142" s="20">
        <v>42</v>
      </c>
      <c r="J142" s="20"/>
      <c r="K142" s="49"/>
      <c r="L142" s="220"/>
      <c r="M142" s="112"/>
      <c r="N142" s="36"/>
      <c r="O142" s="36"/>
    </row>
    <row r="143" spans="1:15" ht="22.5">
      <c r="A143" s="68"/>
      <c r="B143" s="65"/>
      <c r="C143" s="156" t="s">
        <v>71</v>
      </c>
      <c r="D143" s="156"/>
      <c r="E143" s="131" t="s">
        <v>68</v>
      </c>
      <c r="F143" s="131"/>
      <c r="G143" s="120"/>
      <c r="H143" s="131" t="s">
        <v>14</v>
      </c>
      <c r="I143" s="237">
        <v>700</v>
      </c>
      <c r="J143" s="237">
        <v>3465</v>
      </c>
      <c r="K143" s="223"/>
      <c r="L143" s="62" t="s">
        <v>38</v>
      </c>
      <c r="M143" s="112"/>
      <c r="N143" s="36"/>
      <c r="O143" s="46"/>
    </row>
    <row r="144" spans="1:15" ht="30" customHeight="1">
      <c r="A144" s="64"/>
      <c r="B144" s="67"/>
      <c r="C144" s="156"/>
      <c r="D144" s="156"/>
      <c r="E144" s="131"/>
      <c r="F144" s="131"/>
      <c r="G144" s="120"/>
      <c r="H144" s="131"/>
      <c r="I144" s="237"/>
      <c r="J144" s="237"/>
      <c r="K144" s="223"/>
      <c r="L144" s="61" t="s">
        <v>210</v>
      </c>
      <c r="M144" s="112"/>
      <c r="N144" s="36"/>
      <c r="O144" s="36"/>
    </row>
    <row r="145" spans="1:15" ht="38.25" customHeight="1">
      <c r="A145" s="66"/>
      <c r="B145" s="65"/>
      <c r="C145" s="254" t="s">
        <v>124</v>
      </c>
      <c r="D145" s="255"/>
      <c r="E145" s="125">
        <v>2017</v>
      </c>
      <c r="F145" s="126"/>
      <c r="G145" s="120"/>
      <c r="H145" s="119" t="s">
        <v>14</v>
      </c>
      <c r="I145" s="132">
        <v>60.25</v>
      </c>
      <c r="J145" s="132"/>
      <c r="K145" s="132"/>
      <c r="L145" s="145" t="s">
        <v>211</v>
      </c>
      <c r="M145" s="112"/>
      <c r="N145" s="36"/>
      <c r="O145" s="36"/>
    </row>
    <row r="146" spans="1:15" ht="51" customHeight="1">
      <c r="A146" s="68"/>
      <c r="B146" s="67"/>
      <c r="C146" s="256"/>
      <c r="D146" s="257"/>
      <c r="E146" s="127"/>
      <c r="F146" s="128"/>
      <c r="G146" s="120"/>
      <c r="H146" s="229"/>
      <c r="I146" s="258"/>
      <c r="J146" s="134"/>
      <c r="K146" s="134"/>
      <c r="L146" s="145"/>
      <c r="M146" s="112"/>
      <c r="N146" s="52"/>
      <c r="O146" s="36"/>
    </row>
    <row r="147" spans="1:15" ht="108.75" customHeight="1">
      <c r="A147" s="64"/>
      <c r="B147" s="119"/>
      <c r="C147" s="166" t="s">
        <v>123</v>
      </c>
      <c r="D147" s="166"/>
      <c r="E147" s="157" t="s">
        <v>68</v>
      </c>
      <c r="F147" s="158"/>
      <c r="G147" s="120"/>
      <c r="H147" s="48" t="s">
        <v>14</v>
      </c>
      <c r="I147" s="49">
        <v>6.4</v>
      </c>
      <c r="J147" s="51">
        <v>392</v>
      </c>
      <c r="K147" s="109"/>
      <c r="L147" s="80" t="s">
        <v>260</v>
      </c>
      <c r="M147" s="112"/>
      <c r="N147" s="52"/>
      <c r="O147" s="36"/>
    </row>
    <row r="148" spans="1:15" ht="160.5" customHeight="1">
      <c r="A148" s="68"/>
      <c r="B148" s="121"/>
      <c r="C148" s="259" t="s">
        <v>163</v>
      </c>
      <c r="D148" s="260"/>
      <c r="E148" s="157">
        <v>2018</v>
      </c>
      <c r="F148" s="158"/>
      <c r="G148" s="120"/>
      <c r="H148" s="48" t="s">
        <v>14</v>
      </c>
      <c r="I148" s="49"/>
      <c r="J148" s="49">
        <v>2990</v>
      </c>
      <c r="K148" s="49"/>
      <c r="L148" s="81" t="s">
        <v>215</v>
      </c>
      <c r="M148" s="112"/>
      <c r="N148" s="52"/>
      <c r="O148" s="36"/>
    </row>
    <row r="149" spans="1:15" ht="57" customHeight="1">
      <c r="A149" s="159" t="s">
        <v>82</v>
      </c>
      <c r="B149" s="159" t="s">
        <v>135</v>
      </c>
      <c r="C149" s="173" t="s">
        <v>165</v>
      </c>
      <c r="D149" s="174"/>
      <c r="E149" s="188" t="s">
        <v>68</v>
      </c>
      <c r="F149" s="189"/>
      <c r="G149" s="120"/>
      <c r="H149" s="118" t="s">
        <v>14</v>
      </c>
      <c r="I149" s="82">
        <f>I151</f>
        <v>48</v>
      </c>
      <c r="J149" s="82">
        <f>J153</f>
        <v>120</v>
      </c>
      <c r="K149" s="49"/>
      <c r="L149" s="278" t="s">
        <v>136</v>
      </c>
      <c r="M149" s="112">
        <v>13</v>
      </c>
      <c r="N149" s="52"/>
      <c r="O149" s="36"/>
    </row>
    <row r="150" spans="1:15" ht="48" customHeight="1">
      <c r="A150" s="160"/>
      <c r="B150" s="160"/>
      <c r="C150" s="175"/>
      <c r="D150" s="176"/>
      <c r="E150" s="190"/>
      <c r="F150" s="191"/>
      <c r="G150" s="121"/>
      <c r="H150" s="118" t="s">
        <v>13</v>
      </c>
      <c r="I150" s="82">
        <f>I152</f>
        <v>112</v>
      </c>
      <c r="J150" s="82">
        <f>J154</f>
        <v>280</v>
      </c>
      <c r="K150" s="49"/>
      <c r="L150" s="149"/>
      <c r="M150" s="112"/>
      <c r="N150" s="52"/>
      <c r="O150" s="36"/>
    </row>
    <row r="151" spans="1:15" ht="81" customHeight="1">
      <c r="A151" s="160"/>
      <c r="B151" s="160"/>
      <c r="C151" s="173" t="s">
        <v>219</v>
      </c>
      <c r="D151" s="174"/>
      <c r="E151" s="177">
        <v>2017</v>
      </c>
      <c r="F151" s="178"/>
      <c r="G151" s="119" t="s">
        <v>51</v>
      </c>
      <c r="H151" s="48" t="s">
        <v>14</v>
      </c>
      <c r="I151" s="20">
        <v>48</v>
      </c>
      <c r="J151" s="83"/>
      <c r="K151" s="49"/>
      <c r="L151" s="149"/>
      <c r="M151" s="112"/>
      <c r="N151" s="52"/>
      <c r="O151" s="36"/>
    </row>
    <row r="152" spans="1:15" ht="81" customHeight="1">
      <c r="A152" s="160"/>
      <c r="B152" s="160"/>
      <c r="C152" s="175"/>
      <c r="D152" s="176"/>
      <c r="E152" s="179"/>
      <c r="F152" s="180"/>
      <c r="G152" s="120"/>
      <c r="H152" s="48" t="s">
        <v>13</v>
      </c>
      <c r="I152" s="20">
        <v>112</v>
      </c>
      <c r="J152" s="83"/>
      <c r="K152" s="49"/>
      <c r="L152" s="149"/>
      <c r="M152" s="112"/>
      <c r="N152" s="52"/>
      <c r="O152" s="36"/>
    </row>
    <row r="153" spans="1:15" ht="81" customHeight="1">
      <c r="A153" s="160"/>
      <c r="B153" s="160"/>
      <c r="C153" s="173" t="s">
        <v>247</v>
      </c>
      <c r="D153" s="174"/>
      <c r="E153" s="84">
        <v>2018</v>
      </c>
      <c r="F153" s="85"/>
      <c r="G153" s="120"/>
      <c r="H153" s="48" t="s">
        <v>14</v>
      </c>
      <c r="I153" s="20"/>
      <c r="J153" s="20">
        <v>120</v>
      </c>
      <c r="K153" s="49"/>
      <c r="L153" s="149"/>
      <c r="M153" s="112"/>
      <c r="N153" s="52"/>
      <c r="O153" s="36"/>
    </row>
    <row r="154" spans="1:15" ht="81" customHeight="1">
      <c r="A154" s="161"/>
      <c r="B154" s="161"/>
      <c r="C154" s="175"/>
      <c r="D154" s="176"/>
      <c r="E154" s="86"/>
      <c r="F154" s="87"/>
      <c r="G154" s="121"/>
      <c r="H154" s="48" t="s">
        <v>13</v>
      </c>
      <c r="I154" s="20"/>
      <c r="J154" s="20">
        <v>280</v>
      </c>
      <c r="K154" s="49"/>
      <c r="L154" s="150"/>
      <c r="M154" s="112"/>
      <c r="N154" s="52"/>
      <c r="O154" s="36"/>
    </row>
    <row r="155" spans="1:15" ht="35.25" customHeight="1">
      <c r="A155" s="261"/>
      <c r="B155" s="164" t="s">
        <v>72</v>
      </c>
      <c r="C155" s="164"/>
      <c r="D155" s="164"/>
      <c r="E155" s="164"/>
      <c r="F155" s="164"/>
      <c r="G155" s="164"/>
      <c r="H155" s="164"/>
      <c r="I155" s="223">
        <f>I147+I145+I143+I142+I140+I138+I122+I126+I128+I130+I132+I133+I135+I151+I152+I125</f>
        <v>3066.1499999999996</v>
      </c>
      <c r="J155" s="223">
        <f>J153+J148+J154+J137+J120</f>
        <v>7547</v>
      </c>
      <c r="K155" s="223">
        <f>K137+K120</f>
        <v>426</v>
      </c>
      <c r="L155" s="164"/>
      <c r="M155" s="112"/>
      <c r="N155" s="46">
        <f>N139+N39+N37</f>
        <v>0</v>
      </c>
      <c r="O155" s="36" t="s">
        <v>127</v>
      </c>
    </row>
    <row r="156" spans="1:15" ht="71.25" customHeight="1">
      <c r="A156" s="164"/>
      <c r="B156" s="164"/>
      <c r="C156" s="164"/>
      <c r="D156" s="164"/>
      <c r="E156" s="164"/>
      <c r="F156" s="164"/>
      <c r="G156" s="164"/>
      <c r="H156" s="164"/>
      <c r="I156" s="223"/>
      <c r="J156" s="223"/>
      <c r="K156" s="223"/>
      <c r="L156" s="164"/>
      <c r="M156" s="112"/>
      <c r="N156" s="36"/>
      <c r="O156" s="36"/>
    </row>
    <row r="157" spans="1:15" ht="22.5">
      <c r="A157" s="164" t="s">
        <v>250</v>
      </c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12"/>
      <c r="N157" s="36"/>
      <c r="O157" s="36"/>
    </row>
    <row r="158" spans="1:15" ht="73.5" customHeight="1">
      <c r="A158" s="88" t="s">
        <v>88</v>
      </c>
      <c r="B158" s="159" t="s">
        <v>67</v>
      </c>
      <c r="C158" s="234" t="s">
        <v>166</v>
      </c>
      <c r="D158" s="234"/>
      <c r="E158" s="131">
        <v>2017</v>
      </c>
      <c r="F158" s="131"/>
      <c r="G158" s="131" t="s">
        <v>74</v>
      </c>
      <c r="H158" s="131" t="s">
        <v>14</v>
      </c>
      <c r="I158" s="223">
        <f>I160+I162</f>
        <v>201.5</v>
      </c>
      <c r="J158" s="219">
        <f>J164+J165+J166</f>
        <v>500</v>
      </c>
      <c r="K158" s="219"/>
      <c r="L158" s="220" t="s">
        <v>21</v>
      </c>
      <c r="M158" s="112"/>
      <c r="N158" s="46"/>
      <c r="O158" s="36"/>
    </row>
    <row r="159" spans="1:15" ht="22.5">
      <c r="A159" s="89"/>
      <c r="B159" s="160"/>
      <c r="C159" s="234"/>
      <c r="D159" s="234"/>
      <c r="E159" s="131"/>
      <c r="F159" s="131"/>
      <c r="G159" s="131"/>
      <c r="H159" s="131"/>
      <c r="I159" s="223"/>
      <c r="J159" s="219"/>
      <c r="K159" s="219"/>
      <c r="L159" s="220"/>
      <c r="M159" s="112"/>
      <c r="N159" s="36"/>
      <c r="O159" s="36"/>
    </row>
    <row r="160" spans="1:15" ht="22.5">
      <c r="A160" s="90"/>
      <c r="B160" s="160"/>
      <c r="C160" s="156" t="s">
        <v>75</v>
      </c>
      <c r="D160" s="156"/>
      <c r="E160" s="131">
        <v>2017</v>
      </c>
      <c r="F160" s="131"/>
      <c r="G160" s="131"/>
      <c r="H160" s="131" t="s">
        <v>14</v>
      </c>
      <c r="I160" s="237">
        <v>88</v>
      </c>
      <c r="J160" s="221"/>
      <c r="K160" s="221"/>
      <c r="L160" s="62" t="s">
        <v>38</v>
      </c>
      <c r="M160" s="112"/>
      <c r="N160" s="36"/>
      <c r="O160" s="36"/>
    </row>
    <row r="161" spans="1:15" ht="22.5">
      <c r="A161" s="91"/>
      <c r="B161" s="160"/>
      <c r="C161" s="156"/>
      <c r="D161" s="156"/>
      <c r="E161" s="131"/>
      <c r="F161" s="131"/>
      <c r="G161" s="131"/>
      <c r="H161" s="131"/>
      <c r="I161" s="237"/>
      <c r="J161" s="221"/>
      <c r="K161" s="221"/>
      <c r="L161" s="61" t="s">
        <v>76</v>
      </c>
      <c r="M161" s="112"/>
      <c r="N161" s="36"/>
      <c r="O161" s="36"/>
    </row>
    <row r="162" spans="1:15" ht="22.5">
      <c r="A162" s="92"/>
      <c r="B162" s="160"/>
      <c r="C162" s="156" t="s">
        <v>77</v>
      </c>
      <c r="D162" s="156"/>
      <c r="E162" s="131">
        <v>2017</v>
      </c>
      <c r="F162" s="131"/>
      <c r="G162" s="131"/>
      <c r="H162" s="131" t="s">
        <v>14</v>
      </c>
      <c r="I162" s="237">
        <v>113.5</v>
      </c>
      <c r="J162" s="221"/>
      <c r="K162" s="221"/>
      <c r="L162" s="69" t="s">
        <v>38</v>
      </c>
      <c r="M162" s="112"/>
      <c r="N162" s="36"/>
      <c r="O162" s="36"/>
    </row>
    <row r="163" spans="1:15" ht="22.5">
      <c r="A163" s="89"/>
      <c r="B163" s="160"/>
      <c r="C163" s="156"/>
      <c r="D163" s="156"/>
      <c r="E163" s="131"/>
      <c r="F163" s="131"/>
      <c r="G163" s="131"/>
      <c r="H163" s="131"/>
      <c r="I163" s="237"/>
      <c r="J163" s="221"/>
      <c r="K163" s="221"/>
      <c r="L163" s="77" t="s">
        <v>78</v>
      </c>
      <c r="M163" s="112"/>
      <c r="N163" s="36"/>
      <c r="O163" s="36"/>
    </row>
    <row r="164" spans="1:15" ht="45">
      <c r="A164" s="89"/>
      <c r="B164" s="160"/>
      <c r="C164" s="200" t="s">
        <v>146</v>
      </c>
      <c r="D164" s="201"/>
      <c r="E164" s="157">
        <v>2018</v>
      </c>
      <c r="F164" s="158"/>
      <c r="G164" s="131"/>
      <c r="H164" s="48" t="s">
        <v>14</v>
      </c>
      <c r="I164" s="20"/>
      <c r="J164" s="51">
        <v>173.4</v>
      </c>
      <c r="K164" s="51"/>
      <c r="L164" s="77" t="s">
        <v>199</v>
      </c>
      <c r="M164" s="112"/>
      <c r="N164" s="36"/>
      <c r="O164" s="36"/>
    </row>
    <row r="165" spans="1:15" ht="45">
      <c r="A165" s="89"/>
      <c r="B165" s="160"/>
      <c r="C165" s="262" t="s">
        <v>147</v>
      </c>
      <c r="D165" s="263"/>
      <c r="E165" s="157">
        <v>2018</v>
      </c>
      <c r="F165" s="158"/>
      <c r="G165" s="131"/>
      <c r="H165" s="48" t="s">
        <v>14</v>
      </c>
      <c r="I165" s="20"/>
      <c r="J165" s="51">
        <v>187.2</v>
      </c>
      <c r="K165" s="51"/>
      <c r="L165" s="77" t="s">
        <v>216</v>
      </c>
      <c r="M165" s="112"/>
      <c r="N165" s="36"/>
      <c r="O165" s="36"/>
    </row>
    <row r="166" spans="1:15" ht="45">
      <c r="A166" s="89"/>
      <c r="B166" s="160"/>
      <c r="C166" s="262" t="s">
        <v>148</v>
      </c>
      <c r="D166" s="263"/>
      <c r="E166" s="157">
        <v>2018</v>
      </c>
      <c r="F166" s="158"/>
      <c r="G166" s="131"/>
      <c r="H166" s="48" t="s">
        <v>14</v>
      </c>
      <c r="I166" s="20"/>
      <c r="J166" s="51">
        <v>139.4</v>
      </c>
      <c r="K166" s="51"/>
      <c r="L166" s="77" t="s">
        <v>207</v>
      </c>
      <c r="M166" s="112">
        <v>14</v>
      </c>
      <c r="N166" s="36"/>
      <c r="O166" s="36"/>
    </row>
    <row r="167" spans="1:15" ht="58.5" customHeight="1">
      <c r="A167" s="312"/>
      <c r="B167" s="160"/>
      <c r="C167" s="254" t="s">
        <v>167</v>
      </c>
      <c r="D167" s="264"/>
      <c r="E167" s="131">
        <v>2017</v>
      </c>
      <c r="F167" s="131"/>
      <c r="G167" s="131"/>
      <c r="H167" s="131" t="s">
        <v>14</v>
      </c>
      <c r="I167" s="223">
        <v>105</v>
      </c>
      <c r="J167" s="221"/>
      <c r="K167" s="221"/>
      <c r="L167" s="220" t="s">
        <v>220</v>
      </c>
      <c r="M167" s="112"/>
      <c r="N167" s="36"/>
      <c r="O167" s="36"/>
    </row>
    <row r="168" spans="1:15" ht="52.5" customHeight="1">
      <c r="A168" s="160"/>
      <c r="B168" s="160"/>
      <c r="C168" s="198"/>
      <c r="D168" s="199"/>
      <c r="E168" s="131"/>
      <c r="F168" s="131"/>
      <c r="G168" s="131"/>
      <c r="H168" s="131"/>
      <c r="I168" s="223"/>
      <c r="J168" s="221"/>
      <c r="K168" s="221"/>
      <c r="L168" s="220"/>
      <c r="M168" s="112"/>
      <c r="N168" s="36"/>
      <c r="O168" s="36"/>
    </row>
    <row r="169" spans="1:15" ht="45">
      <c r="A169" s="160"/>
      <c r="B169" s="160"/>
      <c r="C169" s="166" t="s">
        <v>168</v>
      </c>
      <c r="D169" s="166"/>
      <c r="E169" s="131" t="s">
        <v>68</v>
      </c>
      <c r="F169" s="131"/>
      <c r="G169" s="131" t="s">
        <v>74</v>
      </c>
      <c r="H169" s="48" t="s">
        <v>14</v>
      </c>
      <c r="I169" s="49">
        <f>I170+I171+I172</f>
        <v>1575.5</v>
      </c>
      <c r="J169" s="49">
        <v>950</v>
      </c>
      <c r="K169" s="49">
        <f>K175</f>
        <v>617.4</v>
      </c>
      <c r="L169" s="93" t="s">
        <v>21</v>
      </c>
      <c r="M169" s="112"/>
      <c r="N169" s="36"/>
      <c r="O169" s="36"/>
    </row>
    <row r="170" spans="1:15" ht="45">
      <c r="A170" s="160"/>
      <c r="B170" s="160"/>
      <c r="C170" s="156" t="s">
        <v>79</v>
      </c>
      <c r="D170" s="156"/>
      <c r="E170" s="131">
        <v>2017</v>
      </c>
      <c r="F170" s="131"/>
      <c r="G170" s="131"/>
      <c r="H170" s="48" t="s">
        <v>14</v>
      </c>
      <c r="I170" s="20">
        <v>781.4</v>
      </c>
      <c r="J170" s="49"/>
      <c r="K170" s="49"/>
      <c r="L170" s="21" t="s">
        <v>200</v>
      </c>
      <c r="M170" s="112"/>
      <c r="N170" s="36"/>
      <c r="O170" s="36"/>
    </row>
    <row r="171" spans="1:15" ht="45">
      <c r="A171" s="160"/>
      <c r="B171" s="160"/>
      <c r="C171" s="156" t="s">
        <v>80</v>
      </c>
      <c r="D171" s="156"/>
      <c r="E171" s="131">
        <v>2017</v>
      </c>
      <c r="F171" s="131"/>
      <c r="G171" s="131"/>
      <c r="H171" s="48" t="s">
        <v>14</v>
      </c>
      <c r="I171" s="20">
        <v>544.1</v>
      </c>
      <c r="J171" s="49"/>
      <c r="K171" s="49"/>
      <c r="L171" s="21" t="s">
        <v>200</v>
      </c>
      <c r="M171" s="112"/>
      <c r="N171" s="36"/>
      <c r="O171" s="36"/>
    </row>
    <row r="172" spans="1:15" ht="35.25" customHeight="1">
      <c r="A172" s="160"/>
      <c r="B172" s="160"/>
      <c r="C172" s="196" t="s">
        <v>132</v>
      </c>
      <c r="D172" s="197"/>
      <c r="E172" s="131">
        <v>2017</v>
      </c>
      <c r="F172" s="131"/>
      <c r="G172" s="131"/>
      <c r="H172" s="131" t="s">
        <v>14</v>
      </c>
      <c r="I172" s="237">
        <v>250</v>
      </c>
      <c r="J172" s="223"/>
      <c r="K172" s="223"/>
      <c r="L172" s="156" t="s">
        <v>81</v>
      </c>
      <c r="M172" s="112"/>
      <c r="N172" s="36"/>
      <c r="O172" s="36"/>
    </row>
    <row r="173" spans="1:15" ht="21" customHeight="1">
      <c r="A173" s="160"/>
      <c r="B173" s="160"/>
      <c r="C173" s="198"/>
      <c r="D173" s="199"/>
      <c r="E173" s="131"/>
      <c r="F173" s="131"/>
      <c r="G173" s="131"/>
      <c r="H173" s="131"/>
      <c r="I173" s="237"/>
      <c r="J173" s="223"/>
      <c r="K173" s="223"/>
      <c r="L173" s="156"/>
      <c r="M173" s="112"/>
      <c r="N173" s="36"/>
      <c r="O173" s="36"/>
    </row>
    <row r="174" spans="1:15" ht="45">
      <c r="A174" s="160"/>
      <c r="B174" s="160"/>
      <c r="C174" s="156" t="s">
        <v>75</v>
      </c>
      <c r="D174" s="156"/>
      <c r="E174" s="131">
        <v>2018</v>
      </c>
      <c r="F174" s="131"/>
      <c r="G174" s="131"/>
      <c r="H174" s="48" t="s">
        <v>14</v>
      </c>
      <c r="I174" s="49"/>
      <c r="J174" s="20">
        <v>950</v>
      </c>
      <c r="K174" s="49"/>
      <c r="L174" s="21" t="s">
        <v>261</v>
      </c>
      <c r="M174" s="112"/>
      <c r="N174" s="36"/>
      <c r="O174" s="36"/>
    </row>
    <row r="175" spans="1:15" ht="45">
      <c r="A175" s="161"/>
      <c r="B175" s="161"/>
      <c r="C175" s="262" t="s">
        <v>152</v>
      </c>
      <c r="D175" s="263"/>
      <c r="E175" s="157">
        <v>2019</v>
      </c>
      <c r="F175" s="158"/>
      <c r="G175" s="48"/>
      <c r="H175" s="48" t="s">
        <v>14</v>
      </c>
      <c r="I175" s="49"/>
      <c r="J175" s="20"/>
      <c r="K175" s="20">
        <v>617.4</v>
      </c>
      <c r="L175" s="21" t="s">
        <v>201</v>
      </c>
      <c r="M175" s="112"/>
      <c r="N175" s="36"/>
      <c r="O175" s="36"/>
    </row>
    <row r="176" spans="1:15" ht="68.25" customHeight="1">
      <c r="A176" s="78" t="s">
        <v>93</v>
      </c>
      <c r="B176" s="94" t="s">
        <v>34</v>
      </c>
      <c r="C176" s="166" t="s">
        <v>169</v>
      </c>
      <c r="D176" s="166"/>
      <c r="E176" s="131">
        <v>2017</v>
      </c>
      <c r="F176" s="131"/>
      <c r="G176" s="21" t="s">
        <v>74</v>
      </c>
      <c r="H176" s="48" t="s">
        <v>14</v>
      </c>
      <c r="I176" s="49">
        <v>25</v>
      </c>
      <c r="J176" s="20"/>
      <c r="K176" s="49"/>
      <c r="L176" s="21" t="s">
        <v>83</v>
      </c>
      <c r="M176" s="112"/>
      <c r="N176" s="36"/>
      <c r="O176" s="36"/>
    </row>
    <row r="177" spans="1:15" ht="41.25" customHeight="1">
      <c r="A177" s="265"/>
      <c r="B177" s="155"/>
      <c r="C177" s="166" t="s">
        <v>170</v>
      </c>
      <c r="D177" s="166"/>
      <c r="E177" s="131" t="s">
        <v>84</v>
      </c>
      <c r="F177" s="131"/>
      <c r="G177" s="131" t="s">
        <v>74</v>
      </c>
      <c r="H177" s="131" t="s">
        <v>14</v>
      </c>
      <c r="I177" s="223"/>
      <c r="J177" s="223">
        <f>J182+J184+J185</f>
        <v>198</v>
      </c>
      <c r="K177" s="223">
        <v>144</v>
      </c>
      <c r="L177" s="220" t="s">
        <v>21</v>
      </c>
      <c r="M177" s="112"/>
      <c r="N177" s="36"/>
      <c r="O177" s="36"/>
    </row>
    <row r="178" spans="1:15" ht="14.25">
      <c r="A178" s="131"/>
      <c r="B178" s="156"/>
      <c r="C178" s="166"/>
      <c r="D178" s="166"/>
      <c r="E178" s="131"/>
      <c r="F178" s="131"/>
      <c r="G178" s="131"/>
      <c r="H178" s="131"/>
      <c r="I178" s="223"/>
      <c r="J178" s="223"/>
      <c r="K178" s="223"/>
      <c r="L178" s="220"/>
      <c r="M178" s="112"/>
      <c r="N178" s="36"/>
      <c r="O178" s="36"/>
    </row>
    <row r="179" spans="1:15" ht="14.25">
      <c r="A179" s="131"/>
      <c r="B179" s="156"/>
      <c r="C179" s="166"/>
      <c r="D179" s="166"/>
      <c r="E179" s="131"/>
      <c r="F179" s="131"/>
      <c r="G179" s="131"/>
      <c r="H179" s="131"/>
      <c r="I179" s="223"/>
      <c r="J179" s="223"/>
      <c r="K179" s="223"/>
      <c r="L179" s="220"/>
      <c r="M179" s="112"/>
      <c r="N179" s="36"/>
      <c r="O179" s="36"/>
    </row>
    <row r="180" spans="1:15" ht="14.25">
      <c r="A180" s="131"/>
      <c r="B180" s="156"/>
      <c r="C180" s="166"/>
      <c r="D180" s="166"/>
      <c r="E180" s="131"/>
      <c r="F180" s="131"/>
      <c r="G180" s="131"/>
      <c r="H180" s="131"/>
      <c r="I180" s="223"/>
      <c r="J180" s="223"/>
      <c r="K180" s="223"/>
      <c r="L180" s="220"/>
      <c r="M180" s="112"/>
      <c r="N180" s="36"/>
      <c r="O180" s="36"/>
    </row>
    <row r="181" spans="1:15" ht="14.25">
      <c r="A181" s="119"/>
      <c r="B181" s="313"/>
      <c r="C181" s="166"/>
      <c r="D181" s="166"/>
      <c r="E181" s="131"/>
      <c r="F181" s="131"/>
      <c r="G181" s="131"/>
      <c r="H181" s="131"/>
      <c r="I181" s="223"/>
      <c r="J181" s="223"/>
      <c r="K181" s="223"/>
      <c r="L181" s="220"/>
      <c r="M181" s="112"/>
      <c r="N181" s="36"/>
      <c r="O181" s="36"/>
    </row>
    <row r="182" spans="1:15" ht="22.5">
      <c r="A182" s="265"/>
      <c r="B182" s="155"/>
      <c r="C182" s="156" t="s">
        <v>79</v>
      </c>
      <c r="D182" s="156"/>
      <c r="E182" s="131">
        <v>2018</v>
      </c>
      <c r="F182" s="131"/>
      <c r="G182" s="131" t="s">
        <v>74</v>
      </c>
      <c r="H182" s="131" t="s">
        <v>14</v>
      </c>
      <c r="I182" s="221"/>
      <c r="J182" s="221">
        <v>66</v>
      </c>
      <c r="K182" s="221"/>
      <c r="L182" s="62" t="s">
        <v>38</v>
      </c>
      <c r="M182" s="112"/>
      <c r="N182" s="36"/>
      <c r="O182" s="36"/>
    </row>
    <row r="183" spans="1:15" ht="22.5">
      <c r="A183" s="131"/>
      <c r="B183" s="156"/>
      <c r="C183" s="156"/>
      <c r="D183" s="156"/>
      <c r="E183" s="131"/>
      <c r="F183" s="131"/>
      <c r="G183" s="131"/>
      <c r="H183" s="131"/>
      <c r="I183" s="221"/>
      <c r="J183" s="221"/>
      <c r="K183" s="221"/>
      <c r="L183" s="61" t="s">
        <v>203</v>
      </c>
      <c r="M183" s="112"/>
      <c r="N183" s="36"/>
      <c r="O183" s="36"/>
    </row>
    <row r="184" spans="1:15" ht="45">
      <c r="A184" s="131"/>
      <c r="B184" s="156"/>
      <c r="C184" s="156" t="s">
        <v>149</v>
      </c>
      <c r="D184" s="156"/>
      <c r="E184" s="131">
        <v>2018</v>
      </c>
      <c r="F184" s="131"/>
      <c r="G184" s="131"/>
      <c r="H184" s="48" t="s">
        <v>14</v>
      </c>
      <c r="I184" s="51"/>
      <c r="J184" s="51">
        <v>66</v>
      </c>
      <c r="K184" s="51"/>
      <c r="L184" s="21" t="s">
        <v>222</v>
      </c>
      <c r="M184" s="112"/>
      <c r="N184" s="36"/>
      <c r="O184" s="36"/>
    </row>
    <row r="185" spans="1:15" ht="22.5">
      <c r="A185" s="131"/>
      <c r="B185" s="156"/>
      <c r="C185" s="156" t="s">
        <v>85</v>
      </c>
      <c r="D185" s="156"/>
      <c r="E185" s="131">
        <v>2018</v>
      </c>
      <c r="F185" s="131"/>
      <c r="G185" s="131"/>
      <c r="H185" s="131" t="s">
        <v>14</v>
      </c>
      <c r="I185" s="221"/>
      <c r="J185" s="221">
        <v>66</v>
      </c>
      <c r="K185" s="221"/>
      <c r="L185" s="62" t="s">
        <v>86</v>
      </c>
      <c r="M185" s="112"/>
      <c r="N185" s="36"/>
      <c r="O185" s="36"/>
    </row>
    <row r="186" spans="1:15" ht="22.5">
      <c r="A186" s="131"/>
      <c r="B186" s="156"/>
      <c r="C186" s="156"/>
      <c r="D186" s="156"/>
      <c r="E186" s="131"/>
      <c r="F186" s="131"/>
      <c r="G186" s="131"/>
      <c r="H186" s="131"/>
      <c r="I186" s="221"/>
      <c r="J186" s="221"/>
      <c r="K186" s="221"/>
      <c r="L186" s="61" t="s">
        <v>204</v>
      </c>
      <c r="M186" s="112"/>
      <c r="N186" s="36"/>
      <c r="O186" s="36"/>
    </row>
    <row r="187" spans="1:15" ht="22.5">
      <c r="A187" s="131"/>
      <c r="B187" s="156"/>
      <c r="C187" s="156" t="s">
        <v>75</v>
      </c>
      <c r="D187" s="156"/>
      <c r="E187" s="131">
        <v>2019</v>
      </c>
      <c r="F187" s="131"/>
      <c r="G187" s="131"/>
      <c r="H187" s="131" t="s">
        <v>14</v>
      </c>
      <c r="I187" s="221"/>
      <c r="J187" s="221"/>
      <c r="K187" s="221">
        <v>72</v>
      </c>
      <c r="L187" s="62" t="s">
        <v>38</v>
      </c>
      <c r="M187" s="112"/>
      <c r="N187" s="36"/>
      <c r="O187" s="36"/>
    </row>
    <row r="188" spans="1:15" ht="22.5">
      <c r="A188" s="131"/>
      <c r="B188" s="156"/>
      <c r="C188" s="156"/>
      <c r="D188" s="156"/>
      <c r="E188" s="131"/>
      <c r="F188" s="131"/>
      <c r="G188" s="131"/>
      <c r="H188" s="131"/>
      <c r="I188" s="221"/>
      <c r="J188" s="221"/>
      <c r="K188" s="221"/>
      <c r="L188" s="61" t="s">
        <v>205</v>
      </c>
      <c r="M188" s="112"/>
      <c r="N188" s="36"/>
      <c r="O188" s="36"/>
    </row>
    <row r="189" spans="1:15" ht="24" customHeight="1">
      <c r="A189" s="131"/>
      <c r="B189" s="156"/>
      <c r="C189" s="156" t="s">
        <v>77</v>
      </c>
      <c r="D189" s="156"/>
      <c r="E189" s="131">
        <v>2019</v>
      </c>
      <c r="F189" s="131"/>
      <c r="G189" s="131"/>
      <c r="H189" s="131" t="s">
        <v>14</v>
      </c>
      <c r="I189" s="221"/>
      <c r="J189" s="221"/>
      <c r="K189" s="221">
        <v>72</v>
      </c>
      <c r="L189" s="62" t="s">
        <v>38</v>
      </c>
      <c r="M189" s="314">
        <v>15</v>
      </c>
      <c r="N189" s="36"/>
      <c r="O189" s="36"/>
    </row>
    <row r="190" spans="1:15" ht="22.5">
      <c r="A190" s="266"/>
      <c r="B190" s="156"/>
      <c r="C190" s="156"/>
      <c r="D190" s="156"/>
      <c r="E190" s="131"/>
      <c r="F190" s="131"/>
      <c r="G190" s="131"/>
      <c r="H190" s="131"/>
      <c r="I190" s="221"/>
      <c r="J190" s="221"/>
      <c r="K190" s="221"/>
      <c r="L190" s="61" t="s">
        <v>206</v>
      </c>
      <c r="M190" s="314"/>
      <c r="N190" s="36"/>
      <c r="O190" s="36"/>
    </row>
    <row r="191" spans="1:15" ht="94.5" customHeight="1">
      <c r="A191" s="95"/>
      <c r="B191" s="72" t="s">
        <v>256</v>
      </c>
      <c r="C191" s="156"/>
      <c r="D191" s="156"/>
      <c r="E191" s="131"/>
      <c r="F191" s="131"/>
      <c r="G191" s="21"/>
      <c r="H191" s="48"/>
      <c r="I191" s="50">
        <f>I176+I169+I167+I158</f>
        <v>1907</v>
      </c>
      <c r="J191" s="50">
        <f>J177+J174+J158</f>
        <v>1648</v>
      </c>
      <c r="K191" s="50">
        <f>K177+K169</f>
        <v>761.4</v>
      </c>
      <c r="L191" s="21"/>
      <c r="M191" s="112"/>
      <c r="N191" s="36"/>
      <c r="O191" s="36"/>
    </row>
    <row r="192" spans="1:15" ht="22.5">
      <c r="A192" s="164" t="s">
        <v>87</v>
      </c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12"/>
      <c r="N192" s="36"/>
      <c r="O192" s="36"/>
    </row>
    <row r="193" spans="1:15" ht="140.25" customHeight="1">
      <c r="A193" s="164" t="s">
        <v>171</v>
      </c>
      <c r="B193" s="222" t="s">
        <v>89</v>
      </c>
      <c r="C193" s="222" t="s">
        <v>172</v>
      </c>
      <c r="D193" s="222"/>
      <c r="E193" s="131">
        <v>2017</v>
      </c>
      <c r="F193" s="131"/>
      <c r="G193" s="98" t="s">
        <v>116</v>
      </c>
      <c r="H193" s="131" t="s">
        <v>90</v>
      </c>
      <c r="I193" s="219">
        <v>390</v>
      </c>
      <c r="J193" s="219"/>
      <c r="K193" s="219"/>
      <c r="L193" s="220" t="s">
        <v>221</v>
      </c>
      <c r="M193" s="112"/>
      <c r="N193" s="36"/>
      <c r="O193" s="36"/>
    </row>
    <row r="194" spans="1:15" ht="66" customHeight="1">
      <c r="A194" s="164"/>
      <c r="B194" s="222"/>
      <c r="C194" s="222"/>
      <c r="D194" s="222"/>
      <c r="E194" s="131"/>
      <c r="F194" s="131"/>
      <c r="G194" s="77"/>
      <c r="H194" s="131"/>
      <c r="I194" s="219"/>
      <c r="J194" s="219"/>
      <c r="K194" s="219"/>
      <c r="L194" s="220"/>
      <c r="M194" s="112"/>
      <c r="N194" s="36"/>
      <c r="O194" s="36"/>
    </row>
    <row r="195" spans="1:15" ht="86.25" customHeight="1">
      <c r="A195" s="45" t="s">
        <v>99</v>
      </c>
      <c r="B195" s="96" t="s">
        <v>16</v>
      </c>
      <c r="C195" s="203" t="s">
        <v>173</v>
      </c>
      <c r="D195" s="204"/>
      <c r="E195" s="157">
        <v>2018</v>
      </c>
      <c r="F195" s="158"/>
      <c r="G195" s="77"/>
      <c r="H195" s="48" t="s">
        <v>14</v>
      </c>
      <c r="I195" s="50"/>
      <c r="J195" s="50">
        <v>29</v>
      </c>
      <c r="K195" s="50"/>
      <c r="L195" s="80" t="s">
        <v>248</v>
      </c>
      <c r="M195" s="112"/>
      <c r="N195" s="36"/>
      <c r="O195" s="36"/>
    </row>
    <row r="196" spans="1:15" ht="68.25">
      <c r="A196" s="95"/>
      <c r="B196" s="72" t="s">
        <v>91</v>
      </c>
      <c r="C196" s="156"/>
      <c r="D196" s="156"/>
      <c r="E196" s="131"/>
      <c r="F196" s="131"/>
      <c r="G196" s="21"/>
      <c r="H196" s="48"/>
      <c r="I196" s="50">
        <f>I193</f>
        <v>390</v>
      </c>
      <c r="J196" s="50">
        <f>J195</f>
        <v>29</v>
      </c>
      <c r="K196" s="50"/>
      <c r="L196" s="21"/>
      <c r="M196" s="112"/>
      <c r="N196" s="36"/>
      <c r="O196" s="36"/>
    </row>
    <row r="197" spans="1:15" ht="22.5">
      <c r="A197" s="164" t="s">
        <v>92</v>
      </c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12"/>
      <c r="N197" s="36"/>
      <c r="O197" s="36"/>
    </row>
    <row r="198" spans="1:15" ht="68.25" customHeight="1">
      <c r="A198" s="238" t="s">
        <v>133</v>
      </c>
      <c r="B198" s="234" t="s">
        <v>94</v>
      </c>
      <c r="C198" s="234" t="s">
        <v>174</v>
      </c>
      <c r="D198" s="234"/>
      <c r="E198" s="131" t="s">
        <v>11</v>
      </c>
      <c r="F198" s="131"/>
      <c r="G198" s="131" t="s">
        <v>95</v>
      </c>
      <c r="H198" s="131" t="s">
        <v>14</v>
      </c>
      <c r="I198" s="219"/>
      <c r="J198" s="219">
        <v>15</v>
      </c>
      <c r="K198" s="219"/>
      <c r="L198" s="220" t="s">
        <v>150</v>
      </c>
      <c r="M198" s="112"/>
      <c r="N198" s="36"/>
      <c r="O198" s="36"/>
    </row>
    <row r="199" spans="1:15" ht="21" customHeight="1">
      <c r="A199" s="239"/>
      <c r="B199" s="234"/>
      <c r="C199" s="234"/>
      <c r="D199" s="234"/>
      <c r="E199" s="131"/>
      <c r="F199" s="131"/>
      <c r="G199" s="131"/>
      <c r="H199" s="131"/>
      <c r="I199" s="219"/>
      <c r="J199" s="219"/>
      <c r="K199" s="219"/>
      <c r="L199" s="220"/>
      <c r="M199" s="112"/>
      <c r="N199" s="36"/>
      <c r="O199" s="36"/>
    </row>
    <row r="200" spans="1:15" ht="21" customHeight="1">
      <c r="A200" s="239"/>
      <c r="B200" s="234"/>
      <c r="C200" s="234"/>
      <c r="D200" s="234"/>
      <c r="E200" s="131"/>
      <c r="F200" s="131"/>
      <c r="G200" s="131"/>
      <c r="H200" s="131"/>
      <c r="I200" s="219"/>
      <c r="J200" s="219"/>
      <c r="K200" s="219"/>
      <c r="L200" s="220"/>
      <c r="M200" s="112"/>
      <c r="N200" s="46">
        <f>J198+J204+J205+J206</f>
        <v>251</v>
      </c>
      <c r="O200" s="36"/>
    </row>
    <row r="201" spans="1:15" ht="21" customHeight="1">
      <c r="A201" s="239"/>
      <c r="B201" s="234"/>
      <c r="C201" s="234"/>
      <c r="D201" s="234"/>
      <c r="E201" s="131"/>
      <c r="F201" s="131"/>
      <c r="G201" s="131"/>
      <c r="H201" s="131"/>
      <c r="I201" s="219"/>
      <c r="J201" s="219"/>
      <c r="K201" s="219"/>
      <c r="L201" s="220"/>
      <c r="M201" s="112"/>
      <c r="N201" s="36"/>
      <c r="O201" s="36"/>
    </row>
    <row r="202" spans="1:15" ht="21" customHeight="1">
      <c r="A202" s="239"/>
      <c r="B202" s="234"/>
      <c r="C202" s="234"/>
      <c r="D202" s="234"/>
      <c r="E202" s="131"/>
      <c r="F202" s="131"/>
      <c r="G202" s="131"/>
      <c r="H202" s="131"/>
      <c r="I202" s="219"/>
      <c r="J202" s="219"/>
      <c r="K202" s="219"/>
      <c r="L202" s="220"/>
      <c r="M202" s="112"/>
      <c r="N202" s="36"/>
      <c r="O202" s="36"/>
    </row>
    <row r="203" spans="1:15" ht="140.25" customHeight="1">
      <c r="A203" s="239"/>
      <c r="B203" s="234"/>
      <c r="C203" s="234"/>
      <c r="D203" s="234"/>
      <c r="E203" s="131"/>
      <c r="F203" s="131"/>
      <c r="G203" s="131"/>
      <c r="H203" s="131"/>
      <c r="I203" s="219"/>
      <c r="J203" s="219"/>
      <c r="K203" s="219"/>
      <c r="L203" s="220"/>
      <c r="M203" s="112">
        <v>16</v>
      </c>
      <c r="N203" s="36"/>
      <c r="O203" s="36"/>
    </row>
    <row r="204" spans="1:15" ht="155.25" customHeight="1">
      <c r="A204" s="311"/>
      <c r="B204" s="97"/>
      <c r="C204" s="277" t="s">
        <v>175</v>
      </c>
      <c r="D204" s="204"/>
      <c r="E204" s="157">
        <v>2018</v>
      </c>
      <c r="F204" s="158"/>
      <c r="G204" s="48" t="s">
        <v>151</v>
      </c>
      <c r="H204" s="48" t="s">
        <v>14</v>
      </c>
      <c r="I204" s="50"/>
      <c r="J204" s="50">
        <v>60</v>
      </c>
      <c r="K204" s="50"/>
      <c r="L204" s="80" t="s">
        <v>223</v>
      </c>
      <c r="M204" s="115"/>
      <c r="N204" s="36"/>
      <c r="O204" s="36"/>
    </row>
    <row r="205" spans="1:15" ht="252.75" customHeight="1">
      <c r="A205" s="45" t="s">
        <v>176</v>
      </c>
      <c r="B205" s="72" t="s">
        <v>96</v>
      </c>
      <c r="C205" s="234" t="s">
        <v>177</v>
      </c>
      <c r="D205" s="234"/>
      <c r="E205" s="131" t="s">
        <v>11</v>
      </c>
      <c r="F205" s="131"/>
      <c r="G205" s="21" t="s">
        <v>97</v>
      </c>
      <c r="H205" s="48" t="s">
        <v>14</v>
      </c>
      <c r="I205" s="50">
        <v>50</v>
      </c>
      <c r="J205" s="50">
        <v>50</v>
      </c>
      <c r="K205" s="50">
        <v>50</v>
      </c>
      <c r="L205" s="80" t="s">
        <v>98</v>
      </c>
      <c r="M205" s="112"/>
      <c r="N205" s="36"/>
      <c r="O205" s="36"/>
    </row>
    <row r="206" spans="1:15" ht="141.75" customHeight="1">
      <c r="A206" s="45" t="s">
        <v>178</v>
      </c>
      <c r="B206" s="72" t="s">
        <v>100</v>
      </c>
      <c r="C206" s="234" t="s">
        <v>179</v>
      </c>
      <c r="D206" s="234"/>
      <c r="E206" s="131" t="s">
        <v>11</v>
      </c>
      <c r="F206" s="131"/>
      <c r="G206" s="21" t="s">
        <v>101</v>
      </c>
      <c r="H206" s="48" t="s">
        <v>14</v>
      </c>
      <c r="I206" s="50">
        <v>50</v>
      </c>
      <c r="J206" s="50">
        <v>126</v>
      </c>
      <c r="K206" s="50">
        <v>130</v>
      </c>
      <c r="L206" s="21" t="s">
        <v>102</v>
      </c>
      <c r="M206" s="112"/>
      <c r="N206" s="36"/>
      <c r="O206" s="36"/>
    </row>
    <row r="207" spans="1:15" ht="111.75" customHeight="1">
      <c r="A207" s="131"/>
      <c r="B207" s="156"/>
      <c r="C207" s="170" t="s">
        <v>180</v>
      </c>
      <c r="D207" s="170"/>
      <c r="E207" s="131">
        <v>2017</v>
      </c>
      <c r="F207" s="131"/>
      <c r="G207" s="131" t="s">
        <v>101</v>
      </c>
      <c r="H207" s="131" t="s">
        <v>14</v>
      </c>
      <c r="I207" s="219">
        <v>50</v>
      </c>
      <c r="J207" s="219"/>
      <c r="K207" s="219"/>
      <c r="L207" s="220" t="s">
        <v>103</v>
      </c>
      <c r="M207" s="112"/>
      <c r="N207" s="36"/>
      <c r="O207" s="36"/>
    </row>
    <row r="208" spans="1:15" ht="86.25" customHeight="1">
      <c r="A208" s="131"/>
      <c r="B208" s="156"/>
      <c r="C208" s="170"/>
      <c r="D208" s="170"/>
      <c r="E208" s="131"/>
      <c r="F208" s="131"/>
      <c r="G208" s="131"/>
      <c r="H208" s="131"/>
      <c r="I208" s="219"/>
      <c r="J208" s="219"/>
      <c r="K208" s="219"/>
      <c r="L208" s="220"/>
      <c r="M208" s="112">
        <v>17</v>
      </c>
      <c r="N208" s="36"/>
      <c r="O208" s="36"/>
    </row>
    <row r="209" spans="1:15" ht="177" customHeight="1">
      <c r="A209" s="98"/>
      <c r="B209" s="72"/>
      <c r="C209" s="166" t="s">
        <v>181</v>
      </c>
      <c r="D209" s="166"/>
      <c r="E209" s="131" t="s">
        <v>11</v>
      </c>
      <c r="F209" s="131"/>
      <c r="G209" s="21" t="s">
        <v>104</v>
      </c>
      <c r="H209" s="48"/>
      <c r="I209" s="50"/>
      <c r="J209" s="50"/>
      <c r="K209" s="50"/>
      <c r="L209" s="21" t="s">
        <v>224</v>
      </c>
      <c r="M209" s="44"/>
      <c r="N209" s="36"/>
      <c r="O209" s="36"/>
    </row>
    <row r="210" spans="1:15" ht="45">
      <c r="A210" s="76"/>
      <c r="B210" s="72" t="s">
        <v>105</v>
      </c>
      <c r="C210" s="156"/>
      <c r="D210" s="156"/>
      <c r="E210" s="131"/>
      <c r="F210" s="131"/>
      <c r="G210" s="131"/>
      <c r="H210" s="48"/>
      <c r="I210" s="105">
        <f>I118+I155+I191+I196+I205+I206+I207</f>
        <v>42813.316</v>
      </c>
      <c r="J210" s="50">
        <f>J206+J205+J204+J198+J196+J191+J155+J111+J110+J100+J92+J77+J75+J74+J73+J62+J61+J60+J59+J58+J89+J86+J85+J80+J78+J18+J12</f>
        <v>43163.5</v>
      </c>
      <c r="K210" s="105">
        <f>K206+K205+K191+K155+K118</f>
        <v>15154.6</v>
      </c>
      <c r="L210" s="21"/>
      <c r="M210" s="43"/>
      <c r="N210" s="36"/>
      <c r="O210" s="36"/>
    </row>
    <row r="212" spans="2:11" ht="25.5">
      <c r="B212" s="32" t="s">
        <v>225</v>
      </c>
      <c r="K212" s="102"/>
    </row>
    <row r="217" spans="1:12" s="5" customFormat="1" ht="27.75">
      <c r="A217" s="4"/>
      <c r="B217" s="8" t="s">
        <v>187</v>
      </c>
      <c r="C217" s="6"/>
      <c r="D217" s="6"/>
      <c r="E217" s="6"/>
      <c r="F217" s="6"/>
      <c r="G217" s="6"/>
      <c r="H217" s="6"/>
      <c r="I217" s="6"/>
      <c r="J217" s="6"/>
      <c r="K217" s="6"/>
      <c r="L217" s="9"/>
    </row>
    <row r="218" spans="2:12" ht="31.5" customHeight="1">
      <c r="B218" s="8" t="s">
        <v>188</v>
      </c>
      <c r="L218" s="9" t="s">
        <v>189</v>
      </c>
    </row>
    <row r="219" ht="31.5" customHeight="1">
      <c r="B219" s="8"/>
    </row>
    <row r="220" ht="22.5">
      <c r="B220" s="7"/>
    </row>
    <row r="221" spans="2:3" ht="18">
      <c r="B221" s="202"/>
      <c r="C221" s="202"/>
    </row>
  </sheetData>
  <sheetProtection/>
  <mergeCells count="493">
    <mergeCell ref="L95:L96"/>
    <mergeCell ref="M189:M190"/>
    <mergeCell ref="K145:K146"/>
    <mergeCell ref="G147:G150"/>
    <mergeCell ref="G125:G146"/>
    <mergeCell ref="E145:F146"/>
    <mergeCell ref="E147:F147"/>
    <mergeCell ref="E164:F164"/>
    <mergeCell ref="E165:F165"/>
    <mergeCell ref="L167:L168"/>
    <mergeCell ref="B78:B81"/>
    <mergeCell ref="B82:B85"/>
    <mergeCell ref="B147:B148"/>
    <mergeCell ref="B158:B175"/>
    <mergeCell ref="A167:A175"/>
    <mergeCell ref="A198:A204"/>
    <mergeCell ref="A100:A104"/>
    <mergeCell ref="B193:B194"/>
    <mergeCell ref="A177:A181"/>
    <mergeCell ref="B177:B181"/>
    <mergeCell ref="M1:M22"/>
    <mergeCell ref="B23:B25"/>
    <mergeCell ref="B47:B49"/>
    <mergeCell ref="G50:G52"/>
    <mergeCell ref="B68:B76"/>
    <mergeCell ref="A76:A77"/>
    <mergeCell ref="K3:L3"/>
    <mergeCell ref="G23:G25"/>
    <mergeCell ref="A23:A25"/>
    <mergeCell ref="L12:L17"/>
    <mergeCell ref="C69:D69"/>
    <mergeCell ref="G68:G76"/>
    <mergeCell ref="C61:D61"/>
    <mergeCell ref="C74:D74"/>
    <mergeCell ref="E74:F74"/>
    <mergeCell ref="E75:F76"/>
    <mergeCell ref="E73:F73"/>
    <mergeCell ref="C63:D63"/>
    <mergeCell ref="E63:F63"/>
    <mergeCell ref="C68:D68"/>
    <mergeCell ref="E85:F85"/>
    <mergeCell ref="E182:F183"/>
    <mergeCell ref="C75:D76"/>
    <mergeCell ref="C176:D176"/>
    <mergeCell ref="C175:D175"/>
    <mergeCell ref="E71:F71"/>
    <mergeCell ref="C138:D139"/>
    <mergeCell ref="E138:F138"/>
    <mergeCell ref="E139:F139"/>
    <mergeCell ref="L52:L53"/>
    <mergeCell ref="C52:D53"/>
    <mergeCell ref="E52:F53"/>
    <mergeCell ref="C54:D55"/>
    <mergeCell ref="C56:D57"/>
    <mergeCell ref="L64:L67"/>
    <mergeCell ref="K65:K67"/>
    <mergeCell ref="E58:F58"/>
    <mergeCell ref="C50:D51"/>
    <mergeCell ref="H135:H136"/>
    <mergeCell ref="I135:I136"/>
    <mergeCell ref="E128:F128"/>
    <mergeCell ref="E59:F59"/>
    <mergeCell ref="K120:K121"/>
    <mergeCell ref="E77:F77"/>
    <mergeCell ref="C58:D58"/>
    <mergeCell ref="C60:D60"/>
    <mergeCell ref="C62:D62"/>
    <mergeCell ref="C147:D147"/>
    <mergeCell ref="E135:F136"/>
    <mergeCell ref="L135:L136"/>
    <mergeCell ref="L75:L76"/>
    <mergeCell ref="C73:D73"/>
    <mergeCell ref="E137:F137"/>
    <mergeCell ref="I140:I141"/>
    <mergeCell ref="C137:D137"/>
    <mergeCell ref="L80:L81"/>
    <mergeCell ref="C77:D77"/>
    <mergeCell ref="L172:L173"/>
    <mergeCell ref="L177:L181"/>
    <mergeCell ref="L54:L55"/>
    <mergeCell ref="E56:F57"/>
    <mergeCell ref="E54:F55"/>
    <mergeCell ref="H65:H67"/>
    <mergeCell ref="H172:H173"/>
    <mergeCell ref="I172:I173"/>
    <mergeCell ref="H113:H114"/>
    <mergeCell ref="I113:I114"/>
    <mergeCell ref="J189:J190"/>
    <mergeCell ref="J172:J173"/>
    <mergeCell ref="I177:I181"/>
    <mergeCell ref="E166:F166"/>
    <mergeCell ref="J167:J168"/>
    <mergeCell ref="H167:H168"/>
    <mergeCell ref="I167:I168"/>
    <mergeCell ref="G177:G181"/>
    <mergeCell ref="K185:K186"/>
    <mergeCell ref="K167:K168"/>
    <mergeCell ref="H182:H183"/>
    <mergeCell ref="I182:I183"/>
    <mergeCell ref="K172:K173"/>
    <mergeCell ref="J185:J186"/>
    <mergeCell ref="J177:J181"/>
    <mergeCell ref="K182:K183"/>
    <mergeCell ref="K189:K190"/>
    <mergeCell ref="I189:I190"/>
    <mergeCell ref="J140:J141"/>
    <mergeCell ref="J135:J136"/>
    <mergeCell ref="J187:J188"/>
    <mergeCell ref="K187:K188"/>
    <mergeCell ref="K177:K181"/>
    <mergeCell ref="I185:I186"/>
    <mergeCell ref="K140:K141"/>
    <mergeCell ref="K143:K144"/>
    <mergeCell ref="J207:J208"/>
    <mergeCell ref="L82:L84"/>
    <mergeCell ref="C85:D85"/>
    <mergeCell ref="E198:F203"/>
    <mergeCell ref="E205:F205"/>
    <mergeCell ref="I198:I203"/>
    <mergeCell ref="J198:J203"/>
    <mergeCell ref="K198:K203"/>
    <mergeCell ref="L149:L154"/>
    <mergeCell ref="J193:J194"/>
    <mergeCell ref="C81:D81"/>
    <mergeCell ref="K80:K81"/>
    <mergeCell ref="G78:G81"/>
    <mergeCell ref="C80:D80"/>
    <mergeCell ref="C86:D88"/>
    <mergeCell ref="C204:D204"/>
    <mergeCell ref="E204:F204"/>
    <mergeCell ref="I187:I188"/>
    <mergeCell ref="I193:I194"/>
    <mergeCell ref="K193:K194"/>
    <mergeCell ref="L198:L203"/>
    <mergeCell ref="C205:D205"/>
    <mergeCell ref="E86:F88"/>
    <mergeCell ref="G86:G88"/>
    <mergeCell ref="H189:H190"/>
    <mergeCell ref="I207:I208"/>
    <mergeCell ref="H187:H188"/>
    <mergeCell ref="A197:L197"/>
    <mergeCell ref="C207:D208"/>
    <mergeCell ref="E206:F206"/>
    <mergeCell ref="J4:K4"/>
    <mergeCell ref="C18:D21"/>
    <mergeCell ref="C64:D67"/>
    <mergeCell ref="E64:F67"/>
    <mergeCell ref="L56:L57"/>
    <mergeCell ref="L50:L51"/>
    <mergeCell ref="C43:D44"/>
    <mergeCell ref="C45:D46"/>
    <mergeCell ref="C49:D49"/>
    <mergeCell ref="C59:D59"/>
    <mergeCell ref="B5:L5"/>
    <mergeCell ref="B12:B21"/>
    <mergeCell ref="H18:H20"/>
    <mergeCell ref="C193:D194"/>
    <mergeCell ref="L78:L79"/>
    <mergeCell ref="K86:K88"/>
    <mergeCell ref="L86:L88"/>
    <mergeCell ref="B182:B190"/>
    <mergeCell ref="L193:L194"/>
    <mergeCell ref="H193:H194"/>
    <mergeCell ref="C191:D191"/>
    <mergeCell ref="C189:D190"/>
    <mergeCell ref="A192:L192"/>
    <mergeCell ref="J182:J183"/>
    <mergeCell ref="L207:L208"/>
    <mergeCell ref="C209:D209"/>
    <mergeCell ref="A193:A194"/>
    <mergeCell ref="K207:K208"/>
    <mergeCell ref="B207:B208"/>
    <mergeCell ref="H207:H208"/>
    <mergeCell ref="H198:H203"/>
    <mergeCell ref="G198:G203"/>
    <mergeCell ref="H177:H181"/>
    <mergeCell ref="H185:H186"/>
    <mergeCell ref="E195:F195"/>
    <mergeCell ref="A207:A208"/>
    <mergeCell ref="C206:D206"/>
    <mergeCell ref="B198:B203"/>
    <mergeCell ref="C198:D203"/>
    <mergeCell ref="C196:D196"/>
    <mergeCell ref="A182:A190"/>
    <mergeCell ref="C187:D188"/>
    <mergeCell ref="E187:F188"/>
    <mergeCell ref="C182:D183"/>
    <mergeCell ref="C184:D184"/>
    <mergeCell ref="C185:D186"/>
    <mergeCell ref="E184:F184"/>
    <mergeCell ref="E185:F186"/>
    <mergeCell ref="C171:D171"/>
    <mergeCell ref="E167:F168"/>
    <mergeCell ref="E174:F174"/>
    <mergeCell ref="C174:D174"/>
    <mergeCell ref="E170:F170"/>
    <mergeCell ref="C169:D169"/>
    <mergeCell ref="E171:F171"/>
    <mergeCell ref="C167:D168"/>
    <mergeCell ref="E172:F173"/>
    <mergeCell ref="C166:D166"/>
    <mergeCell ref="C170:D170"/>
    <mergeCell ref="H162:H163"/>
    <mergeCell ref="I162:I163"/>
    <mergeCell ref="J162:J163"/>
    <mergeCell ref="C162:D163"/>
    <mergeCell ref="G158:G168"/>
    <mergeCell ref="I160:I161"/>
    <mergeCell ref="E169:F169"/>
    <mergeCell ref="C165:D165"/>
    <mergeCell ref="E162:F163"/>
    <mergeCell ref="C158:D159"/>
    <mergeCell ref="K160:K161"/>
    <mergeCell ref="K162:K163"/>
    <mergeCell ref="H158:H159"/>
    <mergeCell ref="I158:I159"/>
    <mergeCell ref="C160:D161"/>
    <mergeCell ref="H160:H161"/>
    <mergeCell ref="J160:J161"/>
    <mergeCell ref="E160:F161"/>
    <mergeCell ref="A155:A156"/>
    <mergeCell ref="B155:B156"/>
    <mergeCell ref="C155:D156"/>
    <mergeCell ref="I155:I156"/>
    <mergeCell ref="J155:J156"/>
    <mergeCell ref="E158:F159"/>
    <mergeCell ref="H145:H146"/>
    <mergeCell ref="I145:I146"/>
    <mergeCell ref="C148:D148"/>
    <mergeCell ref="E148:F148"/>
    <mergeCell ref="J158:J159"/>
    <mergeCell ref="L155:L156"/>
    <mergeCell ref="G155:G156"/>
    <mergeCell ref="K155:K156"/>
    <mergeCell ref="J145:J146"/>
    <mergeCell ref="K158:K159"/>
    <mergeCell ref="E143:F144"/>
    <mergeCell ref="L158:L159"/>
    <mergeCell ref="H143:H144"/>
    <mergeCell ref="I143:I144"/>
    <mergeCell ref="J143:J144"/>
    <mergeCell ref="A157:L157"/>
    <mergeCell ref="E155:F156"/>
    <mergeCell ref="H155:H156"/>
    <mergeCell ref="C149:D150"/>
    <mergeCell ref="C145:D146"/>
    <mergeCell ref="E133:F133"/>
    <mergeCell ref="K122:K124"/>
    <mergeCell ref="K135:K136"/>
    <mergeCell ref="E140:F142"/>
    <mergeCell ref="C133:D134"/>
    <mergeCell ref="H140:H141"/>
    <mergeCell ref="C140:D142"/>
    <mergeCell ref="E125:F125"/>
    <mergeCell ref="C132:D132"/>
    <mergeCell ref="A120:A124"/>
    <mergeCell ref="B120:B124"/>
    <mergeCell ref="C120:D121"/>
    <mergeCell ref="E120:F121"/>
    <mergeCell ref="G120:G124"/>
    <mergeCell ref="C118:D118"/>
    <mergeCell ref="E118:F118"/>
    <mergeCell ref="A119:L119"/>
    <mergeCell ref="L120:L121"/>
    <mergeCell ref="C122:D124"/>
    <mergeCell ref="E115:F115"/>
    <mergeCell ref="L116:L117"/>
    <mergeCell ref="B116:B117"/>
    <mergeCell ref="E116:F117"/>
    <mergeCell ref="A116:A117"/>
    <mergeCell ref="C116:D117"/>
    <mergeCell ref="H120:H121"/>
    <mergeCell ref="I120:I121"/>
    <mergeCell ref="J120:J121"/>
    <mergeCell ref="E110:F110"/>
    <mergeCell ref="A112:A114"/>
    <mergeCell ref="B112:B114"/>
    <mergeCell ref="C111:D111"/>
    <mergeCell ref="E111:F111"/>
    <mergeCell ref="E113:F114"/>
    <mergeCell ref="C115:D115"/>
    <mergeCell ref="J105:J106"/>
    <mergeCell ref="J108:J109"/>
    <mergeCell ref="K105:K106"/>
    <mergeCell ref="C107:D107"/>
    <mergeCell ref="K113:K114"/>
    <mergeCell ref="H108:H109"/>
    <mergeCell ref="C105:D106"/>
    <mergeCell ref="E105:F106"/>
    <mergeCell ref="H105:H106"/>
    <mergeCell ref="J113:J114"/>
    <mergeCell ref="K108:K109"/>
    <mergeCell ref="I108:I109"/>
    <mergeCell ref="C112:D112"/>
    <mergeCell ref="E112:F112"/>
    <mergeCell ref="G105:G110"/>
    <mergeCell ref="G111:G118"/>
    <mergeCell ref="E107:F107"/>
    <mergeCell ref="C108:D109"/>
    <mergeCell ref="E108:F109"/>
    <mergeCell ref="I105:I106"/>
    <mergeCell ref="J93:J94"/>
    <mergeCell ref="J95:J96"/>
    <mergeCell ref="K95:K96"/>
    <mergeCell ref="I97:I99"/>
    <mergeCell ref="C110:D110"/>
    <mergeCell ref="B100:B104"/>
    <mergeCell ref="C100:D104"/>
    <mergeCell ref="E100:F104"/>
    <mergeCell ref="G100:G104"/>
    <mergeCell ref="H100:H104"/>
    <mergeCell ref="J97:J99"/>
    <mergeCell ref="K97:K99"/>
    <mergeCell ref="H95:H99"/>
    <mergeCell ref="G92:G99"/>
    <mergeCell ref="I100:I104"/>
    <mergeCell ref="J100:J104"/>
    <mergeCell ref="K100:K104"/>
    <mergeCell ref="H93:H94"/>
    <mergeCell ref="I93:I94"/>
    <mergeCell ref="I95:I96"/>
    <mergeCell ref="E97:F99"/>
    <mergeCell ref="C95:D96"/>
    <mergeCell ref="B86:B99"/>
    <mergeCell ref="A86:A91"/>
    <mergeCell ref="L100:L104"/>
    <mergeCell ref="K93:K94"/>
    <mergeCell ref="C92:D92"/>
    <mergeCell ref="E92:F92"/>
    <mergeCell ref="C93:D94"/>
    <mergeCell ref="E93:F94"/>
    <mergeCell ref="L89:L91"/>
    <mergeCell ref="H78:H81"/>
    <mergeCell ref="I78:I79"/>
    <mergeCell ref="J78:J79"/>
    <mergeCell ref="K78:K79"/>
    <mergeCell ref="K82:K84"/>
    <mergeCell ref="K89:K91"/>
    <mergeCell ref="H86:H88"/>
    <mergeCell ref="I80:I81"/>
    <mergeCell ref="J80:J81"/>
    <mergeCell ref="G89:G91"/>
    <mergeCell ref="H89:H91"/>
    <mergeCell ref="I89:I91"/>
    <mergeCell ref="J89:J91"/>
    <mergeCell ref="J86:J88"/>
    <mergeCell ref="I86:I88"/>
    <mergeCell ref="G82:G84"/>
    <mergeCell ref="H82:H84"/>
    <mergeCell ref="I82:I84"/>
    <mergeCell ref="J82:J84"/>
    <mergeCell ref="E69:F69"/>
    <mergeCell ref="E60:F60"/>
    <mergeCell ref="E61:F61"/>
    <mergeCell ref="E62:F62"/>
    <mergeCell ref="E78:F81"/>
    <mergeCell ref="E68:F68"/>
    <mergeCell ref="I26:I35"/>
    <mergeCell ref="C47:D48"/>
    <mergeCell ref="C78:D79"/>
    <mergeCell ref="A78:A81"/>
    <mergeCell ref="L43:L44"/>
    <mergeCell ref="L45:L46"/>
    <mergeCell ref="L47:L48"/>
    <mergeCell ref="I65:I67"/>
    <mergeCell ref="J65:J67"/>
    <mergeCell ref="E49:F49"/>
    <mergeCell ref="E41:F42"/>
    <mergeCell ref="E45:F46"/>
    <mergeCell ref="E47:F48"/>
    <mergeCell ref="E43:F44"/>
    <mergeCell ref="L39:L40"/>
    <mergeCell ref="L41:L42"/>
    <mergeCell ref="C37:D38"/>
    <mergeCell ref="E37:F38"/>
    <mergeCell ref="L37:L38"/>
    <mergeCell ref="J26:J35"/>
    <mergeCell ref="C39:D40"/>
    <mergeCell ref="E39:F40"/>
    <mergeCell ref="C36:D36"/>
    <mergeCell ref="L26:L35"/>
    <mergeCell ref="K26:K35"/>
    <mergeCell ref="E36:F36"/>
    <mergeCell ref="I23:I24"/>
    <mergeCell ref="A11:L11"/>
    <mergeCell ref="L23:L24"/>
    <mergeCell ref="C25:D25"/>
    <mergeCell ref="E25:F25"/>
    <mergeCell ref="A12:A21"/>
    <mergeCell ref="C12:D17"/>
    <mergeCell ref="E18:F21"/>
    <mergeCell ref="I18:I20"/>
    <mergeCell ref="H23:H24"/>
    <mergeCell ref="L18:L21"/>
    <mergeCell ref="E12:F17"/>
    <mergeCell ref="G12:G21"/>
    <mergeCell ref="E9:F9"/>
    <mergeCell ref="A7:A8"/>
    <mergeCell ref="B7:B8"/>
    <mergeCell ref="C7:D8"/>
    <mergeCell ref="E7:F8"/>
    <mergeCell ref="G7:G8"/>
    <mergeCell ref="C9:D9"/>
    <mergeCell ref="C26:D35"/>
    <mergeCell ref="E26:F35"/>
    <mergeCell ref="C23:D24"/>
    <mergeCell ref="H7:H8"/>
    <mergeCell ref="I7:K7"/>
    <mergeCell ref="A10:L10"/>
    <mergeCell ref="J23:J24"/>
    <mergeCell ref="K23:K24"/>
    <mergeCell ref="K18:K21"/>
    <mergeCell ref="L7:L8"/>
    <mergeCell ref="G151:G154"/>
    <mergeCell ref="E189:F190"/>
    <mergeCell ref="G182:G190"/>
    <mergeCell ref="G169:G174"/>
    <mergeCell ref="E176:F176"/>
    <mergeCell ref="C22:D22"/>
    <mergeCell ref="E22:F22"/>
    <mergeCell ref="E23:F24"/>
    <mergeCell ref="E72:F72"/>
    <mergeCell ref="E70:F70"/>
    <mergeCell ref="B221:C221"/>
    <mergeCell ref="G207:G208"/>
    <mergeCell ref="E207:F208"/>
    <mergeCell ref="E209:F209"/>
    <mergeCell ref="E191:F191"/>
    <mergeCell ref="C177:D181"/>
    <mergeCell ref="E193:F194"/>
    <mergeCell ref="E196:F196"/>
    <mergeCell ref="C195:D195"/>
    <mergeCell ref="C210:D210"/>
    <mergeCell ref="E210:G210"/>
    <mergeCell ref="B149:B154"/>
    <mergeCell ref="L105:L110"/>
    <mergeCell ref="C125:D127"/>
    <mergeCell ref="E127:F127"/>
    <mergeCell ref="E126:F126"/>
    <mergeCell ref="C172:D173"/>
    <mergeCell ref="E175:F175"/>
    <mergeCell ref="E177:F181"/>
    <mergeCell ref="C164:D164"/>
    <mergeCell ref="B26:B36"/>
    <mergeCell ref="A149:A154"/>
    <mergeCell ref="C151:D152"/>
    <mergeCell ref="C153:D154"/>
    <mergeCell ref="E151:F152"/>
    <mergeCell ref="C70:D70"/>
    <mergeCell ref="A110:A111"/>
    <mergeCell ref="A133:A135"/>
    <mergeCell ref="C72:D72"/>
    <mergeCell ref="E149:F150"/>
    <mergeCell ref="A82:A85"/>
    <mergeCell ref="C135:D135"/>
    <mergeCell ref="A95:A99"/>
    <mergeCell ref="A92:A94"/>
    <mergeCell ref="C97:D99"/>
    <mergeCell ref="C82:D84"/>
    <mergeCell ref="C130:D131"/>
    <mergeCell ref="B133:B135"/>
    <mergeCell ref="C89:D91"/>
    <mergeCell ref="C113:D114"/>
    <mergeCell ref="L145:L146"/>
    <mergeCell ref="L130:L131"/>
    <mergeCell ref="L122:L124"/>
    <mergeCell ref="C128:D129"/>
    <mergeCell ref="C136:D136"/>
    <mergeCell ref="C143:D144"/>
    <mergeCell ref="E134:F134"/>
    <mergeCell ref="E132:F132"/>
    <mergeCell ref="E129:F129"/>
    <mergeCell ref="L140:L142"/>
    <mergeCell ref="J18:J20"/>
    <mergeCell ref="E122:F124"/>
    <mergeCell ref="H122:H124"/>
    <mergeCell ref="I122:I124"/>
    <mergeCell ref="J122:J124"/>
    <mergeCell ref="C71:D71"/>
    <mergeCell ref="E89:F91"/>
    <mergeCell ref="E95:F96"/>
    <mergeCell ref="C41:D42"/>
    <mergeCell ref="E50:F51"/>
    <mergeCell ref="H12:H17"/>
    <mergeCell ref="I12:I17"/>
    <mergeCell ref="J12:J17"/>
    <mergeCell ref="K12:K17"/>
    <mergeCell ref="E130:F131"/>
    <mergeCell ref="H130:H131"/>
    <mergeCell ref="I130:I131"/>
    <mergeCell ref="J130:J131"/>
    <mergeCell ref="K130:K131"/>
    <mergeCell ref="E82:F84"/>
  </mergeCells>
  <printOptions/>
  <pageMargins left="0.35433070866141736" right="0.3937007874015748" top="1.1811023622047245" bottom="0.35433070866141736" header="0.31496062992125984" footer="0.31496062992125984"/>
  <pageSetup horizontalDpi="600" verticalDpi="600" orientation="landscape" paperSize="9" scale="47" r:id="rId1"/>
  <headerFooter differentFirst="1">
    <oddHeader>&amp;R&amp;20Продовження додатку 2</oddHeader>
  </headerFooter>
  <rowBreaks count="12" manualBreakCount="12">
    <brk id="22" max="12" man="1"/>
    <brk id="49" max="12" man="1"/>
    <brk id="70" max="12" man="1"/>
    <brk id="81" max="12" man="1"/>
    <brk id="91" max="12" man="1"/>
    <brk id="110" max="12" man="1"/>
    <brk id="124" max="12" man="1"/>
    <brk id="146" max="12" man="1"/>
    <brk id="156" max="12" man="1"/>
    <brk id="175" max="12" man="1"/>
    <brk id="194" max="12" man="1"/>
    <brk id="20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2017-11-21T14:56:07Z</dcterms:modified>
  <cp:category/>
  <cp:version/>
  <cp:contentType/>
  <cp:contentStatus/>
</cp:coreProperties>
</file>