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2271 (2018)" sheetId="15" r:id="rId1"/>
    <sheet name="2272 (2018)" sheetId="16" r:id="rId2"/>
    <sheet name="2273 (2018)" sheetId="17" r:id="rId3"/>
    <sheet name="2274 (2018)" sheetId="18" r:id="rId4"/>
    <sheet name="2275 (2018)" sheetId="19" r:id="rId5"/>
  </sheets>
  <calcPr calcId="125725"/>
</workbook>
</file>

<file path=xl/calcChain.xml><?xml version="1.0" encoding="utf-8"?>
<calcChain xmlns="http://schemas.openxmlformats.org/spreadsheetml/2006/main">
  <c r="J16" i="17"/>
  <c r="I16"/>
  <c r="H16"/>
  <c r="B27" i="16"/>
  <c r="B15" i="18"/>
  <c r="B14"/>
  <c r="D10"/>
  <c r="E10"/>
  <c r="F10"/>
  <c r="G10"/>
  <c r="H10"/>
  <c r="I10"/>
  <c r="J10"/>
  <c r="K10"/>
  <c r="L10"/>
  <c r="M10"/>
  <c r="N10"/>
  <c r="C10"/>
  <c r="B12"/>
  <c r="B11"/>
  <c r="B40" i="17"/>
  <c r="C39"/>
  <c r="C44" s="1"/>
  <c r="D39"/>
  <c r="D44" s="1"/>
  <c r="E39"/>
  <c r="E44" s="1"/>
  <c r="F39"/>
  <c r="F44" s="1"/>
  <c r="G39"/>
  <c r="G44" s="1"/>
  <c r="H39"/>
  <c r="H44" s="1"/>
  <c r="I39"/>
  <c r="I44" s="1"/>
  <c r="J39"/>
  <c r="J44" s="1"/>
  <c r="K39"/>
  <c r="K44" s="1"/>
  <c r="L39"/>
  <c r="L44" s="1"/>
  <c r="M39"/>
  <c r="M44" s="1"/>
  <c r="N39"/>
  <c r="N44" s="1"/>
  <c r="C27"/>
  <c r="C37" s="1"/>
  <c r="D27"/>
  <c r="D37" s="1"/>
  <c r="E27"/>
  <c r="E37" s="1"/>
  <c r="F27"/>
  <c r="F37" s="1"/>
  <c r="G27"/>
  <c r="G37" s="1"/>
  <c r="H27"/>
  <c r="H37" s="1"/>
  <c r="I27"/>
  <c r="I37" s="1"/>
  <c r="J27"/>
  <c r="J37" s="1"/>
  <c r="K27"/>
  <c r="K37" s="1"/>
  <c r="L27"/>
  <c r="L37" s="1"/>
  <c r="M27"/>
  <c r="M37" s="1"/>
  <c r="N27"/>
  <c r="N37" s="1"/>
  <c r="B29"/>
  <c r="B39" s="1"/>
  <c r="B44" s="1"/>
  <c r="B28"/>
  <c r="B27" s="1"/>
  <c r="N16"/>
  <c r="M16"/>
  <c r="L16"/>
  <c r="K16"/>
  <c r="G16"/>
  <c r="F16"/>
  <c r="E16"/>
  <c r="D16"/>
  <c r="B15" i="16"/>
  <c r="C16" i="15"/>
  <c r="C16" i="17"/>
  <c r="B15"/>
  <c r="C16" i="16"/>
  <c r="D16"/>
  <c r="E16"/>
  <c r="F16"/>
  <c r="G16"/>
  <c r="H16"/>
  <c r="I16"/>
  <c r="J16"/>
  <c r="K16"/>
  <c r="L16"/>
  <c r="M16"/>
  <c r="N16"/>
  <c r="D17" i="15"/>
  <c r="E17"/>
  <c r="F17"/>
  <c r="G17"/>
  <c r="M17"/>
  <c r="N17"/>
  <c r="O17"/>
  <c r="C13" i="18"/>
  <c r="B18" i="17"/>
  <c r="B19"/>
  <c r="B20"/>
  <c r="B21"/>
  <c r="B22"/>
  <c r="B23"/>
  <c r="B24"/>
  <c r="B25"/>
  <c r="B26"/>
  <c r="B30"/>
  <c r="B31"/>
  <c r="B32"/>
  <c r="B33"/>
  <c r="B34"/>
  <c r="B35"/>
  <c r="B36"/>
  <c r="C33" i="16"/>
  <c r="D33"/>
  <c r="E33"/>
  <c r="F33"/>
  <c r="G33"/>
  <c r="H33"/>
  <c r="I33"/>
  <c r="J33"/>
  <c r="K33"/>
  <c r="L33"/>
  <c r="M33"/>
  <c r="N33"/>
  <c r="B28"/>
  <c r="B26"/>
  <c r="D34" i="15"/>
  <c r="E34"/>
  <c r="F34"/>
  <c r="G34"/>
  <c r="M34"/>
  <c r="N34"/>
  <c r="O34"/>
  <c r="C30"/>
  <c r="C31"/>
  <c r="C29"/>
  <c r="C28"/>
  <c r="C25"/>
  <c r="C26"/>
  <c r="D24"/>
  <c r="E24"/>
  <c r="F24"/>
  <c r="G24"/>
  <c r="M24"/>
  <c r="N24"/>
  <c r="O24"/>
  <c r="C20"/>
  <c r="D12"/>
  <c r="E12"/>
  <c r="F12"/>
  <c r="G12"/>
  <c r="M12"/>
  <c r="N12"/>
  <c r="O12"/>
  <c r="C13"/>
  <c r="D13" i="18"/>
  <c r="E13"/>
  <c r="F13"/>
  <c r="G13"/>
  <c r="H13"/>
  <c r="I13"/>
  <c r="J13"/>
  <c r="K13"/>
  <c r="L13"/>
  <c r="M13"/>
  <c r="N13"/>
  <c r="C12" i="19"/>
  <c r="C11"/>
  <c r="B10" i="18"/>
  <c r="B13" s="1"/>
  <c r="B41" i="17"/>
  <c r="B17"/>
  <c r="B37" s="1"/>
  <c r="B38" s="1"/>
  <c r="B14"/>
  <c r="B13"/>
  <c r="B12"/>
  <c r="B11"/>
  <c r="B10"/>
  <c r="B35" i="16"/>
  <c r="B34"/>
  <c r="N36"/>
  <c r="M36"/>
  <c r="L36"/>
  <c r="K36"/>
  <c r="J36"/>
  <c r="I36"/>
  <c r="H36"/>
  <c r="G36"/>
  <c r="F36"/>
  <c r="E36"/>
  <c r="D36"/>
  <c r="B32"/>
  <c r="B31"/>
  <c r="B30"/>
  <c r="B29"/>
  <c r="B25"/>
  <c r="B24"/>
  <c r="B23"/>
  <c r="B22"/>
  <c r="B21"/>
  <c r="B20"/>
  <c r="B19"/>
  <c r="B18"/>
  <c r="B17"/>
  <c r="B33" s="1"/>
  <c r="B14"/>
  <c r="B13"/>
  <c r="B12"/>
  <c r="B11"/>
  <c r="B10"/>
  <c r="B16" s="1"/>
  <c r="C36" i="15"/>
  <c r="C35"/>
  <c r="C33"/>
  <c r="C32"/>
  <c r="C27"/>
  <c r="C23"/>
  <c r="C22"/>
  <c r="C21"/>
  <c r="C19"/>
  <c r="C18"/>
  <c r="C24" s="1"/>
  <c r="C15"/>
  <c r="C14"/>
  <c r="O37"/>
  <c r="N37"/>
  <c r="M37"/>
  <c r="G37"/>
  <c r="F37"/>
  <c r="E37"/>
  <c r="D37"/>
  <c r="C11"/>
  <c r="C10"/>
  <c r="N38" i="17" l="1"/>
  <c r="N42"/>
  <c r="N43" s="1"/>
  <c r="M38"/>
  <c r="M42"/>
  <c r="M43" s="1"/>
  <c r="L38"/>
  <c r="L42"/>
  <c r="L43" s="1"/>
  <c r="K38"/>
  <c r="K42"/>
  <c r="K43" s="1"/>
  <c r="J38"/>
  <c r="J42"/>
  <c r="J43" s="1"/>
  <c r="I38"/>
  <c r="I42"/>
  <c r="I43" s="1"/>
  <c r="H38"/>
  <c r="H42"/>
  <c r="H43" s="1"/>
  <c r="G38"/>
  <c r="G42"/>
  <c r="G43" s="1"/>
  <c r="F38"/>
  <c r="F42"/>
  <c r="F43" s="1"/>
  <c r="E38"/>
  <c r="E42"/>
  <c r="E43" s="1"/>
  <c r="D38"/>
  <c r="D42"/>
  <c r="D43" s="1"/>
  <c r="C38"/>
  <c r="C42"/>
  <c r="C43" s="1"/>
  <c r="B16"/>
  <c r="B42" s="1"/>
  <c r="B43" s="1"/>
  <c r="C17" i="15"/>
  <c r="C36" i="16"/>
  <c r="B36"/>
  <c r="C34" i="15"/>
  <c r="C12"/>
  <c r="C37"/>
</calcChain>
</file>

<file path=xl/sharedStrings.xml><?xml version="1.0" encoding="utf-8"?>
<sst xmlns="http://schemas.openxmlformats.org/spreadsheetml/2006/main" count="243" uniqueCount="99">
  <si>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</si>
  <si>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</si>
  <si>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</si>
  <si>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</si>
  <si>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</si>
  <si>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</si>
  <si>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</si>
  <si>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</si>
  <si>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</si>
  <si>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</si>
  <si>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</si>
  <si>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</si>
  <si>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</si>
  <si>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</si>
  <si>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</si>
  <si>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</si>
  <si>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</si>
  <si>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</si>
  <si>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</si>
  <si>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</si>
  <si>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</si>
  <si>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</si>
  <si>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</si>
  <si>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</si>
  <si>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</si>
  <si>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</si>
  <si>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</si>
  <si>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</si>
  <si>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</si>
  <si>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</si>
  <si>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</si>
  <si>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</si>
  <si>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</si>
  <si>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</si>
  <si>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</si>
  <si>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</si>
  <si>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</si>
  <si>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</si>
  <si>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</si>
  <si>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</si>
  <si>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</si>
  <si>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</si>
  <si>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</si>
  <si>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</si>
  <si>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</si>
  <si>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</si>
  <si>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</si>
  <si>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</si>
  <si>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</si>
  <si>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</si>
  <si>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</si>
  <si>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</si>
  <si>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</si>
  <si>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</si>
  <si>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</si>
  <si>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</si>
  <si>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</si>
  <si>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</si>
  <si>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</si>
  <si>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</si>
  <si>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</si>
  <si>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</si>
  <si>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</si>
  <si>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</si>
  <si>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</si>
  <si>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>Начальник відділу культури та туризму                                                               Н.О.Цибульська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</si>
  <si>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</si>
  <si>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</si>
  <si>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</si>
  <si>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</si>
  <si>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</si>
  <si>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</si>
  <si>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>Начальник відділу культури та туризму                                                 Н.О.Цибульська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</si>
  <si>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</si>
  <si>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</si>
  <si>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</si>
  <si>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Начальник відділу культури та туризму                                                         Н.О.Цибульська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</si>
  <si>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</si>
  <si>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</si>
  <si>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</si>
  <si>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</si>
  <si>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>Начальник відділу культури та туризму                                                      Н.О.Цибульська</t>
  </si>
  <si>
    <t xml:space="preserve">Примітка: *  водовідведення  відсутнє   </t>
  </si>
  <si>
    <t>Управління освіти</t>
  </si>
  <si>
    <t>ё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</si>
  <si>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</si>
  <si>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</si>
  <si>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</si>
  <si>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</si>
  <si>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</si>
  <si>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      №</t>
  </si>
  <si>
    <t>від                                      №</t>
  </si>
  <si>
    <t>від                                          №</t>
  </si>
  <si>
    <t>від                                   №</t>
  </si>
  <si>
    <t>відділу культури та туризму Сумської міської ради на 2018 рік</t>
  </si>
  <si>
    <t xml:space="preserve">Всього на 2018 рік </t>
  </si>
  <si>
    <t xml:space="preserve">Органи мі-сцевого самовря-дування  </t>
  </si>
  <si>
    <t xml:space="preserve">Органи мі-сцевого самовряду-вання  </t>
  </si>
  <si>
    <t xml:space="preserve"> відділу культури та туризму Сумської міської ради на 2018 рік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</si>
</sst>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0.0000"/>
    <numFmt numFmtId="167" formatCode="0.000"/>
  </numFmts>
  <fonts count="1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4" fontId="6" fillId="0" borderId="2" xfId="1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topLeftCell="A28" zoomScaleNormal="100" workbookViewId="0">
      <selection activeCell="A41" sqref="A41"/>
    </sheetView>
  </sheetViews>
  <sheetFormatPr defaultRowHeight="12.75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9" ht="16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9" ht="16.5" customHeight="1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9" ht="16.5" customHeight="1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9" ht="16.5" customHeight="1">
      <c r="A4" s="4"/>
      <c r="B4" s="4"/>
      <c r="C4" s="4"/>
      <c r="D4" s="4"/>
      <c r="E4" s="4"/>
      <c r="F4" s="4"/>
      <c r="G4" s="4"/>
      <c r="H4" s="4"/>
      <c r="I4" s="4"/>
      <c r="J4" s="3" t="s">
        <v>90</v>
      </c>
      <c r="K4" s="3"/>
      <c r="L4" s="3"/>
      <c r="M4" s="3"/>
      <c r="N4" s="4"/>
      <c r="O4" s="4"/>
    </row>
    <row r="5" spans="1:19" ht="12.75" customHeight="1">
      <c r="A5" s="4"/>
      <c r="B5" s="5"/>
      <c r="C5" s="6"/>
      <c r="D5" s="6"/>
      <c r="E5" s="6"/>
      <c r="F5" s="53" t="s">
        <v>67</v>
      </c>
      <c r="G5" s="6"/>
      <c r="H5" s="6"/>
      <c r="I5" s="6"/>
      <c r="J5" s="6"/>
      <c r="K5" s="6"/>
      <c r="L5" s="4"/>
      <c r="M5" s="4"/>
      <c r="N5" s="4"/>
      <c r="O5" s="4"/>
    </row>
    <row r="6" spans="1:19" ht="15.75">
      <c r="A6" s="7"/>
      <c r="B6" s="6"/>
      <c r="C6" s="6" t="s">
        <v>66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>
      <c r="A7" s="7"/>
      <c r="B7" s="6"/>
      <c r="C7" s="6" t="s">
        <v>94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84</v>
      </c>
    </row>
    <row r="8" spans="1:19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9" ht="47.25" customHeight="1">
      <c r="A9" s="37" t="s">
        <v>4</v>
      </c>
      <c r="B9" s="37" t="s">
        <v>5</v>
      </c>
      <c r="C9" s="37" t="s">
        <v>95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9" ht="15.75">
      <c r="A10" s="8" t="s">
        <v>18</v>
      </c>
      <c r="B10" s="8" t="s">
        <v>19</v>
      </c>
      <c r="C10" s="23">
        <f t="shared" ref="C10:C33" si="0">D10+E10+F10+G10+H10+I10+J10+K10+L10+M10+N10+O10</f>
        <v>110.46000000000001</v>
      </c>
      <c r="D10" s="23">
        <v>27</v>
      </c>
      <c r="E10" s="23">
        <v>23</v>
      </c>
      <c r="F10" s="23">
        <v>18</v>
      </c>
      <c r="G10" s="23">
        <v>4</v>
      </c>
      <c r="H10" s="23"/>
      <c r="I10" s="23"/>
      <c r="J10" s="23"/>
      <c r="K10" s="23"/>
      <c r="L10" s="23"/>
      <c r="M10" s="23">
        <v>6</v>
      </c>
      <c r="N10" s="23">
        <v>12</v>
      </c>
      <c r="O10" s="23">
        <v>20.46</v>
      </c>
    </row>
    <row r="11" spans="1:19" ht="15.75">
      <c r="A11" s="8" t="s">
        <v>22</v>
      </c>
      <c r="B11" s="8" t="s">
        <v>19</v>
      </c>
      <c r="C11" s="23">
        <f t="shared" si="0"/>
        <v>66.42</v>
      </c>
      <c r="D11" s="23">
        <v>16</v>
      </c>
      <c r="E11" s="23">
        <v>14.5</v>
      </c>
      <c r="F11" s="23">
        <v>11</v>
      </c>
      <c r="G11" s="23">
        <v>3.5</v>
      </c>
      <c r="H11" s="23"/>
      <c r="I11" s="23"/>
      <c r="J11" s="23"/>
      <c r="K11" s="23"/>
      <c r="L11" s="23"/>
      <c r="M11" s="23">
        <v>4</v>
      </c>
      <c r="N11" s="23">
        <v>7</v>
      </c>
      <c r="O11" s="23">
        <v>10.42</v>
      </c>
    </row>
    <row r="12" spans="1:19" ht="15.75">
      <c r="A12" s="10" t="s">
        <v>39</v>
      </c>
      <c r="B12" s="10" t="s">
        <v>19</v>
      </c>
      <c r="C12" s="24">
        <f>C10+C11</f>
        <v>176.88</v>
      </c>
      <c r="D12" s="24">
        <f t="shared" ref="D12:O12" si="1">D10+D11</f>
        <v>43</v>
      </c>
      <c r="E12" s="24">
        <f t="shared" si="1"/>
        <v>37.5</v>
      </c>
      <c r="F12" s="24">
        <f t="shared" si="1"/>
        <v>29</v>
      </c>
      <c r="G12" s="24">
        <f t="shared" si="1"/>
        <v>7.5</v>
      </c>
      <c r="H12" s="24"/>
      <c r="I12" s="24"/>
      <c r="J12" s="24"/>
      <c r="K12" s="24"/>
      <c r="L12" s="24"/>
      <c r="M12" s="24">
        <f t="shared" si="1"/>
        <v>10</v>
      </c>
      <c r="N12" s="24">
        <f t="shared" si="1"/>
        <v>19</v>
      </c>
      <c r="O12" s="24">
        <f t="shared" si="1"/>
        <v>30.880000000000003</v>
      </c>
    </row>
    <row r="13" spans="1:19" ht="28.5" customHeight="1">
      <c r="A13" s="8" t="s">
        <v>21</v>
      </c>
      <c r="B13" s="9" t="s">
        <v>20</v>
      </c>
      <c r="C13" s="23">
        <f t="shared" si="0"/>
        <v>75.75</v>
      </c>
      <c r="D13" s="23">
        <v>17</v>
      </c>
      <c r="E13" s="23">
        <v>16.5</v>
      </c>
      <c r="F13" s="23">
        <v>12.5</v>
      </c>
      <c r="G13" s="23">
        <v>3.5</v>
      </c>
      <c r="H13" s="23"/>
      <c r="I13" s="23"/>
      <c r="J13" s="23"/>
      <c r="K13" s="23"/>
      <c r="L13" s="23"/>
      <c r="M13" s="23">
        <v>2.75</v>
      </c>
      <c r="N13" s="23">
        <v>10.5</v>
      </c>
      <c r="O13" s="23">
        <v>13</v>
      </c>
    </row>
    <row r="14" spans="1:19" ht="28.5" customHeight="1">
      <c r="A14" s="8" t="s">
        <v>23</v>
      </c>
      <c r="B14" s="9" t="s">
        <v>20</v>
      </c>
      <c r="C14" s="23">
        <f t="shared" si="0"/>
        <v>103.91</v>
      </c>
      <c r="D14" s="23">
        <v>24</v>
      </c>
      <c r="E14" s="23">
        <v>19</v>
      </c>
      <c r="F14" s="23">
        <v>15</v>
      </c>
      <c r="G14" s="23">
        <v>5.5</v>
      </c>
      <c r="H14" s="23"/>
      <c r="I14" s="23"/>
      <c r="J14" s="23"/>
      <c r="K14" s="23"/>
      <c r="L14" s="23"/>
      <c r="M14" s="23">
        <v>5.41</v>
      </c>
      <c r="N14" s="23">
        <v>15</v>
      </c>
      <c r="O14" s="23">
        <v>20</v>
      </c>
    </row>
    <row r="15" spans="1:19" ht="29.25" customHeight="1">
      <c r="A15" s="8" t="s">
        <v>24</v>
      </c>
      <c r="B15" s="9" t="s">
        <v>20</v>
      </c>
      <c r="C15" s="23">
        <f t="shared" si="0"/>
        <v>104.24</v>
      </c>
      <c r="D15" s="23">
        <v>22</v>
      </c>
      <c r="E15" s="23">
        <v>20</v>
      </c>
      <c r="F15" s="23">
        <v>15</v>
      </c>
      <c r="G15" s="23">
        <v>6</v>
      </c>
      <c r="H15" s="23"/>
      <c r="I15" s="23"/>
      <c r="J15" s="23"/>
      <c r="K15" s="23"/>
      <c r="L15" s="23"/>
      <c r="M15" s="23">
        <v>4</v>
      </c>
      <c r="N15" s="23">
        <v>16</v>
      </c>
      <c r="O15" s="23">
        <v>21.24</v>
      </c>
    </row>
    <row r="16" spans="1:19" ht="29.25" customHeight="1">
      <c r="A16" s="8" t="s">
        <v>24</v>
      </c>
      <c r="B16" s="9" t="s">
        <v>83</v>
      </c>
      <c r="C16" s="23">
        <f t="shared" si="0"/>
        <v>0.9</v>
      </c>
      <c r="D16" s="23">
        <v>0.2</v>
      </c>
      <c r="E16" s="23">
        <v>0.2</v>
      </c>
      <c r="F16" s="23">
        <v>0.2</v>
      </c>
      <c r="G16" s="23">
        <v>0.1</v>
      </c>
      <c r="H16" s="23"/>
      <c r="I16" s="23"/>
      <c r="J16" s="23"/>
      <c r="K16" s="23"/>
      <c r="L16" s="23"/>
      <c r="M16" s="23">
        <v>0.1</v>
      </c>
      <c r="N16" s="23">
        <v>0.1</v>
      </c>
      <c r="O16" s="23">
        <v>0</v>
      </c>
    </row>
    <row r="17" spans="1:15" ht="48" customHeight="1">
      <c r="A17" s="41" t="s">
        <v>39</v>
      </c>
      <c r="B17" s="16" t="s">
        <v>20</v>
      </c>
      <c r="C17" s="42">
        <f>C13+C14+C15+C16</f>
        <v>284.79999999999995</v>
      </c>
      <c r="D17" s="42">
        <f t="shared" ref="D17:O17" si="2">D13+D14+D15+D16</f>
        <v>63.2</v>
      </c>
      <c r="E17" s="42">
        <f t="shared" si="2"/>
        <v>55.7</v>
      </c>
      <c r="F17" s="42">
        <f t="shared" si="2"/>
        <v>42.7</v>
      </c>
      <c r="G17" s="42">
        <f t="shared" si="2"/>
        <v>15.1</v>
      </c>
      <c r="H17" s="42"/>
      <c r="I17" s="42"/>
      <c r="J17" s="42"/>
      <c r="K17" s="42"/>
      <c r="L17" s="42"/>
      <c r="M17" s="42">
        <f t="shared" si="2"/>
        <v>12.26</v>
      </c>
      <c r="N17" s="42">
        <f t="shared" si="2"/>
        <v>41.6</v>
      </c>
      <c r="O17" s="42">
        <f t="shared" si="2"/>
        <v>54.239999999999995</v>
      </c>
    </row>
    <row r="18" spans="1:15" ht="15.75">
      <c r="A18" s="8" t="s">
        <v>25</v>
      </c>
      <c r="B18" s="8" t="s">
        <v>19</v>
      </c>
      <c r="C18" s="23">
        <f t="shared" si="0"/>
        <v>69.88</v>
      </c>
      <c r="D18" s="23">
        <v>19</v>
      </c>
      <c r="E18" s="23">
        <v>13.21</v>
      </c>
      <c r="F18" s="23">
        <v>12.5</v>
      </c>
      <c r="G18" s="23">
        <v>1.8</v>
      </c>
      <c r="H18" s="23"/>
      <c r="I18" s="23"/>
      <c r="J18" s="23"/>
      <c r="K18" s="23"/>
      <c r="L18" s="23"/>
      <c r="M18" s="23">
        <v>3.87</v>
      </c>
      <c r="N18" s="23">
        <v>8</v>
      </c>
      <c r="O18" s="23">
        <v>11.5</v>
      </c>
    </row>
    <row r="19" spans="1:15" ht="15.75">
      <c r="A19" s="8" t="s">
        <v>26</v>
      </c>
      <c r="B19" s="8" t="s">
        <v>19</v>
      </c>
      <c r="C19" s="23">
        <f t="shared" si="0"/>
        <v>33.480000000000004</v>
      </c>
      <c r="D19" s="23">
        <v>8</v>
      </c>
      <c r="E19" s="23">
        <v>7</v>
      </c>
      <c r="F19" s="23">
        <v>5</v>
      </c>
      <c r="G19" s="23">
        <v>1</v>
      </c>
      <c r="H19" s="23"/>
      <c r="I19" s="23"/>
      <c r="J19" s="23"/>
      <c r="K19" s="23"/>
      <c r="L19" s="23"/>
      <c r="M19" s="23">
        <v>1.48</v>
      </c>
      <c r="N19" s="23">
        <v>4</v>
      </c>
      <c r="O19" s="23">
        <v>7</v>
      </c>
    </row>
    <row r="20" spans="1:15" ht="15.75">
      <c r="A20" s="8" t="s">
        <v>63</v>
      </c>
      <c r="B20" s="8" t="s">
        <v>64</v>
      </c>
      <c r="C20" s="23">
        <f t="shared" ref="C20" si="3">D20+E20+F20+G20+H20+I20+J20+K20+L20+M20+N20+O20</f>
        <v>3.5700000000000003</v>
      </c>
      <c r="D20" s="23">
        <v>0.72</v>
      </c>
      <c r="E20" s="23">
        <v>0.73</v>
      </c>
      <c r="F20" s="23">
        <v>0.67</v>
      </c>
      <c r="G20" s="23">
        <v>0.2</v>
      </c>
      <c r="H20" s="23"/>
      <c r="I20" s="23"/>
      <c r="J20" s="23"/>
      <c r="K20" s="23"/>
      <c r="L20" s="23"/>
      <c r="M20" s="23">
        <v>0.1</v>
      </c>
      <c r="N20" s="23">
        <v>0.4</v>
      </c>
      <c r="O20" s="23">
        <v>0.75</v>
      </c>
    </row>
    <row r="21" spans="1:15" ht="15.75">
      <c r="A21" s="8" t="s">
        <v>27</v>
      </c>
      <c r="B21" s="8" t="s">
        <v>19</v>
      </c>
      <c r="C21" s="23">
        <f t="shared" si="0"/>
        <v>40</v>
      </c>
      <c r="D21" s="23">
        <v>10</v>
      </c>
      <c r="E21" s="23">
        <v>8</v>
      </c>
      <c r="F21" s="23">
        <v>8</v>
      </c>
      <c r="G21" s="23">
        <v>2</v>
      </c>
      <c r="H21" s="23"/>
      <c r="I21" s="23"/>
      <c r="J21" s="23"/>
      <c r="K21" s="23"/>
      <c r="L21" s="23"/>
      <c r="M21" s="23">
        <v>1.5</v>
      </c>
      <c r="N21" s="23">
        <v>3.5</v>
      </c>
      <c r="O21" s="23">
        <v>7</v>
      </c>
    </row>
    <row r="22" spans="1:15" ht="15.75">
      <c r="A22" s="8" t="s">
        <v>28</v>
      </c>
      <c r="B22" s="8" t="s">
        <v>19</v>
      </c>
      <c r="C22" s="23">
        <f t="shared" si="0"/>
        <v>71.5</v>
      </c>
      <c r="D22" s="23">
        <v>18</v>
      </c>
      <c r="E22" s="23">
        <v>17.5</v>
      </c>
      <c r="F22" s="23">
        <v>11</v>
      </c>
      <c r="G22" s="23">
        <v>2</v>
      </c>
      <c r="H22" s="23"/>
      <c r="I22" s="23"/>
      <c r="J22" s="23"/>
      <c r="K22" s="23"/>
      <c r="L22" s="23"/>
      <c r="M22" s="23">
        <v>2</v>
      </c>
      <c r="N22" s="23">
        <v>8</v>
      </c>
      <c r="O22" s="23">
        <v>13</v>
      </c>
    </row>
    <row r="23" spans="1:15" ht="15.75">
      <c r="A23" s="8" t="s">
        <v>29</v>
      </c>
      <c r="B23" s="8" t="s">
        <v>19</v>
      </c>
      <c r="C23" s="23">
        <f t="shared" si="0"/>
        <v>19.189999999999998</v>
      </c>
      <c r="D23" s="23">
        <v>3</v>
      </c>
      <c r="E23" s="23">
        <v>3.5</v>
      </c>
      <c r="F23" s="23">
        <v>2.5</v>
      </c>
      <c r="G23" s="23">
        <v>1</v>
      </c>
      <c r="H23" s="23"/>
      <c r="I23" s="23"/>
      <c r="J23" s="23"/>
      <c r="K23" s="23"/>
      <c r="L23" s="23"/>
      <c r="M23" s="23">
        <v>1.19</v>
      </c>
      <c r="N23" s="23">
        <v>3</v>
      </c>
      <c r="O23" s="23">
        <v>5</v>
      </c>
    </row>
    <row r="24" spans="1:15" ht="15.75">
      <c r="A24" s="10" t="s">
        <v>39</v>
      </c>
      <c r="B24" s="10"/>
      <c r="C24" s="24">
        <f>C18+C19+C20+C21+C22+C23</f>
        <v>237.62</v>
      </c>
      <c r="D24" s="24">
        <f t="shared" ref="D24:O24" si="4">D18+D19+D20+D21+D22+D23</f>
        <v>58.72</v>
      </c>
      <c r="E24" s="24">
        <f t="shared" si="4"/>
        <v>49.94</v>
      </c>
      <c r="F24" s="24">
        <f t="shared" si="4"/>
        <v>39.67</v>
      </c>
      <c r="G24" s="24">
        <f t="shared" si="4"/>
        <v>8</v>
      </c>
      <c r="H24" s="24"/>
      <c r="I24" s="24"/>
      <c r="J24" s="24"/>
      <c r="K24" s="24"/>
      <c r="L24" s="24"/>
      <c r="M24" s="24">
        <f t="shared" si="4"/>
        <v>10.139999999999999</v>
      </c>
      <c r="N24" s="24">
        <f t="shared" si="4"/>
        <v>26.9</v>
      </c>
      <c r="O24" s="24">
        <f t="shared" si="4"/>
        <v>44.25</v>
      </c>
    </row>
    <row r="25" spans="1:15" ht="28.5" customHeight="1">
      <c r="A25" s="21" t="s">
        <v>35</v>
      </c>
      <c r="B25" s="22" t="s">
        <v>20</v>
      </c>
      <c r="C25" s="25">
        <f t="shared" ref="C25" si="5">D25+E25+F25+G25+H25+I25+J25+K25+L25+M25+N25+O25</f>
        <v>81.59</v>
      </c>
      <c r="D25" s="25">
        <v>19.899999999999999</v>
      </c>
      <c r="E25" s="25">
        <v>17.3</v>
      </c>
      <c r="F25" s="25">
        <v>10.5</v>
      </c>
      <c r="G25" s="25">
        <v>2.6</v>
      </c>
      <c r="H25" s="25"/>
      <c r="I25" s="25"/>
      <c r="J25" s="25"/>
      <c r="K25" s="25"/>
      <c r="L25" s="25"/>
      <c r="M25" s="25">
        <v>1.3</v>
      </c>
      <c r="N25" s="25">
        <v>11.67</v>
      </c>
      <c r="O25" s="25">
        <v>18.32</v>
      </c>
    </row>
    <row r="26" spans="1:15" ht="28.5" customHeight="1">
      <c r="A26" s="21" t="s">
        <v>32</v>
      </c>
      <c r="B26" s="22" t="s">
        <v>20</v>
      </c>
      <c r="C26" s="25">
        <f t="shared" ref="C26" si="6">D26+E26+F26+G26+H26+I26+J26+K26+L26+M26+N26+O26</f>
        <v>44.9</v>
      </c>
      <c r="D26" s="25">
        <v>10.9</v>
      </c>
      <c r="E26" s="25">
        <v>9.8000000000000007</v>
      </c>
      <c r="F26" s="25">
        <v>7.2</v>
      </c>
      <c r="G26" s="25">
        <v>3.1</v>
      </c>
      <c r="H26" s="25"/>
      <c r="I26" s="25"/>
      <c r="J26" s="25"/>
      <c r="K26" s="25"/>
      <c r="L26" s="25"/>
      <c r="M26" s="25">
        <v>1.7</v>
      </c>
      <c r="N26" s="25">
        <v>4.4000000000000004</v>
      </c>
      <c r="O26" s="25">
        <v>7.8</v>
      </c>
    </row>
    <row r="27" spans="1:15" ht="27" customHeight="1">
      <c r="A27" s="21" t="s">
        <v>31</v>
      </c>
      <c r="B27" s="22" t="s">
        <v>20</v>
      </c>
      <c r="C27" s="25">
        <f t="shared" si="0"/>
        <v>80.665999999999997</v>
      </c>
      <c r="D27" s="25">
        <v>16.8</v>
      </c>
      <c r="E27" s="25">
        <v>12.1</v>
      </c>
      <c r="F27" s="25">
        <v>13.2</v>
      </c>
      <c r="G27" s="25">
        <v>7</v>
      </c>
      <c r="H27" s="25"/>
      <c r="I27" s="25"/>
      <c r="J27" s="25"/>
      <c r="K27" s="25"/>
      <c r="L27" s="25"/>
      <c r="M27" s="25">
        <v>3.74</v>
      </c>
      <c r="N27" s="25">
        <v>10.43</v>
      </c>
      <c r="O27" s="25">
        <v>17.396000000000001</v>
      </c>
    </row>
    <row r="28" spans="1:15" ht="29.25" customHeight="1">
      <c r="A28" s="21" t="s">
        <v>36</v>
      </c>
      <c r="B28" s="22" t="s">
        <v>20</v>
      </c>
      <c r="C28" s="25">
        <f t="shared" ref="C28:C30" si="7">D28+E28+F28+G28+H28+I28+J28+K28+L28+M28+N28+O28</f>
        <v>36.6</v>
      </c>
      <c r="D28" s="25">
        <v>9.8000000000000007</v>
      </c>
      <c r="E28" s="25">
        <v>7.5</v>
      </c>
      <c r="F28" s="25">
        <v>5</v>
      </c>
      <c r="G28" s="25">
        <v>0.6</v>
      </c>
      <c r="H28" s="25"/>
      <c r="I28" s="25"/>
      <c r="J28" s="25"/>
      <c r="K28" s="25"/>
      <c r="L28" s="25"/>
      <c r="M28" s="25">
        <v>1.3</v>
      </c>
      <c r="N28" s="25">
        <v>3.77</v>
      </c>
      <c r="O28" s="25">
        <v>8.6300000000000008</v>
      </c>
    </row>
    <row r="29" spans="1:15" ht="30" customHeight="1">
      <c r="A29" s="21" t="s">
        <v>37</v>
      </c>
      <c r="B29" s="22" t="s">
        <v>20</v>
      </c>
      <c r="C29" s="25">
        <f t="shared" si="7"/>
        <v>23.230000000000004</v>
      </c>
      <c r="D29" s="25">
        <v>5</v>
      </c>
      <c r="E29" s="25">
        <v>4.3</v>
      </c>
      <c r="F29" s="25">
        <v>3.6</v>
      </c>
      <c r="G29" s="25">
        <v>1.8</v>
      </c>
      <c r="H29" s="25"/>
      <c r="I29" s="25"/>
      <c r="J29" s="25"/>
      <c r="K29" s="25"/>
      <c r="L29" s="25"/>
      <c r="M29" s="25">
        <v>0.9</v>
      </c>
      <c r="N29" s="25">
        <v>2.89</v>
      </c>
      <c r="O29" s="25">
        <v>4.74</v>
      </c>
    </row>
    <row r="30" spans="1:15" ht="30" customHeight="1">
      <c r="A30" s="21" t="s">
        <v>38</v>
      </c>
      <c r="B30" s="22" t="s">
        <v>20</v>
      </c>
      <c r="C30" s="25">
        <f t="shared" si="7"/>
        <v>20.520000000000003</v>
      </c>
      <c r="D30" s="25">
        <v>4.5</v>
      </c>
      <c r="E30" s="25">
        <v>4.4000000000000004</v>
      </c>
      <c r="F30" s="25">
        <v>2.6</v>
      </c>
      <c r="G30" s="25">
        <v>1.3</v>
      </c>
      <c r="H30" s="25"/>
      <c r="I30" s="25"/>
      <c r="J30" s="25"/>
      <c r="K30" s="25"/>
      <c r="L30" s="25"/>
      <c r="M30" s="25">
        <v>0.99</v>
      </c>
      <c r="N30" s="25">
        <v>2.65</v>
      </c>
      <c r="O30" s="25">
        <v>4.08</v>
      </c>
    </row>
    <row r="31" spans="1:15" ht="31.5">
      <c r="A31" s="21" t="s">
        <v>33</v>
      </c>
      <c r="B31" s="22" t="s">
        <v>20</v>
      </c>
      <c r="C31" s="25">
        <f t="shared" si="0"/>
        <v>18.07</v>
      </c>
      <c r="D31" s="25">
        <v>4.9000000000000004</v>
      </c>
      <c r="E31" s="25">
        <v>4.7</v>
      </c>
      <c r="F31" s="25">
        <v>2</v>
      </c>
      <c r="G31" s="25">
        <v>0.5</v>
      </c>
      <c r="H31" s="25"/>
      <c r="I31" s="25"/>
      <c r="J31" s="25"/>
      <c r="K31" s="25"/>
      <c r="L31" s="25"/>
      <c r="M31" s="25">
        <v>0.53</v>
      </c>
      <c r="N31" s="25">
        <v>2.0699999999999998</v>
      </c>
      <c r="O31" s="25">
        <v>3.37</v>
      </c>
    </row>
    <row r="32" spans="1:15" ht="31.5">
      <c r="A32" s="21" t="s">
        <v>34</v>
      </c>
      <c r="B32" s="22" t="s">
        <v>20</v>
      </c>
      <c r="C32" s="25">
        <f t="shared" si="0"/>
        <v>9.69</v>
      </c>
      <c r="D32" s="25">
        <v>1.9</v>
      </c>
      <c r="E32" s="25">
        <v>1.6</v>
      </c>
      <c r="F32" s="25">
        <v>1.3</v>
      </c>
      <c r="G32" s="25">
        <v>1</v>
      </c>
      <c r="H32" s="25"/>
      <c r="I32" s="25"/>
      <c r="J32" s="25"/>
      <c r="K32" s="25"/>
      <c r="L32" s="25"/>
      <c r="M32" s="25">
        <v>0.48</v>
      </c>
      <c r="N32" s="25">
        <v>1.21</v>
      </c>
      <c r="O32" s="25">
        <v>2.2000000000000002</v>
      </c>
    </row>
    <row r="33" spans="1:15" ht="31.5">
      <c r="A33" s="21" t="s">
        <v>30</v>
      </c>
      <c r="B33" s="22" t="s">
        <v>20</v>
      </c>
      <c r="C33" s="25">
        <f t="shared" si="0"/>
        <v>119.036</v>
      </c>
      <c r="D33" s="25">
        <v>30.5</v>
      </c>
      <c r="E33" s="25">
        <v>26.5</v>
      </c>
      <c r="F33" s="25">
        <v>19</v>
      </c>
      <c r="G33" s="25">
        <v>7</v>
      </c>
      <c r="H33" s="25"/>
      <c r="I33" s="25"/>
      <c r="J33" s="25"/>
      <c r="K33" s="25"/>
      <c r="L33" s="25"/>
      <c r="M33" s="25">
        <v>6.7720000000000002</v>
      </c>
      <c r="N33" s="25">
        <v>10.84</v>
      </c>
      <c r="O33" s="25">
        <v>18.423999999999999</v>
      </c>
    </row>
    <row r="34" spans="1:15" ht="31.5">
      <c r="A34" s="10" t="s">
        <v>39</v>
      </c>
      <c r="B34" s="22" t="s">
        <v>20</v>
      </c>
      <c r="C34" s="24">
        <f>C25+C26+C27+C28+C29+C30+C31+C32+C33</f>
        <v>434.30199999999996</v>
      </c>
      <c r="D34" s="24">
        <f t="shared" ref="D34:O34" si="8">D25+D26+D27+D28+D29+D30+D31+D32+D33</f>
        <v>104.2</v>
      </c>
      <c r="E34" s="24">
        <f t="shared" si="8"/>
        <v>88.2</v>
      </c>
      <c r="F34" s="24">
        <f t="shared" si="8"/>
        <v>64.400000000000006</v>
      </c>
      <c r="G34" s="24">
        <f t="shared" si="8"/>
        <v>24.9</v>
      </c>
      <c r="H34" s="24"/>
      <c r="I34" s="24"/>
      <c r="J34" s="24"/>
      <c r="K34" s="24"/>
      <c r="L34" s="24"/>
      <c r="M34" s="24">
        <f t="shared" si="8"/>
        <v>17.712000000000003</v>
      </c>
      <c r="N34" s="24">
        <f t="shared" si="8"/>
        <v>49.929999999999993</v>
      </c>
      <c r="O34" s="24">
        <f t="shared" si="8"/>
        <v>84.960000000000008</v>
      </c>
    </row>
    <row r="35" spans="1:15" ht="45.75" customHeight="1">
      <c r="A35" s="22" t="s">
        <v>62</v>
      </c>
      <c r="B35" s="21" t="s">
        <v>19</v>
      </c>
      <c r="C35" s="23">
        <f>D35+E35+F35+G35+H35+I35+J35+K35+L35+M35+N35+O35</f>
        <v>9.5680000000000014</v>
      </c>
      <c r="D35" s="23">
        <v>1.794</v>
      </c>
      <c r="E35" s="23">
        <v>1.4950000000000001</v>
      </c>
      <c r="F35" s="23">
        <v>1.196</v>
      </c>
      <c r="G35" s="23">
        <v>0.59799999999999998</v>
      </c>
      <c r="H35" s="23"/>
      <c r="I35" s="23"/>
      <c r="J35" s="23"/>
      <c r="K35" s="23"/>
      <c r="L35" s="23"/>
      <c r="M35" s="23">
        <v>0.89700000000000002</v>
      </c>
      <c r="N35" s="23">
        <v>1.4950000000000001</v>
      </c>
      <c r="O35" s="23">
        <v>2.093</v>
      </c>
    </row>
    <row r="36" spans="1:15" ht="90.75" customHeight="1">
      <c r="A36" s="9" t="s">
        <v>96</v>
      </c>
      <c r="B36" s="52" t="s">
        <v>19</v>
      </c>
      <c r="C36" s="23">
        <f>D36+E36+F36+G36+H36+I36+J36+K36+L36+M36+N36+O36</f>
        <v>8.9600000000000009</v>
      </c>
      <c r="D36" s="23">
        <v>1.68</v>
      </c>
      <c r="E36" s="23">
        <v>1.4</v>
      </c>
      <c r="F36" s="23">
        <v>1.1200000000000001</v>
      </c>
      <c r="G36" s="23">
        <v>0.56000000000000005</v>
      </c>
      <c r="H36" s="23"/>
      <c r="I36" s="23"/>
      <c r="J36" s="23"/>
      <c r="K36" s="23"/>
      <c r="L36" s="23"/>
      <c r="M36" s="23">
        <v>0.84</v>
      </c>
      <c r="N36" s="23">
        <v>1.4</v>
      </c>
      <c r="O36" s="23">
        <v>1.96</v>
      </c>
    </row>
    <row r="37" spans="1:15" ht="15.75">
      <c r="A37" s="10" t="s">
        <v>50</v>
      </c>
      <c r="B37" s="10"/>
      <c r="C37" s="24">
        <f>C12+C17+C24+C34+C35+C36</f>
        <v>1152.1299999999999</v>
      </c>
      <c r="D37" s="24">
        <f>D12+D17+D24+D34+D35+D36</f>
        <v>272.59399999999999</v>
      </c>
      <c r="E37" s="24">
        <f>E12+E17+E24+E34+E35+E36</f>
        <v>234.23499999999999</v>
      </c>
      <c r="F37" s="24">
        <f>F12+F17+F24+F34+F35+F36</f>
        <v>178.08600000000001</v>
      </c>
      <c r="G37" s="24">
        <f>G12+G17+G24+G34+G35+G36</f>
        <v>56.658000000000001</v>
      </c>
      <c r="H37" s="24"/>
      <c r="I37" s="24"/>
      <c r="J37" s="24"/>
      <c r="K37" s="24"/>
      <c r="L37" s="24"/>
      <c r="M37" s="24">
        <f>M12+M17+M24+M34+M35+M36</f>
        <v>51.849000000000004</v>
      </c>
      <c r="N37" s="24">
        <f>N12+N17+N24+N34+N35+N36</f>
        <v>140.32500000000002</v>
      </c>
      <c r="O37" s="24">
        <f>O12+O17+O24+O34+O35+O36</f>
        <v>218.38300000000001</v>
      </c>
    </row>
    <row r="38" spans="1:15" ht="15.75">
      <c r="A38" s="11"/>
      <c r="B38" s="1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8.75">
      <c r="A39" s="28" t="s">
        <v>65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O48" s="1"/>
    </row>
    <row r="49" spans="15:15" ht="15">
      <c r="O49" s="1"/>
    </row>
    <row r="50" spans="15:15" ht="15">
      <c r="O50" s="1"/>
    </row>
    <row r="51" spans="15:15" ht="15">
      <c r="O51" s="1"/>
    </row>
    <row r="52" spans="15:15" ht="15">
      <c r="O52" s="1"/>
    </row>
    <row r="53" spans="15:15" ht="15">
      <c r="O53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opLeftCell="A16" zoomScaleNormal="100" workbookViewId="0">
      <selection activeCell="P34" sqref="P34"/>
    </sheetView>
  </sheetViews>
  <sheetFormatPr defaultRowHeight="12.75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5" ht="18.75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5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>
      <c r="A4" s="4"/>
      <c r="B4" s="4"/>
      <c r="C4" s="4"/>
      <c r="D4" s="4"/>
      <c r="E4" s="4"/>
      <c r="F4" s="4"/>
      <c r="G4" s="4"/>
      <c r="H4" s="4"/>
      <c r="I4" s="3" t="s">
        <v>91</v>
      </c>
      <c r="J4" s="3"/>
      <c r="K4" s="3"/>
      <c r="L4" s="3"/>
      <c r="M4" s="4"/>
      <c r="N4" s="4"/>
    </row>
    <row r="5" spans="1:15" ht="15.75">
      <c r="A5" s="4"/>
      <c r="B5" s="6"/>
      <c r="C5" s="6"/>
      <c r="D5" s="63" t="s">
        <v>68</v>
      </c>
      <c r="E5" s="64"/>
      <c r="F5" s="64"/>
      <c r="G5" s="64"/>
      <c r="H5" s="6"/>
      <c r="I5" s="6"/>
      <c r="J5" s="6"/>
      <c r="K5" s="7"/>
      <c r="L5" s="4"/>
      <c r="M5" s="4"/>
      <c r="N5" s="4"/>
    </row>
    <row r="6" spans="1:15" ht="15.75">
      <c r="A6" s="7"/>
      <c r="B6" s="6" t="s">
        <v>69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>
      <c r="A7" s="7"/>
      <c r="B7" s="6" t="s">
        <v>94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>
      <c r="A9" s="37" t="s">
        <v>4</v>
      </c>
      <c r="B9" s="37" t="s">
        <v>95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5" ht="15.75">
      <c r="A10" s="8" t="s">
        <v>18</v>
      </c>
      <c r="B10" s="14">
        <f t="shared" ref="B10:B32" si="0">C10+D10+E10+F10+G10+H10+I10+J10+K10+L10+M10+N10</f>
        <v>179</v>
      </c>
      <c r="C10" s="14">
        <v>24</v>
      </c>
      <c r="D10" s="14">
        <v>20</v>
      </c>
      <c r="E10" s="14">
        <v>15</v>
      </c>
      <c r="F10" s="14">
        <v>18</v>
      </c>
      <c r="G10" s="14">
        <v>16</v>
      </c>
      <c r="H10" s="14">
        <v>15</v>
      </c>
      <c r="I10" s="14">
        <v>4</v>
      </c>
      <c r="J10" s="14">
        <v>2</v>
      </c>
      <c r="K10" s="14">
        <v>10</v>
      </c>
      <c r="L10" s="14">
        <v>19</v>
      </c>
      <c r="M10" s="14">
        <v>18</v>
      </c>
      <c r="N10" s="14">
        <v>18</v>
      </c>
    </row>
    <row r="11" spans="1:15" ht="15.75">
      <c r="A11" s="8" t="s">
        <v>21</v>
      </c>
      <c r="B11" s="14">
        <f t="shared" si="0"/>
        <v>154</v>
      </c>
      <c r="C11" s="14">
        <v>16</v>
      </c>
      <c r="D11" s="14">
        <v>12</v>
      </c>
      <c r="E11" s="14">
        <v>15</v>
      </c>
      <c r="F11" s="14">
        <v>15</v>
      </c>
      <c r="G11" s="14">
        <v>18</v>
      </c>
      <c r="H11" s="14">
        <v>10</v>
      </c>
      <c r="I11" s="14">
        <v>8</v>
      </c>
      <c r="J11" s="14">
        <v>5</v>
      </c>
      <c r="K11" s="14">
        <v>12</v>
      </c>
      <c r="L11" s="14">
        <v>13</v>
      </c>
      <c r="M11" s="14">
        <v>14</v>
      </c>
      <c r="N11" s="14">
        <v>16</v>
      </c>
    </row>
    <row r="12" spans="1:15" ht="15.75">
      <c r="A12" s="8" t="s">
        <v>22</v>
      </c>
      <c r="B12" s="14">
        <f t="shared" si="0"/>
        <v>130</v>
      </c>
      <c r="C12" s="14">
        <v>14</v>
      </c>
      <c r="D12" s="14">
        <v>14</v>
      </c>
      <c r="E12" s="14">
        <v>12</v>
      </c>
      <c r="F12" s="14">
        <v>13</v>
      </c>
      <c r="G12" s="14">
        <v>13</v>
      </c>
      <c r="H12" s="14">
        <v>12</v>
      </c>
      <c r="I12" s="14">
        <v>2</v>
      </c>
      <c r="J12" s="14">
        <v>2</v>
      </c>
      <c r="K12" s="14">
        <v>12</v>
      </c>
      <c r="L12" s="14">
        <v>12</v>
      </c>
      <c r="M12" s="14">
        <v>12</v>
      </c>
      <c r="N12" s="14">
        <v>12</v>
      </c>
    </row>
    <row r="13" spans="1:15" ht="15.75">
      <c r="A13" s="8" t="s">
        <v>23</v>
      </c>
      <c r="B13" s="14">
        <f t="shared" si="0"/>
        <v>189</v>
      </c>
      <c r="C13" s="14">
        <v>20</v>
      </c>
      <c r="D13" s="14">
        <v>17</v>
      </c>
      <c r="E13" s="14">
        <v>18</v>
      </c>
      <c r="F13" s="14">
        <v>19</v>
      </c>
      <c r="G13" s="14">
        <v>18</v>
      </c>
      <c r="H13" s="14">
        <v>12</v>
      </c>
      <c r="I13" s="14">
        <v>7</v>
      </c>
      <c r="J13" s="14">
        <v>5</v>
      </c>
      <c r="K13" s="14">
        <v>11</v>
      </c>
      <c r="L13" s="14">
        <v>22</v>
      </c>
      <c r="M13" s="14">
        <v>18</v>
      </c>
      <c r="N13" s="14">
        <v>22</v>
      </c>
    </row>
    <row r="14" spans="1:15" ht="15.75">
      <c r="A14" s="8" t="s">
        <v>24</v>
      </c>
      <c r="B14" s="14">
        <f t="shared" si="0"/>
        <v>134</v>
      </c>
      <c r="C14" s="14">
        <v>15</v>
      </c>
      <c r="D14" s="14">
        <v>11</v>
      </c>
      <c r="E14" s="14">
        <v>8</v>
      </c>
      <c r="F14" s="14">
        <v>14</v>
      </c>
      <c r="G14" s="14">
        <v>11</v>
      </c>
      <c r="H14" s="14">
        <v>9</v>
      </c>
      <c r="I14" s="23">
        <v>6</v>
      </c>
      <c r="J14" s="23">
        <v>6</v>
      </c>
      <c r="K14" s="14">
        <v>11</v>
      </c>
      <c r="L14" s="14">
        <v>11</v>
      </c>
      <c r="M14" s="14">
        <v>14</v>
      </c>
      <c r="N14" s="14">
        <v>18</v>
      </c>
    </row>
    <row r="15" spans="1:15" ht="31.5">
      <c r="A15" s="46" t="s">
        <v>83</v>
      </c>
      <c r="B15" s="14">
        <f t="shared" si="0"/>
        <v>58</v>
      </c>
      <c r="C15" s="14">
        <v>6.82</v>
      </c>
      <c r="D15" s="14">
        <v>6.82</v>
      </c>
      <c r="E15" s="14">
        <v>6.82</v>
      </c>
      <c r="F15" s="14">
        <v>6.82</v>
      </c>
      <c r="G15" s="14">
        <v>6.82</v>
      </c>
      <c r="H15" s="14">
        <v>0</v>
      </c>
      <c r="I15" s="14">
        <v>0</v>
      </c>
      <c r="J15" s="14">
        <v>0</v>
      </c>
      <c r="K15" s="14">
        <v>6.82</v>
      </c>
      <c r="L15" s="14">
        <v>6.02</v>
      </c>
      <c r="M15" s="14">
        <v>5.53</v>
      </c>
      <c r="N15" s="14">
        <v>5.53</v>
      </c>
    </row>
    <row r="16" spans="1:15" ht="34.5" customHeight="1">
      <c r="A16" s="41" t="s">
        <v>71</v>
      </c>
      <c r="B16" s="44">
        <f>B10+B11+B12+B13+B14+B15</f>
        <v>844</v>
      </c>
      <c r="C16" s="44">
        <f t="shared" ref="C16:N16" si="1">C10+C11+C12+C13+C14+C15</f>
        <v>95.82</v>
      </c>
      <c r="D16" s="44">
        <f t="shared" si="1"/>
        <v>80.819999999999993</v>
      </c>
      <c r="E16" s="44">
        <f t="shared" si="1"/>
        <v>74.819999999999993</v>
      </c>
      <c r="F16" s="44">
        <f t="shared" si="1"/>
        <v>85.82</v>
      </c>
      <c r="G16" s="44">
        <f t="shared" si="1"/>
        <v>82.82</v>
      </c>
      <c r="H16" s="44">
        <f t="shared" si="1"/>
        <v>58</v>
      </c>
      <c r="I16" s="44">
        <f t="shared" si="1"/>
        <v>27</v>
      </c>
      <c r="J16" s="42">
        <f t="shared" si="1"/>
        <v>20</v>
      </c>
      <c r="K16" s="44">
        <f t="shared" si="1"/>
        <v>62.82</v>
      </c>
      <c r="L16" s="44">
        <f t="shared" si="1"/>
        <v>83.02</v>
      </c>
      <c r="M16" s="44">
        <f t="shared" si="1"/>
        <v>81.53</v>
      </c>
      <c r="N16" s="44">
        <f t="shared" si="1"/>
        <v>91.53</v>
      </c>
    </row>
    <row r="17" spans="1:14" ht="15.75">
      <c r="A17" s="8" t="s">
        <v>35</v>
      </c>
      <c r="B17" s="14">
        <f t="shared" si="0"/>
        <v>62</v>
      </c>
      <c r="C17" s="14">
        <v>8</v>
      </c>
      <c r="D17" s="14">
        <v>4</v>
      </c>
      <c r="E17" s="14">
        <v>4</v>
      </c>
      <c r="F17" s="14">
        <v>6</v>
      </c>
      <c r="G17" s="14">
        <v>5</v>
      </c>
      <c r="H17" s="14">
        <v>5</v>
      </c>
      <c r="I17" s="14">
        <v>5</v>
      </c>
      <c r="J17" s="14">
        <v>5</v>
      </c>
      <c r="K17" s="14">
        <v>3</v>
      </c>
      <c r="L17" s="14">
        <v>4</v>
      </c>
      <c r="M17" s="14">
        <v>6</v>
      </c>
      <c r="N17" s="14">
        <v>7</v>
      </c>
    </row>
    <row r="18" spans="1:14" ht="15.75">
      <c r="A18" s="8" t="s">
        <v>32</v>
      </c>
      <c r="B18" s="14">
        <f t="shared" si="0"/>
        <v>61</v>
      </c>
      <c r="C18" s="14">
        <v>6</v>
      </c>
      <c r="D18" s="14">
        <v>4</v>
      </c>
      <c r="E18" s="14">
        <v>5</v>
      </c>
      <c r="F18" s="14">
        <v>4</v>
      </c>
      <c r="G18" s="14">
        <v>5</v>
      </c>
      <c r="H18" s="14">
        <v>6</v>
      </c>
      <c r="I18" s="14">
        <v>5</v>
      </c>
      <c r="J18" s="14">
        <v>4</v>
      </c>
      <c r="K18" s="14">
        <v>6</v>
      </c>
      <c r="L18" s="14">
        <v>5</v>
      </c>
      <c r="M18" s="14">
        <v>5</v>
      </c>
      <c r="N18" s="14">
        <v>6</v>
      </c>
    </row>
    <row r="19" spans="1:14" ht="15.75">
      <c r="A19" s="8" t="s">
        <v>31</v>
      </c>
      <c r="B19" s="14">
        <f t="shared" si="0"/>
        <v>35</v>
      </c>
      <c r="C19" s="14">
        <v>4</v>
      </c>
      <c r="D19" s="14">
        <v>3</v>
      </c>
      <c r="E19" s="14">
        <v>3</v>
      </c>
      <c r="F19" s="14">
        <v>4</v>
      </c>
      <c r="G19" s="14">
        <v>3</v>
      </c>
      <c r="H19" s="14">
        <v>3</v>
      </c>
      <c r="I19" s="14">
        <v>4</v>
      </c>
      <c r="J19" s="14">
        <v>3</v>
      </c>
      <c r="K19" s="14">
        <v>2</v>
      </c>
      <c r="L19" s="14">
        <v>2</v>
      </c>
      <c r="M19" s="14">
        <v>2</v>
      </c>
      <c r="N19" s="14">
        <v>2</v>
      </c>
    </row>
    <row r="20" spans="1:14" ht="15.75">
      <c r="A20" s="8" t="s">
        <v>70</v>
      </c>
      <c r="B20" s="14">
        <f t="shared" si="0"/>
        <v>30</v>
      </c>
      <c r="C20" s="14">
        <v>3</v>
      </c>
      <c r="D20" s="14">
        <v>2</v>
      </c>
      <c r="E20" s="14">
        <v>2</v>
      </c>
      <c r="F20" s="14">
        <v>3</v>
      </c>
      <c r="G20" s="14">
        <v>2</v>
      </c>
      <c r="H20" s="14">
        <v>2</v>
      </c>
      <c r="I20" s="14">
        <v>4</v>
      </c>
      <c r="J20" s="14">
        <v>3</v>
      </c>
      <c r="K20" s="14">
        <v>2</v>
      </c>
      <c r="L20" s="14">
        <v>3</v>
      </c>
      <c r="M20" s="14">
        <v>2</v>
      </c>
      <c r="N20" s="14">
        <v>2</v>
      </c>
    </row>
    <row r="21" spans="1:14" ht="15.75">
      <c r="A21" s="8" t="s">
        <v>41</v>
      </c>
      <c r="B21" s="14">
        <f t="shared" si="0"/>
        <v>48</v>
      </c>
      <c r="C21" s="14">
        <v>4</v>
      </c>
      <c r="D21" s="14">
        <v>4</v>
      </c>
      <c r="E21" s="14">
        <v>4</v>
      </c>
      <c r="F21" s="14">
        <v>4</v>
      </c>
      <c r="G21" s="14">
        <v>4</v>
      </c>
      <c r="H21" s="14">
        <v>4</v>
      </c>
      <c r="I21" s="14">
        <v>4</v>
      </c>
      <c r="J21" s="14">
        <v>4</v>
      </c>
      <c r="K21" s="14">
        <v>4</v>
      </c>
      <c r="L21" s="14">
        <v>4</v>
      </c>
      <c r="M21" s="14">
        <v>4</v>
      </c>
      <c r="N21" s="14">
        <v>4</v>
      </c>
    </row>
    <row r="22" spans="1:14" ht="15.75">
      <c r="A22" s="8" t="s">
        <v>36</v>
      </c>
      <c r="B22" s="14">
        <f t="shared" si="0"/>
        <v>30</v>
      </c>
      <c r="C22" s="14">
        <v>3</v>
      </c>
      <c r="D22" s="14">
        <v>2</v>
      </c>
      <c r="E22" s="14">
        <v>3</v>
      </c>
      <c r="F22" s="14">
        <v>2</v>
      </c>
      <c r="G22" s="14">
        <v>3</v>
      </c>
      <c r="H22" s="14">
        <v>2</v>
      </c>
      <c r="I22" s="14">
        <v>3</v>
      </c>
      <c r="J22" s="14">
        <v>2</v>
      </c>
      <c r="K22" s="14">
        <v>3</v>
      </c>
      <c r="L22" s="14">
        <v>2</v>
      </c>
      <c r="M22" s="14">
        <v>3</v>
      </c>
      <c r="N22" s="14">
        <v>2</v>
      </c>
    </row>
    <row r="23" spans="1:14" ht="15.75">
      <c r="A23" s="8" t="s">
        <v>37</v>
      </c>
      <c r="B23" s="14">
        <f t="shared" si="0"/>
        <v>38</v>
      </c>
      <c r="C23" s="14">
        <v>4</v>
      </c>
      <c r="D23" s="14">
        <v>4</v>
      </c>
      <c r="E23" s="14">
        <v>3</v>
      </c>
      <c r="F23" s="14">
        <v>4</v>
      </c>
      <c r="G23" s="14">
        <v>2</v>
      </c>
      <c r="H23" s="14">
        <v>3</v>
      </c>
      <c r="I23" s="14">
        <v>2</v>
      </c>
      <c r="J23" s="14">
        <v>3</v>
      </c>
      <c r="K23" s="14">
        <v>3</v>
      </c>
      <c r="L23" s="14">
        <v>3</v>
      </c>
      <c r="M23" s="14">
        <v>3</v>
      </c>
      <c r="N23" s="14">
        <v>4</v>
      </c>
    </row>
    <row r="24" spans="1:14" ht="15.75">
      <c r="A24" s="8" t="s">
        <v>26</v>
      </c>
      <c r="B24" s="14">
        <f t="shared" si="0"/>
        <v>48</v>
      </c>
      <c r="C24" s="14">
        <v>5</v>
      </c>
      <c r="D24" s="14">
        <v>4</v>
      </c>
      <c r="E24" s="14">
        <v>4</v>
      </c>
      <c r="F24" s="14">
        <v>4</v>
      </c>
      <c r="G24" s="14">
        <v>4</v>
      </c>
      <c r="H24" s="14">
        <v>4</v>
      </c>
      <c r="I24" s="14">
        <v>3</v>
      </c>
      <c r="J24" s="14">
        <v>4</v>
      </c>
      <c r="K24" s="14">
        <v>4</v>
      </c>
      <c r="L24" s="14">
        <v>4</v>
      </c>
      <c r="M24" s="14">
        <v>4</v>
      </c>
      <c r="N24" s="14">
        <v>4</v>
      </c>
    </row>
    <row r="25" spans="1:14" ht="15.75">
      <c r="A25" s="8" t="s">
        <v>63</v>
      </c>
      <c r="B25" s="14">
        <f t="shared" si="0"/>
        <v>2.68</v>
      </c>
      <c r="C25" s="14">
        <v>0.21</v>
      </c>
      <c r="D25" s="14">
        <v>0.21</v>
      </c>
      <c r="E25" s="14">
        <v>0.24</v>
      </c>
      <c r="F25" s="14">
        <v>0.23</v>
      </c>
      <c r="G25" s="14">
        <v>0.23</v>
      </c>
      <c r="H25" s="14">
        <v>0.2</v>
      </c>
      <c r="I25" s="14">
        <v>0.22</v>
      </c>
      <c r="J25" s="14">
        <v>0.33</v>
      </c>
      <c r="K25" s="14">
        <v>0.21</v>
      </c>
      <c r="L25" s="14">
        <v>0.19</v>
      </c>
      <c r="M25" s="14">
        <v>0.23</v>
      </c>
      <c r="N25" s="14">
        <v>0.18</v>
      </c>
    </row>
    <row r="26" spans="1:14" ht="15.75">
      <c r="A26" s="8" t="s">
        <v>38</v>
      </c>
      <c r="B26" s="14">
        <f t="shared" ref="B26:B28" si="2">C26+D26+E26+F26+G26+H26+I26+J26+K26+L26+M26+N26</f>
        <v>17.64</v>
      </c>
      <c r="C26" s="14">
        <v>1.91</v>
      </c>
      <c r="D26" s="14">
        <v>1.5</v>
      </c>
      <c r="E26" s="14">
        <v>1.5</v>
      </c>
      <c r="F26" s="14">
        <v>1.29</v>
      </c>
      <c r="G26" s="14">
        <v>1.43</v>
      </c>
      <c r="H26" s="14">
        <v>1.43</v>
      </c>
      <c r="I26" s="14">
        <v>1.43</v>
      </c>
      <c r="J26" s="14">
        <v>1.43</v>
      </c>
      <c r="K26" s="14">
        <v>1.43</v>
      </c>
      <c r="L26" s="14">
        <v>1.43</v>
      </c>
      <c r="M26" s="14">
        <v>1.43</v>
      </c>
      <c r="N26" s="14">
        <v>1.43</v>
      </c>
    </row>
    <row r="27" spans="1:14" ht="15.75">
      <c r="A27" s="8" t="s">
        <v>33</v>
      </c>
      <c r="B27" s="14">
        <f t="shared" si="2"/>
        <v>36</v>
      </c>
      <c r="C27" s="14">
        <v>3</v>
      </c>
      <c r="D27" s="14">
        <v>3</v>
      </c>
      <c r="E27" s="14">
        <v>3</v>
      </c>
      <c r="F27" s="14">
        <v>3</v>
      </c>
      <c r="G27" s="14">
        <v>3</v>
      </c>
      <c r="H27" s="14">
        <v>3</v>
      </c>
      <c r="I27" s="14">
        <v>3</v>
      </c>
      <c r="J27" s="14">
        <v>3</v>
      </c>
      <c r="K27" s="14">
        <v>3</v>
      </c>
      <c r="L27" s="14">
        <v>3</v>
      </c>
      <c r="M27" s="14">
        <v>3</v>
      </c>
      <c r="N27" s="14">
        <v>3</v>
      </c>
    </row>
    <row r="28" spans="1:14" ht="15.75">
      <c r="A28" s="8" t="s">
        <v>34</v>
      </c>
      <c r="B28" s="14">
        <f t="shared" si="2"/>
        <v>23.399999999999995</v>
      </c>
      <c r="C28" s="14">
        <v>1.95</v>
      </c>
      <c r="D28" s="14">
        <v>1.95</v>
      </c>
      <c r="E28" s="14">
        <v>1.95</v>
      </c>
      <c r="F28" s="14">
        <v>1.95</v>
      </c>
      <c r="G28" s="14">
        <v>1.95</v>
      </c>
      <c r="H28" s="14">
        <v>1.95</v>
      </c>
      <c r="I28" s="14">
        <v>1.95</v>
      </c>
      <c r="J28" s="14">
        <v>1.95</v>
      </c>
      <c r="K28" s="14">
        <v>1.95</v>
      </c>
      <c r="L28" s="14">
        <v>1.95</v>
      </c>
      <c r="M28" s="14">
        <v>1.95</v>
      </c>
      <c r="N28" s="14">
        <v>1.95</v>
      </c>
    </row>
    <row r="29" spans="1:14" ht="15.75">
      <c r="A29" s="8" t="s">
        <v>27</v>
      </c>
      <c r="B29" s="14">
        <f t="shared" si="0"/>
        <v>26</v>
      </c>
      <c r="C29" s="14">
        <v>4</v>
      </c>
      <c r="D29" s="14">
        <v>2</v>
      </c>
      <c r="E29" s="14">
        <v>2</v>
      </c>
      <c r="F29" s="14">
        <v>2</v>
      </c>
      <c r="G29" s="14">
        <v>2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</row>
    <row r="30" spans="1:14" ht="15.75">
      <c r="A30" s="8" t="s">
        <v>28</v>
      </c>
      <c r="B30" s="14">
        <f t="shared" si="0"/>
        <v>74</v>
      </c>
      <c r="C30" s="14">
        <v>8</v>
      </c>
      <c r="D30" s="14">
        <v>6</v>
      </c>
      <c r="E30" s="14">
        <v>6</v>
      </c>
      <c r="F30" s="14">
        <v>6</v>
      </c>
      <c r="G30" s="14">
        <v>6</v>
      </c>
      <c r="H30" s="14">
        <v>6</v>
      </c>
      <c r="I30" s="14">
        <v>6</v>
      </c>
      <c r="J30" s="14">
        <v>6</v>
      </c>
      <c r="K30" s="14">
        <v>6</v>
      </c>
      <c r="L30" s="14">
        <v>6</v>
      </c>
      <c r="M30" s="14">
        <v>6</v>
      </c>
      <c r="N30" s="14">
        <v>6</v>
      </c>
    </row>
    <row r="31" spans="1:14" ht="15.75">
      <c r="A31" s="8" t="s">
        <v>29</v>
      </c>
      <c r="B31" s="14">
        <f t="shared" si="0"/>
        <v>20</v>
      </c>
      <c r="C31" s="14">
        <v>4</v>
      </c>
      <c r="D31" s="14">
        <v>2</v>
      </c>
      <c r="E31" s="14">
        <v>1</v>
      </c>
      <c r="F31" s="14">
        <v>2</v>
      </c>
      <c r="G31" s="14">
        <v>1</v>
      </c>
      <c r="H31" s="14">
        <v>2</v>
      </c>
      <c r="I31" s="14">
        <v>1</v>
      </c>
      <c r="J31" s="14">
        <v>2</v>
      </c>
      <c r="K31" s="14">
        <v>1</v>
      </c>
      <c r="L31" s="14">
        <v>2</v>
      </c>
      <c r="M31" s="14">
        <v>1</v>
      </c>
      <c r="N31" s="14">
        <v>1</v>
      </c>
    </row>
    <row r="32" spans="1:14" ht="15.75">
      <c r="A32" s="8" t="s">
        <v>30</v>
      </c>
      <c r="B32" s="14">
        <f t="shared" si="0"/>
        <v>180.66</v>
      </c>
      <c r="C32" s="14">
        <v>18.57</v>
      </c>
      <c r="D32" s="14">
        <v>18.72</v>
      </c>
      <c r="E32" s="14">
        <v>19.899999999999999</v>
      </c>
      <c r="F32" s="14">
        <v>20.39</v>
      </c>
      <c r="G32" s="14">
        <v>11.88</v>
      </c>
      <c r="H32" s="14">
        <v>10</v>
      </c>
      <c r="I32" s="14">
        <v>12.29</v>
      </c>
      <c r="J32" s="14">
        <v>9</v>
      </c>
      <c r="K32" s="14">
        <v>16.02</v>
      </c>
      <c r="L32" s="14">
        <v>13.94</v>
      </c>
      <c r="M32" s="14">
        <v>16</v>
      </c>
      <c r="N32" s="14">
        <v>13.95</v>
      </c>
    </row>
    <row r="33" spans="1:14" ht="15.75">
      <c r="A33" s="10" t="s">
        <v>39</v>
      </c>
      <c r="B33" s="61">
        <f>SUM(B17:B32)</f>
        <v>732.38</v>
      </c>
      <c r="C33" s="61">
        <f t="shared" ref="C33:N33" si="3">SUM(C17:C32)</f>
        <v>78.64</v>
      </c>
      <c r="D33" s="61">
        <f t="shared" si="3"/>
        <v>62.38</v>
      </c>
      <c r="E33" s="61">
        <f t="shared" si="3"/>
        <v>63.589999999999996</v>
      </c>
      <c r="F33" s="61">
        <f t="shared" si="3"/>
        <v>67.860000000000014</v>
      </c>
      <c r="G33" s="61">
        <f t="shared" si="3"/>
        <v>55.49</v>
      </c>
      <c r="H33" s="61">
        <f t="shared" si="3"/>
        <v>55.58</v>
      </c>
      <c r="I33" s="61">
        <f t="shared" si="3"/>
        <v>57.89</v>
      </c>
      <c r="J33" s="61">
        <f t="shared" si="3"/>
        <v>53.71</v>
      </c>
      <c r="K33" s="61">
        <f t="shared" si="3"/>
        <v>58.61</v>
      </c>
      <c r="L33" s="61">
        <f t="shared" si="3"/>
        <v>57.51</v>
      </c>
      <c r="M33" s="61">
        <f t="shared" si="3"/>
        <v>60.61</v>
      </c>
      <c r="N33" s="61">
        <f t="shared" si="3"/>
        <v>60.510000000000005</v>
      </c>
    </row>
    <row r="34" spans="1:14" ht="51" customHeight="1">
      <c r="A34" s="9" t="s">
        <v>62</v>
      </c>
      <c r="B34" s="24">
        <f>C34+D34+E34+F34+G34+H34+I34+J34+K34+L34+M34+N34</f>
        <v>75.45</v>
      </c>
      <c r="C34" s="23">
        <v>6.5389999999999997</v>
      </c>
      <c r="D34" s="23">
        <v>6.5389999999999997</v>
      </c>
      <c r="E34" s="23">
        <v>6.5389999999999997</v>
      </c>
      <c r="F34" s="23">
        <v>6.5389999999999997</v>
      </c>
      <c r="G34" s="23">
        <v>6.5389999999999997</v>
      </c>
      <c r="H34" s="23">
        <v>6.5389999999999997</v>
      </c>
      <c r="I34" s="23">
        <v>6.0359999999999996</v>
      </c>
      <c r="J34" s="23">
        <v>6.0359999999999996</v>
      </c>
      <c r="K34" s="23">
        <v>6.0359999999999996</v>
      </c>
      <c r="L34" s="23">
        <v>6.0359999999999996</v>
      </c>
      <c r="M34" s="23">
        <v>6.0359999999999996</v>
      </c>
      <c r="N34" s="23">
        <v>6.0359999999999996</v>
      </c>
    </row>
    <row r="35" spans="1:14" ht="63">
      <c r="A35" s="9" t="s">
        <v>96</v>
      </c>
      <c r="B35" s="24">
        <f>C35+D35+E35+F35+G35+H35+I35+J35+K35+L35+M35+N35</f>
        <v>33.599999999999994</v>
      </c>
      <c r="C35" s="23">
        <v>2.9119999999999999</v>
      </c>
      <c r="D35" s="23">
        <v>2.9119999999999999</v>
      </c>
      <c r="E35" s="23">
        <v>2.9119999999999999</v>
      </c>
      <c r="F35" s="23">
        <v>2.9119999999999999</v>
      </c>
      <c r="G35" s="23">
        <v>2.9119999999999999</v>
      </c>
      <c r="H35" s="23">
        <v>2.9119999999999999</v>
      </c>
      <c r="I35" s="23">
        <v>2.6880000000000002</v>
      </c>
      <c r="J35" s="23">
        <v>2.6880000000000002</v>
      </c>
      <c r="K35" s="23">
        <v>2.6880000000000002</v>
      </c>
      <c r="L35" s="23">
        <v>2.6880000000000002</v>
      </c>
      <c r="M35" s="23">
        <v>2.6880000000000002</v>
      </c>
      <c r="N35" s="23">
        <v>2.6880000000000002</v>
      </c>
    </row>
    <row r="36" spans="1:14" ht="15.75">
      <c r="A36" s="16" t="s">
        <v>50</v>
      </c>
      <c r="B36" s="15">
        <f t="shared" ref="B36:N36" si="4">B16+B33+B34+B35</f>
        <v>1685.43</v>
      </c>
      <c r="C36" s="15">
        <f t="shared" si="4"/>
        <v>183.91099999999997</v>
      </c>
      <c r="D36" s="15">
        <f t="shared" si="4"/>
        <v>152.65099999999998</v>
      </c>
      <c r="E36" s="15">
        <f t="shared" si="4"/>
        <v>147.86099999999999</v>
      </c>
      <c r="F36" s="15">
        <f t="shared" si="4"/>
        <v>163.131</v>
      </c>
      <c r="G36" s="15">
        <f t="shared" si="4"/>
        <v>147.761</v>
      </c>
      <c r="H36" s="15">
        <f t="shared" si="4"/>
        <v>123.03100000000001</v>
      </c>
      <c r="I36" s="15">
        <f t="shared" si="4"/>
        <v>93.614000000000004</v>
      </c>
      <c r="J36" s="15">
        <f t="shared" si="4"/>
        <v>82.434000000000012</v>
      </c>
      <c r="K36" s="15">
        <f t="shared" si="4"/>
        <v>130.154</v>
      </c>
      <c r="L36" s="15">
        <f t="shared" si="4"/>
        <v>149.25399999999999</v>
      </c>
      <c r="M36" s="15">
        <f t="shared" si="4"/>
        <v>150.86399999999998</v>
      </c>
      <c r="N36" s="15">
        <f t="shared" si="4"/>
        <v>160.76400000000001</v>
      </c>
    </row>
    <row r="37" spans="1:14" ht="15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65" t="s">
        <v>82</v>
      </c>
      <c r="B38" s="66"/>
      <c r="C38" s="66"/>
      <c r="D38" s="66"/>
      <c r="E38" s="66"/>
      <c r="F38" s="66"/>
      <c r="G38" s="66"/>
      <c r="H38" s="66"/>
      <c r="I38" s="18"/>
      <c r="J38" s="18"/>
      <c r="K38" s="18"/>
      <c r="L38" s="18"/>
      <c r="M38" s="18"/>
      <c r="N38" s="18"/>
    </row>
    <row r="39" spans="1:14" ht="15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>
      <c r="A42" s="28" t="s">
        <v>72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"/>
      <c r="N42" s="7"/>
    </row>
    <row r="43" spans="1:14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N48" s="1"/>
    </row>
    <row r="49" spans="14:14" ht="15">
      <c r="N49" s="1"/>
    </row>
    <row r="50" spans="14:14" ht="15">
      <c r="N50" s="1"/>
    </row>
    <row r="51" spans="14:14" ht="15">
      <c r="N51" s="1"/>
    </row>
    <row r="52" spans="14:14" ht="15">
      <c r="N52" s="1"/>
    </row>
    <row r="53" spans="14:14" ht="15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topLeftCell="A28" zoomScale="130" zoomScaleNormal="130" workbookViewId="0">
      <selection activeCell="C41" sqref="C41"/>
    </sheetView>
  </sheetViews>
  <sheetFormatPr defaultRowHeight="12.75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>
      <c r="A4" s="4"/>
      <c r="B4" s="4"/>
      <c r="C4" s="4"/>
      <c r="D4" s="4"/>
      <c r="E4" s="4"/>
      <c r="F4" s="4"/>
      <c r="G4" s="4"/>
      <c r="H4" s="4"/>
      <c r="I4" s="3" t="s">
        <v>91</v>
      </c>
      <c r="J4" s="3"/>
      <c r="K4" s="3"/>
      <c r="L4" s="3"/>
      <c r="M4" s="4"/>
      <c r="N4" s="4"/>
    </row>
    <row r="5" spans="1:15" ht="15.75">
      <c r="A5" s="7"/>
      <c r="B5" s="6"/>
      <c r="C5" s="6"/>
      <c r="D5" s="6"/>
      <c r="E5" s="53" t="s">
        <v>73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>
      <c r="A6" s="7"/>
      <c r="B6" s="6" t="s">
        <v>74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>
      <c r="A7" s="7"/>
      <c r="B7" s="6" t="s">
        <v>94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>
      <c r="A9" s="38" t="s">
        <v>4</v>
      </c>
      <c r="B9" s="38" t="s">
        <v>95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>
      <c r="A10" s="30" t="s">
        <v>18</v>
      </c>
      <c r="B10" s="50">
        <f t="shared" ref="B10:B36" si="0">C10+D10+E10+F10+G10+H10+I10+J10+K10+L10+M10+N10</f>
        <v>5891</v>
      </c>
      <c r="C10" s="51">
        <v>821</v>
      </c>
      <c r="D10" s="51">
        <v>699</v>
      </c>
      <c r="E10" s="51">
        <v>601</v>
      </c>
      <c r="F10" s="51">
        <v>510</v>
      </c>
      <c r="G10" s="51">
        <v>500</v>
      </c>
      <c r="H10" s="51">
        <v>300</v>
      </c>
      <c r="I10" s="51">
        <v>59</v>
      </c>
      <c r="J10" s="51">
        <v>77</v>
      </c>
      <c r="K10" s="51">
        <v>158</v>
      </c>
      <c r="L10" s="51">
        <v>519</v>
      </c>
      <c r="M10" s="51">
        <v>747</v>
      </c>
      <c r="N10" s="51">
        <v>900</v>
      </c>
    </row>
    <row r="11" spans="1:15">
      <c r="A11" s="30" t="s">
        <v>21</v>
      </c>
      <c r="B11" s="50">
        <f t="shared" si="0"/>
        <v>4748</v>
      </c>
      <c r="C11" s="51">
        <v>641</v>
      </c>
      <c r="D11" s="51">
        <v>579</v>
      </c>
      <c r="E11" s="51">
        <v>563</v>
      </c>
      <c r="F11" s="51">
        <v>415</v>
      </c>
      <c r="G11" s="51">
        <v>367</v>
      </c>
      <c r="H11" s="51">
        <v>312</v>
      </c>
      <c r="I11" s="51">
        <v>119</v>
      </c>
      <c r="J11" s="51">
        <v>112</v>
      </c>
      <c r="K11" s="51">
        <v>144</v>
      </c>
      <c r="L11" s="51">
        <v>315</v>
      </c>
      <c r="M11" s="51">
        <v>488</v>
      </c>
      <c r="N11" s="51">
        <v>693</v>
      </c>
    </row>
    <row r="12" spans="1:15">
      <c r="A12" s="30" t="s">
        <v>22</v>
      </c>
      <c r="B12" s="50">
        <f t="shared" si="0"/>
        <v>2901</v>
      </c>
      <c r="C12" s="51">
        <v>325</v>
      </c>
      <c r="D12" s="51">
        <v>319</v>
      </c>
      <c r="E12" s="51">
        <v>301</v>
      </c>
      <c r="F12" s="51">
        <v>254</v>
      </c>
      <c r="G12" s="51">
        <v>237</v>
      </c>
      <c r="H12" s="51">
        <v>209</v>
      </c>
      <c r="I12" s="51">
        <v>76</v>
      </c>
      <c r="J12" s="51">
        <v>56</v>
      </c>
      <c r="K12" s="51">
        <v>88</v>
      </c>
      <c r="L12" s="51">
        <v>305</v>
      </c>
      <c r="M12" s="51">
        <v>330</v>
      </c>
      <c r="N12" s="51">
        <v>401</v>
      </c>
    </row>
    <row r="13" spans="1:15">
      <c r="A13" s="30" t="s">
        <v>23</v>
      </c>
      <c r="B13" s="50">
        <f t="shared" si="0"/>
        <v>4992</v>
      </c>
      <c r="C13" s="51">
        <v>684</v>
      </c>
      <c r="D13" s="51">
        <v>586</v>
      </c>
      <c r="E13" s="51">
        <v>448</v>
      </c>
      <c r="F13" s="51">
        <v>453</v>
      </c>
      <c r="G13" s="51">
        <v>428</v>
      </c>
      <c r="H13" s="51">
        <v>416</v>
      </c>
      <c r="I13" s="51">
        <v>121</v>
      </c>
      <c r="J13" s="51">
        <v>78</v>
      </c>
      <c r="K13" s="51">
        <v>126</v>
      </c>
      <c r="L13" s="51">
        <v>510</v>
      </c>
      <c r="M13" s="51">
        <v>572</v>
      </c>
      <c r="N13" s="51">
        <v>570</v>
      </c>
    </row>
    <row r="14" spans="1:15" ht="15.75">
      <c r="A14" s="30" t="s">
        <v>24</v>
      </c>
      <c r="B14" s="50">
        <f t="shared" si="0"/>
        <v>8942</v>
      </c>
      <c r="C14" s="51">
        <v>1094</v>
      </c>
      <c r="D14" s="51">
        <v>908</v>
      </c>
      <c r="E14" s="51">
        <v>825</v>
      </c>
      <c r="F14" s="51">
        <v>808</v>
      </c>
      <c r="G14" s="51">
        <v>795</v>
      </c>
      <c r="H14" s="51">
        <v>557</v>
      </c>
      <c r="I14" s="51">
        <v>433</v>
      </c>
      <c r="J14" s="51">
        <v>205</v>
      </c>
      <c r="K14" s="51">
        <v>399</v>
      </c>
      <c r="L14" s="51">
        <v>817</v>
      </c>
      <c r="M14" s="51">
        <v>1044</v>
      </c>
      <c r="N14" s="51">
        <v>1057</v>
      </c>
      <c r="O14" s="36"/>
    </row>
    <row r="15" spans="1:15" ht="24.75" customHeight="1">
      <c r="A15" s="47" t="s">
        <v>83</v>
      </c>
      <c r="B15" s="50">
        <f t="shared" si="0"/>
        <v>856.12</v>
      </c>
      <c r="C15" s="51">
        <v>149.12</v>
      </c>
      <c r="D15" s="51">
        <v>136</v>
      </c>
      <c r="E15" s="51">
        <v>75</v>
      </c>
      <c r="F15" s="51">
        <v>75</v>
      </c>
      <c r="G15" s="51">
        <v>75</v>
      </c>
      <c r="H15" s="55">
        <v>0</v>
      </c>
      <c r="I15" s="55">
        <v>0</v>
      </c>
      <c r="J15" s="55">
        <v>0</v>
      </c>
      <c r="K15" s="55">
        <v>12</v>
      </c>
      <c r="L15" s="51">
        <v>80</v>
      </c>
      <c r="M15" s="51">
        <v>122</v>
      </c>
      <c r="N15" s="51">
        <v>132</v>
      </c>
      <c r="O15" s="36"/>
    </row>
    <row r="16" spans="1:15" ht="14.25" customHeight="1">
      <c r="A16" s="29" t="s">
        <v>39</v>
      </c>
      <c r="B16" s="59">
        <f>C16+D16+E16+F16+G16+H16+I16+J16+K16+L16+M16+N16</f>
        <v>28330.12</v>
      </c>
      <c r="C16" s="59">
        <f t="shared" ref="C16:N16" si="1">SUM(C10:C15)</f>
        <v>3714.12</v>
      </c>
      <c r="D16" s="59">
        <f t="shared" si="1"/>
        <v>3227</v>
      </c>
      <c r="E16" s="59">
        <f t="shared" si="1"/>
        <v>2813</v>
      </c>
      <c r="F16" s="59">
        <f t="shared" si="1"/>
        <v>2515</v>
      </c>
      <c r="G16" s="59">
        <f t="shared" si="1"/>
        <v>2402</v>
      </c>
      <c r="H16" s="59">
        <f t="shared" si="1"/>
        <v>1794</v>
      </c>
      <c r="I16" s="59">
        <f t="shared" si="1"/>
        <v>808</v>
      </c>
      <c r="J16" s="59">
        <f t="shared" si="1"/>
        <v>528</v>
      </c>
      <c r="K16" s="59">
        <f t="shared" si="1"/>
        <v>927</v>
      </c>
      <c r="L16" s="59">
        <f t="shared" si="1"/>
        <v>2546</v>
      </c>
      <c r="M16" s="59">
        <f t="shared" si="1"/>
        <v>3303</v>
      </c>
      <c r="N16" s="59">
        <f t="shared" si="1"/>
        <v>3753</v>
      </c>
    </row>
    <row r="17" spans="1:15">
      <c r="A17" s="30" t="s">
        <v>35</v>
      </c>
      <c r="B17" s="35">
        <f t="shared" si="0"/>
        <v>5373</v>
      </c>
      <c r="C17" s="34">
        <v>516</v>
      </c>
      <c r="D17" s="34">
        <v>458</v>
      </c>
      <c r="E17" s="34">
        <v>460</v>
      </c>
      <c r="F17" s="34">
        <v>550</v>
      </c>
      <c r="G17" s="34">
        <v>277</v>
      </c>
      <c r="H17" s="34">
        <v>526</v>
      </c>
      <c r="I17" s="34">
        <v>354</v>
      </c>
      <c r="J17" s="34">
        <v>284</v>
      </c>
      <c r="K17" s="34">
        <v>279</v>
      </c>
      <c r="L17" s="34">
        <v>481</v>
      </c>
      <c r="M17" s="34">
        <v>580</v>
      </c>
      <c r="N17" s="34">
        <v>608</v>
      </c>
    </row>
    <row r="18" spans="1:15">
      <c r="A18" s="30" t="s">
        <v>32</v>
      </c>
      <c r="B18" s="35">
        <f t="shared" si="0"/>
        <v>4392</v>
      </c>
      <c r="C18" s="34">
        <v>828</v>
      </c>
      <c r="D18" s="34">
        <v>566</v>
      </c>
      <c r="E18" s="34">
        <v>452</v>
      </c>
      <c r="F18" s="34">
        <v>340</v>
      </c>
      <c r="G18" s="34">
        <v>251</v>
      </c>
      <c r="H18" s="34">
        <v>242</v>
      </c>
      <c r="I18" s="34">
        <v>177</v>
      </c>
      <c r="J18" s="34">
        <v>130</v>
      </c>
      <c r="K18" s="34">
        <v>176</v>
      </c>
      <c r="L18" s="34">
        <v>207</v>
      </c>
      <c r="M18" s="34">
        <v>422</v>
      </c>
      <c r="N18" s="34">
        <v>601</v>
      </c>
    </row>
    <row r="19" spans="1:15">
      <c r="A19" s="30" t="s">
        <v>31</v>
      </c>
      <c r="B19" s="35">
        <f t="shared" si="0"/>
        <v>3288</v>
      </c>
      <c r="C19" s="34">
        <v>411</v>
      </c>
      <c r="D19" s="34">
        <v>388</v>
      </c>
      <c r="E19" s="34">
        <v>204</v>
      </c>
      <c r="F19" s="34">
        <v>200</v>
      </c>
      <c r="G19" s="34">
        <v>180</v>
      </c>
      <c r="H19" s="34">
        <v>200</v>
      </c>
      <c r="I19" s="34">
        <v>207</v>
      </c>
      <c r="J19" s="34">
        <v>285</v>
      </c>
      <c r="K19" s="34">
        <v>200</v>
      </c>
      <c r="L19" s="34">
        <v>253</v>
      </c>
      <c r="M19" s="34">
        <v>356</v>
      </c>
      <c r="N19" s="34">
        <v>404</v>
      </c>
    </row>
    <row r="20" spans="1:15">
      <c r="A20" s="30" t="s">
        <v>25</v>
      </c>
      <c r="B20" s="35">
        <f t="shared" si="0"/>
        <v>2236</v>
      </c>
      <c r="C20" s="34">
        <v>237</v>
      </c>
      <c r="D20" s="34">
        <v>217</v>
      </c>
      <c r="E20" s="34">
        <v>182</v>
      </c>
      <c r="F20" s="34">
        <v>158</v>
      </c>
      <c r="G20" s="34">
        <v>136</v>
      </c>
      <c r="H20" s="34">
        <v>173</v>
      </c>
      <c r="I20" s="34">
        <v>105</v>
      </c>
      <c r="J20" s="34">
        <v>100</v>
      </c>
      <c r="K20" s="34">
        <v>102</v>
      </c>
      <c r="L20" s="34">
        <v>264</v>
      </c>
      <c r="M20" s="34">
        <v>293</v>
      </c>
      <c r="N20" s="34">
        <v>269</v>
      </c>
    </row>
    <row r="21" spans="1:15">
      <c r="A21" s="30" t="s">
        <v>41</v>
      </c>
      <c r="B21" s="35">
        <f t="shared" si="0"/>
        <v>660</v>
      </c>
      <c r="C21" s="34">
        <v>100</v>
      </c>
      <c r="D21" s="34">
        <v>98</v>
      </c>
      <c r="E21" s="34">
        <v>80</v>
      </c>
      <c r="F21" s="34">
        <v>73</v>
      </c>
      <c r="G21" s="34">
        <v>42</v>
      </c>
      <c r="H21" s="34">
        <v>36</v>
      </c>
      <c r="I21" s="34">
        <v>22</v>
      </c>
      <c r="J21" s="34">
        <v>20</v>
      </c>
      <c r="K21" s="34">
        <v>22</v>
      </c>
      <c r="L21" s="34">
        <v>30</v>
      </c>
      <c r="M21" s="34">
        <v>60</v>
      </c>
      <c r="N21" s="34">
        <v>77</v>
      </c>
    </row>
    <row r="22" spans="1:15">
      <c r="A22" s="30" t="s">
        <v>36</v>
      </c>
      <c r="B22" s="35">
        <f t="shared" si="0"/>
        <v>2877</v>
      </c>
      <c r="C22" s="34">
        <v>311</v>
      </c>
      <c r="D22" s="34">
        <v>268</v>
      </c>
      <c r="E22" s="34">
        <v>243</v>
      </c>
      <c r="F22" s="34">
        <v>187</v>
      </c>
      <c r="G22" s="34">
        <v>177</v>
      </c>
      <c r="H22" s="34">
        <v>244</v>
      </c>
      <c r="I22" s="34">
        <v>200</v>
      </c>
      <c r="J22" s="34">
        <v>182</v>
      </c>
      <c r="K22" s="34">
        <v>221</v>
      </c>
      <c r="L22" s="34">
        <v>257</v>
      </c>
      <c r="M22" s="34">
        <v>263</v>
      </c>
      <c r="N22" s="34">
        <v>324</v>
      </c>
    </row>
    <row r="23" spans="1:15">
      <c r="A23" s="30" t="s">
        <v>37</v>
      </c>
      <c r="B23" s="35">
        <f t="shared" si="0"/>
        <v>2143</v>
      </c>
      <c r="C23" s="34">
        <v>287</v>
      </c>
      <c r="D23" s="34">
        <v>263</v>
      </c>
      <c r="E23" s="34">
        <v>239</v>
      </c>
      <c r="F23" s="34">
        <v>236</v>
      </c>
      <c r="G23" s="34">
        <v>99</v>
      </c>
      <c r="H23" s="34">
        <v>100</v>
      </c>
      <c r="I23" s="34">
        <v>110</v>
      </c>
      <c r="J23" s="34">
        <v>131</v>
      </c>
      <c r="K23" s="34">
        <v>100</v>
      </c>
      <c r="L23" s="34">
        <v>110</v>
      </c>
      <c r="M23" s="34">
        <v>208</v>
      </c>
      <c r="N23" s="34">
        <v>260</v>
      </c>
    </row>
    <row r="24" spans="1:15">
      <c r="A24" s="30" t="s">
        <v>26</v>
      </c>
      <c r="B24" s="35">
        <f t="shared" si="0"/>
        <v>3531</v>
      </c>
      <c r="C24" s="34">
        <v>356</v>
      </c>
      <c r="D24" s="34">
        <v>341</v>
      </c>
      <c r="E24" s="34">
        <v>283</v>
      </c>
      <c r="F24" s="34">
        <v>269</v>
      </c>
      <c r="G24" s="34">
        <v>210</v>
      </c>
      <c r="H24" s="34">
        <v>272</v>
      </c>
      <c r="I24" s="34">
        <v>243</v>
      </c>
      <c r="J24" s="34">
        <v>162</v>
      </c>
      <c r="K24" s="34">
        <v>219</v>
      </c>
      <c r="L24" s="34">
        <v>365</v>
      </c>
      <c r="M24" s="34">
        <v>360</v>
      </c>
      <c r="N24" s="34">
        <v>451</v>
      </c>
    </row>
    <row r="25" spans="1:15">
      <c r="A25" s="30" t="s">
        <v>63</v>
      </c>
      <c r="B25" s="35">
        <f t="shared" si="0"/>
        <v>1625</v>
      </c>
      <c r="C25" s="34">
        <v>160</v>
      </c>
      <c r="D25" s="34">
        <v>153</v>
      </c>
      <c r="E25" s="34">
        <v>122</v>
      </c>
      <c r="F25" s="34">
        <v>110</v>
      </c>
      <c r="G25" s="34">
        <v>99</v>
      </c>
      <c r="H25" s="34">
        <v>96</v>
      </c>
      <c r="I25" s="34">
        <v>142</v>
      </c>
      <c r="J25" s="34">
        <v>108</v>
      </c>
      <c r="K25" s="34">
        <v>157</v>
      </c>
      <c r="L25" s="34">
        <v>150</v>
      </c>
      <c r="M25" s="34">
        <v>160</v>
      </c>
      <c r="N25" s="34">
        <v>168</v>
      </c>
    </row>
    <row r="26" spans="1:15">
      <c r="A26" s="30" t="s">
        <v>38</v>
      </c>
      <c r="B26" s="35">
        <f t="shared" si="0"/>
        <v>337</v>
      </c>
      <c r="C26" s="34">
        <v>54</v>
      </c>
      <c r="D26" s="34">
        <v>40</v>
      </c>
      <c r="E26" s="34">
        <v>33</v>
      </c>
      <c r="F26" s="34">
        <v>30</v>
      </c>
      <c r="G26" s="34">
        <v>18</v>
      </c>
      <c r="H26" s="34">
        <v>12</v>
      </c>
      <c r="I26" s="34">
        <v>11</v>
      </c>
      <c r="J26" s="34">
        <v>15</v>
      </c>
      <c r="K26" s="34">
        <v>15</v>
      </c>
      <c r="L26" s="34">
        <v>18</v>
      </c>
      <c r="M26" s="34">
        <v>38</v>
      </c>
      <c r="N26" s="34">
        <v>53</v>
      </c>
    </row>
    <row r="27" spans="1:15" ht="27" customHeight="1">
      <c r="A27" s="47" t="s">
        <v>85</v>
      </c>
      <c r="B27" s="35">
        <f>B28+B29</f>
        <v>1477</v>
      </c>
      <c r="C27" s="34">
        <f t="shared" ref="C27:N27" si="2">C28+C29</f>
        <v>224</v>
      </c>
      <c r="D27" s="34">
        <f t="shared" si="2"/>
        <v>186</v>
      </c>
      <c r="E27" s="34">
        <f t="shared" si="2"/>
        <v>183</v>
      </c>
      <c r="F27" s="34">
        <f t="shared" si="2"/>
        <v>162</v>
      </c>
      <c r="G27" s="34">
        <f t="shared" si="2"/>
        <v>132</v>
      </c>
      <c r="H27" s="34">
        <f t="shared" si="2"/>
        <v>106</v>
      </c>
      <c r="I27" s="34">
        <f t="shared" si="2"/>
        <v>106</v>
      </c>
      <c r="J27" s="34">
        <f t="shared" si="2"/>
        <v>48</v>
      </c>
      <c r="K27" s="34">
        <f t="shared" si="2"/>
        <v>46</v>
      </c>
      <c r="L27" s="34">
        <f t="shared" si="2"/>
        <v>64</v>
      </c>
      <c r="M27" s="34">
        <f t="shared" si="2"/>
        <v>91</v>
      </c>
      <c r="N27" s="34">
        <f t="shared" si="2"/>
        <v>129</v>
      </c>
    </row>
    <row r="28" spans="1:15" ht="15" customHeight="1">
      <c r="A28" s="30" t="s">
        <v>87</v>
      </c>
      <c r="B28" s="35">
        <f t="shared" si="0"/>
        <v>1056</v>
      </c>
      <c r="C28" s="34">
        <v>160</v>
      </c>
      <c r="D28" s="34">
        <v>133</v>
      </c>
      <c r="E28" s="34">
        <v>131</v>
      </c>
      <c r="F28" s="34">
        <v>116</v>
      </c>
      <c r="G28" s="34">
        <v>94</v>
      </c>
      <c r="H28" s="34">
        <v>76</v>
      </c>
      <c r="I28" s="34">
        <v>76</v>
      </c>
      <c r="J28" s="34">
        <v>34</v>
      </c>
      <c r="K28" s="34">
        <v>33</v>
      </c>
      <c r="L28" s="34">
        <v>46</v>
      </c>
      <c r="M28" s="34">
        <v>65</v>
      </c>
      <c r="N28" s="34">
        <v>92</v>
      </c>
    </row>
    <row r="29" spans="1:15" ht="15" customHeight="1">
      <c r="A29" s="47" t="s">
        <v>86</v>
      </c>
      <c r="B29" s="35">
        <f t="shared" si="0"/>
        <v>421</v>
      </c>
      <c r="C29" s="34">
        <v>64</v>
      </c>
      <c r="D29" s="34">
        <v>53</v>
      </c>
      <c r="E29" s="34">
        <v>52</v>
      </c>
      <c r="F29" s="34">
        <v>46</v>
      </c>
      <c r="G29" s="34">
        <v>38</v>
      </c>
      <c r="H29" s="34">
        <v>30</v>
      </c>
      <c r="I29" s="34">
        <v>30</v>
      </c>
      <c r="J29" s="34">
        <v>14</v>
      </c>
      <c r="K29" s="34">
        <v>13</v>
      </c>
      <c r="L29" s="34">
        <v>18</v>
      </c>
      <c r="M29" s="34">
        <v>26</v>
      </c>
      <c r="N29" s="34">
        <v>37</v>
      </c>
    </row>
    <row r="30" spans="1:15" ht="15">
      <c r="A30" s="30" t="s">
        <v>44</v>
      </c>
      <c r="B30" s="35">
        <f t="shared" si="0"/>
        <v>1921</v>
      </c>
      <c r="C30" s="34">
        <v>506</v>
      </c>
      <c r="D30" s="34">
        <v>470</v>
      </c>
      <c r="E30" s="34">
        <v>370</v>
      </c>
      <c r="F30" s="34">
        <v>78</v>
      </c>
      <c r="G30" s="34">
        <v>30</v>
      </c>
      <c r="H30" s="34">
        <v>2</v>
      </c>
      <c r="I30" s="34">
        <v>2</v>
      </c>
      <c r="J30" s="34">
        <v>41</v>
      </c>
      <c r="K30" s="34">
        <v>45</v>
      </c>
      <c r="L30" s="34">
        <v>100</v>
      </c>
      <c r="M30" s="34">
        <v>130</v>
      </c>
      <c r="N30" s="34">
        <v>147</v>
      </c>
      <c r="O30" s="2"/>
    </row>
    <row r="31" spans="1:15">
      <c r="A31" s="30" t="s">
        <v>33</v>
      </c>
      <c r="B31" s="35">
        <f t="shared" si="0"/>
        <v>572</v>
      </c>
      <c r="C31" s="34">
        <v>98</v>
      </c>
      <c r="D31" s="34">
        <v>80</v>
      </c>
      <c r="E31" s="34">
        <v>51</v>
      </c>
      <c r="F31" s="34">
        <v>48</v>
      </c>
      <c r="G31" s="34">
        <v>34</v>
      </c>
      <c r="H31" s="34">
        <v>24</v>
      </c>
      <c r="I31" s="34">
        <v>15</v>
      </c>
      <c r="J31" s="34">
        <v>21</v>
      </c>
      <c r="K31" s="34">
        <v>10</v>
      </c>
      <c r="L31" s="34">
        <v>10</v>
      </c>
      <c r="M31" s="34">
        <v>40</v>
      </c>
      <c r="N31" s="34">
        <v>141</v>
      </c>
    </row>
    <row r="32" spans="1:15">
      <c r="A32" s="30" t="s">
        <v>34</v>
      </c>
      <c r="B32" s="35">
        <f t="shared" si="0"/>
        <v>167</v>
      </c>
      <c r="C32" s="34">
        <v>21</v>
      </c>
      <c r="D32" s="34">
        <v>20</v>
      </c>
      <c r="E32" s="34">
        <v>18</v>
      </c>
      <c r="F32" s="34">
        <v>16</v>
      </c>
      <c r="G32" s="34">
        <v>11</v>
      </c>
      <c r="H32" s="34">
        <v>7</v>
      </c>
      <c r="I32" s="34">
        <v>6</v>
      </c>
      <c r="J32" s="34">
        <v>5</v>
      </c>
      <c r="K32" s="34">
        <v>7</v>
      </c>
      <c r="L32" s="34">
        <v>14</v>
      </c>
      <c r="M32" s="34">
        <v>18</v>
      </c>
      <c r="N32" s="34">
        <v>24</v>
      </c>
    </row>
    <row r="33" spans="1:15">
      <c r="A33" s="30" t="s">
        <v>27</v>
      </c>
      <c r="B33" s="35">
        <f t="shared" si="0"/>
        <v>1515</v>
      </c>
      <c r="C33" s="34">
        <v>161</v>
      </c>
      <c r="D33" s="34">
        <v>136</v>
      </c>
      <c r="E33" s="34">
        <v>126</v>
      </c>
      <c r="F33" s="34">
        <v>118</v>
      </c>
      <c r="G33" s="34">
        <v>87</v>
      </c>
      <c r="H33" s="34">
        <v>102</v>
      </c>
      <c r="I33" s="34">
        <v>109</v>
      </c>
      <c r="J33" s="34">
        <v>90</v>
      </c>
      <c r="K33" s="34">
        <v>90</v>
      </c>
      <c r="L33" s="34">
        <v>116</v>
      </c>
      <c r="M33" s="34">
        <v>180</v>
      </c>
      <c r="N33" s="34">
        <v>200</v>
      </c>
    </row>
    <row r="34" spans="1:15">
      <c r="A34" s="30" t="s">
        <v>28</v>
      </c>
      <c r="B34" s="35">
        <f t="shared" si="0"/>
        <v>7302</v>
      </c>
      <c r="C34" s="34">
        <v>817</v>
      </c>
      <c r="D34" s="34">
        <v>704</v>
      </c>
      <c r="E34" s="34">
        <v>653</v>
      </c>
      <c r="F34" s="34">
        <v>625</v>
      </c>
      <c r="G34" s="34">
        <v>431</v>
      </c>
      <c r="H34" s="34">
        <v>448</v>
      </c>
      <c r="I34" s="34">
        <v>430</v>
      </c>
      <c r="J34" s="34">
        <v>507</v>
      </c>
      <c r="K34" s="34">
        <v>512</v>
      </c>
      <c r="L34" s="34">
        <v>638</v>
      </c>
      <c r="M34" s="34">
        <v>657</v>
      </c>
      <c r="N34" s="34">
        <v>880</v>
      </c>
    </row>
    <row r="35" spans="1:15">
      <c r="A35" s="30" t="s">
        <v>29</v>
      </c>
      <c r="B35" s="35">
        <f t="shared" si="0"/>
        <v>1032</v>
      </c>
      <c r="C35" s="34">
        <v>165</v>
      </c>
      <c r="D35" s="34">
        <v>108</v>
      </c>
      <c r="E35" s="34">
        <v>99</v>
      </c>
      <c r="F35" s="34">
        <v>76</v>
      </c>
      <c r="G35" s="34">
        <v>54</v>
      </c>
      <c r="H35" s="34">
        <v>54</v>
      </c>
      <c r="I35" s="34">
        <v>47</v>
      </c>
      <c r="J35" s="34">
        <v>57</v>
      </c>
      <c r="K35" s="34">
        <v>58</v>
      </c>
      <c r="L35" s="34">
        <v>70</v>
      </c>
      <c r="M35" s="34">
        <v>99</v>
      </c>
      <c r="N35" s="34">
        <v>145</v>
      </c>
    </row>
    <row r="36" spans="1:15">
      <c r="A36" s="30" t="s">
        <v>30</v>
      </c>
      <c r="B36" s="35">
        <f t="shared" si="0"/>
        <v>15530</v>
      </c>
      <c r="C36" s="34">
        <v>1700</v>
      </c>
      <c r="D36" s="34">
        <v>1300</v>
      </c>
      <c r="E36" s="34">
        <v>1250</v>
      </c>
      <c r="F36" s="34">
        <v>1230</v>
      </c>
      <c r="G36" s="34">
        <v>800</v>
      </c>
      <c r="H36" s="34">
        <v>1000</v>
      </c>
      <c r="I36" s="34">
        <v>1150</v>
      </c>
      <c r="J36" s="34">
        <v>1050</v>
      </c>
      <c r="K36" s="34">
        <v>1400</v>
      </c>
      <c r="L36" s="34">
        <v>1500</v>
      </c>
      <c r="M36" s="34">
        <v>1550</v>
      </c>
      <c r="N36" s="34">
        <v>1600</v>
      </c>
    </row>
    <row r="37" spans="1:15">
      <c r="A37" s="31" t="s">
        <v>88</v>
      </c>
      <c r="B37" s="35">
        <f>B17+B18+B19+B20+B21+B22+B23+B24+B25+B26+B27+B30+B31+B32+B33+B34+B35+B36</f>
        <v>55978</v>
      </c>
      <c r="C37" s="35">
        <f t="shared" ref="C37:N37" si="3">C17+C18+C19+C20+C21+C22+C23+C24+C25+C26+C27+C30+C31+C32+C33+C34+C35+C36</f>
        <v>6952</v>
      </c>
      <c r="D37" s="35">
        <f t="shared" si="3"/>
        <v>5796</v>
      </c>
      <c r="E37" s="35">
        <f t="shared" si="3"/>
        <v>5048</v>
      </c>
      <c r="F37" s="35">
        <f t="shared" si="3"/>
        <v>4506</v>
      </c>
      <c r="G37" s="35">
        <f t="shared" si="3"/>
        <v>3068</v>
      </c>
      <c r="H37" s="35">
        <f t="shared" si="3"/>
        <v>3644</v>
      </c>
      <c r="I37" s="35">
        <f t="shared" si="3"/>
        <v>3436</v>
      </c>
      <c r="J37" s="35">
        <f t="shared" si="3"/>
        <v>3236</v>
      </c>
      <c r="K37" s="35">
        <f t="shared" si="3"/>
        <v>3659</v>
      </c>
      <c r="L37" s="35">
        <f t="shared" si="3"/>
        <v>4647</v>
      </c>
      <c r="M37" s="35">
        <f t="shared" si="3"/>
        <v>5505</v>
      </c>
      <c r="N37" s="35">
        <f t="shared" si="3"/>
        <v>6481</v>
      </c>
    </row>
    <row r="38" spans="1:15">
      <c r="A38" s="31" t="s">
        <v>87</v>
      </c>
      <c r="B38" s="35">
        <f>B37-B29</f>
        <v>55557</v>
      </c>
      <c r="C38" s="35">
        <f t="shared" ref="C38:N38" si="4">C37-C29</f>
        <v>6888</v>
      </c>
      <c r="D38" s="35">
        <f t="shared" si="4"/>
        <v>5743</v>
      </c>
      <c r="E38" s="35">
        <f t="shared" si="4"/>
        <v>4996</v>
      </c>
      <c r="F38" s="35">
        <f t="shared" si="4"/>
        <v>4460</v>
      </c>
      <c r="G38" s="35">
        <f t="shared" si="4"/>
        <v>3030</v>
      </c>
      <c r="H38" s="35">
        <f t="shared" si="4"/>
        <v>3614</v>
      </c>
      <c r="I38" s="35">
        <f t="shared" si="4"/>
        <v>3406</v>
      </c>
      <c r="J38" s="35">
        <f t="shared" si="4"/>
        <v>3222</v>
      </c>
      <c r="K38" s="35">
        <f t="shared" si="4"/>
        <v>3646</v>
      </c>
      <c r="L38" s="35">
        <f t="shared" si="4"/>
        <v>4629</v>
      </c>
      <c r="M38" s="35">
        <f t="shared" si="4"/>
        <v>5479</v>
      </c>
      <c r="N38" s="35">
        <f t="shared" si="4"/>
        <v>6444</v>
      </c>
    </row>
    <row r="39" spans="1:15">
      <c r="A39" s="31" t="s">
        <v>86</v>
      </c>
      <c r="B39" s="35">
        <f>B29</f>
        <v>421</v>
      </c>
      <c r="C39" s="35">
        <f t="shared" ref="C39:N39" si="5">C29</f>
        <v>64</v>
      </c>
      <c r="D39" s="35">
        <f t="shared" si="5"/>
        <v>53</v>
      </c>
      <c r="E39" s="35">
        <f t="shared" si="5"/>
        <v>52</v>
      </c>
      <c r="F39" s="35">
        <f t="shared" si="5"/>
        <v>46</v>
      </c>
      <c r="G39" s="35">
        <f t="shared" si="5"/>
        <v>38</v>
      </c>
      <c r="H39" s="35">
        <f t="shared" si="5"/>
        <v>30</v>
      </c>
      <c r="I39" s="35">
        <f t="shared" si="5"/>
        <v>30</v>
      </c>
      <c r="J39" s="35">
        <f t="shared" si="5"/>
        <v>14</v>
      </c>
      <c r="K39" s="35">
        <f t="shared" si="5"/>
        <v>13</v>
      </c>
      <c r="L39" s="35">
        <f t="shared" si="5"/>
        <v>18</v>
      </c>
      <c r="M39" s="35">
        <f t="shared" si="5"/>
        <v>26</v>
      </c>
      <c r="N39" s="35">
        <f t="shared" si="5"/>
        <v>37</v>
      </c>
    </row>
    <row r="40" spans="1:15" ht="38.25">
      <c r="A40" s="32" t="s">
        <v>62</v>
      </c>
      <c r="B40" s="48">
        <f>C40+D40+E40+F40+G40+H40+I40+J40+K40+L40+M40+N40</f>
        <v>2795</v>
      </c>
      <c r="C40" s="49">
        <v>301</v>
      </c>
      <c r="D40" s="49">
        <v>258</v>
      </c>
      <c r="E40" s="49">
        <v>258</v>
      </c>
      <c r="F40" s="49">
        <v>193.5</v>
      </c>
      <c r="G40" s="49">
        <v>193.5</v>
      </c>
      <c r="H40" s="49">
        <v>193.5</v>
      </c>
      <c r="I40" s="49">
        <v>193.5</v>
      </c>
      <c r="J40" s="49">
        <v>193.5</v>
      </c>
      <c r="K40" s="49">
        <v>193.5</v>
      </c>
      <c r="L40" s="49">
        <v>193.5</v>
      </c>
      <c r="M40" s="49">
        <v>301</v>
      </c>
      <c r="N40" s="49">
        <v>322.5</v>
      </c>
    </row>
    <row r="41" spans="1:15" ht="51">
      <c r="A41" s="32" t="s">
        <v>97</v>
      </c>
      <c r="B41" s="48">
        <f>C41+D41+E41+F41+G41+H41+I41+J41+K41+L41+M41+N41</f>
        <v>1235</v>
      </c>
      <c r="C41" s="49">
        <v>133</v>
      </c>
      <c r="D41" s="49">
        <v>114</v>
      </c>
      <c r="E41" s="49">
        <v>114</v>
      </c>
      <c r="F41" s="49">
        <v>85.5</v>
      </c>
      <c r="G41" s="49">
        <v>85.5</v>
      </c>
      <c r="H41" s="49">
        <v>85.5</v>
      </c>
      <c r="I41" s="49">
        <v>85.5</v>
      </c>
      <c r="J41" s="49">
        <v>85.5</v>
      </c>
      <c r="K41" s="49">
        <v>85.5</v>
      </c>
      <c r="L41" s="49">
        <v>85.5</v>
      </c>
      <c r="M41" s="49">
        <v>133</v>
      </c>
      <c r="N41" s="49">
        <v>142.5</v>
      </c>
    </row>
    <row r="42" spans="1:15" ht="25.5">
      <c r="A42" s="33" t="s">
        <v>89</v>
      </c>
      <c r="B42" s="56">
        <f>B16+B37+B40+B41</f>
        <v>88338.12</v>
      </c>
      <c r="C42" s="56">
        <f t="shared" ref="C42:N42" si="6">C16+C37+C40+C41</f>
        <v>11100.119999999999</v>
      </c>
      <c r="D42" s="56">
        <f t="shared" si="6"/>
        <v>9395</v>
      </c>
      <c r="E42" s="56">
        <f t="shared" si="6"/>
        <v>8233</v>
      </c>
      <c r="F42" s="56">
        <f t="shared" si="6"/>
        <v>7300</v>
      </c>
      <c r="G42" s="56">
        <f t="shared" si="6"/>
        <v>5749</v>
      </c>
      <c r="H42" s="56">
        <f t="shared" si="6"/>
        <v>5717</v>
      </c>
      <c r="I42" s="56">
        <f t="shared" si="6"/>
        <v>4523</v>
      </c>
      <c r="J42" s="56">
        <f t="shared" si="6"/>
        <v>4043</v>
      </c>
      <c r="K42" s="56">
        <f t="shared" si="6"/>
        <v>4865</v>
      </c>
      <c r="L42" s="56">
        <f t="shared" si="6"/>
        <v>7472</v>
      </c>
      <c r="M42" s="56">
        <f t="shared" si="6"/>
        <v>9242</v>
      </c>
      <c r="N42" s="56">
        <f t="shared" si="6"/>
        <v>10699</v>
      </c>
    </row>
    <row r="43" spans="1:15" ht="13.5" customHeight="1">
      <c r="A43" s="31" t="s">
        <v>87</v>
      </c>
      <c r="B43" s="57">
        <f>B42-B44</f>
        <v>87917.119999999995</v>
      </c>
      <c r="C43" s="57">
        <f t="shared" ref="C43:N43" si="7">C42-C44</f>
        <v>11036.119999999999</v>
      </c>
      <c r="D43" s="57">
        <f t="shared" si="7"/>
        <v>9342</v>
      </c>
      <c r="E43" s="57">
        <f t="shared" si="7"/>
        <v>8181</v>
      </c>
      <c r="F43" s="57">
        <f t="shared" si="7"/>
        <v>7254</v>
      </c>
      <c r="G43" s="57">
        <f t="shared" si="7"/>
        <v>5711</v>
      </c>
      <c r="H43" s="57">
        <f t="shared" si="7"/>
        <v>5687</v>
      </c>
      <c r="I43" s="57">
        <f t="shared" si="7"/>
        <v>4493</v>
      </c>
      <c r="J43" s="57">
        <f t="shared" si="7"/>
        <v>4029</v>
      </c>
      <c r="K43" s="57">
        <f t="shared" si="7"/>
        <v>4852</v>
      </c>
      <c r="L43" s="57">
        <f t="shared" si="7"/>
        <v>7454</v>
      </c>
      <c r="M43" s="57">
        <f t="shared" si="7"/>
        <v>9216</v>
      </c>
      <c r="N43" s="57">
        <f t="shared" si="7"/>
        <v>10662</v>
      </c>
    </row>
    <row r="44" spans="1:15">
      <c r="A44" s="31" t="s">
        <v>86</v>
      </c>
      <c r="B44" s="58">
        <f>B39</f>
        <v>421</v>
      </c>
      <c r="C44" s="58">
        <f t="shared" ref="C44:N44" si="8">C39</f>
        <v>64</v>
      </c>
      <c r="D44" s="58">
        <f t="shared" si="8"/>
        <v>53</v>
      </c>
      <c r="E44" s="58">
        <f t="shared" si="8"/>
        <v>52</v>
      </c>
      <c r="F44" s="58">
        <f t="shared" si="8"/>
        <v>46</v>
      </c>
      <c r="G44" s="58">
        <f t="shared" si="8"/>
        <v>38</v>
      </c>
      <c r="H44" s="58">
        <f t="shared" si="8"/>
        <v>30</v>
      </c>
      <c r="I44" s="58">
        <f t="shared" si="8"/>
        <v>30</v>
      </c>
      <c r="J44" s="58">
        <f t="shared" si="8"/>
        <v>14</v>
      </c>
      <c r="K44" s="58">
        <f t="shared" si="8"/>
        <v>13</v>
      </c>
      <c r="L44" s="58">
        <f t="shared" si="8"/>
        <v>18</v>
      </c>
      <c r="M44" s="58">
        <f t="shared" si="8"/>
        <v>26</v>
      </c>
      <c r="N44" s="58">
        <f t="shared" si="8"/>
        <v>37</v>
      </c>
      <c r="O44" s="54"/>
    </row>
    <row r="45" spans="1:15" ht="15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5" ht="15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5" ht="15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5" ht="18.75">
      <c r="A48" s="28" t="s">
        <v>76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7"/>
      <c r="N48" s="7"/>
    </row>
    <row r="49" spans="1:14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N54" s="1"/>
    </row>
    <row r="55" spans="1:14" ht="15">
      <c r="N55" s="1"/>
    </row>
    <row r="56" spans="1:14" ht="15">
      <c r="N56" s="1"/>
    </row>
    <row r="57" spans="1:14" ht="15">
      <c r="N57" s="1"/>
    </row>
    <row r="58" spans="1:14" ht="15">
      <c r="N58" s="1"/>
    </row>
    <row r="59" spans="1:14" ht="15">
      <c r="N59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opLeftCell="A4" zoomScaleNormal="100" workbookViewId="0">
      <selection activeCell="B9" sqref="B9"/>
    </sheetView>
  </sheetViews>
  <sheetFormatPr defaultRowHeight="12.75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92</v>
      </c>
      <c r="J4" s="3"/>
      <c r="K4" s="3"/>
      <c r="L4" s="3"/>
      <c r="M4" s="4"/>
      <c r="N4" s="4"/>
    </row>
    <row r="5" spans="1:14" ht="15.75">
      <c r="A5" s="4"/>
      <c r="B5" s="6"/>
      <c r="C5" s="6"/>
      <c r="D5" s="6"/>
      <c r="E5" s="6" t="s">
        <v>73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>
      <c r="A6" s="7"/>
      <c r="B6" s="6" t="s">
        <v>75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94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>
      <c r="A9" s="37" t="s">
        <v>4</v>
      </c>
      <c r="B9" s="37" t="s">
        <v>95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>
      <c r="A10" s="46" t="s">
        <v>85</v>
      </c>
      <c r="B10" s="19">
        <f>C10+D10+E10+F10+G10+H10+I10+J10+K10+L10+M10+N10</f>
        <v>2.7280000000000002</v>
      </c>
      <c r="C10" s="20">
        <f>C11+C12</f>
        <v>0.59800000000000009</v>
      </c>
      <c r="D10" s="20">
        <f t="shared" ref="D10:N10" si="0">D11+D12</f>
        <v>0.44799999999999995</v>
      </c>
      <c r="E10" s="20">
        <f t="shared" si="0"/>
        <v>0.30000000000000004</v>
      </c>
      <c r="F10" s="20">
        <f t="shared" si="0"/>
        <v>0.26200000000000001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0.11899999999999999</v>
      </c>
      <c r="M10" s="20">
        <f t="shared" si="0"/>
        <v>0.254</v>
      </c>
      <c r="N10" s="20">
        <f t="shared" si="0"/>
        <v>0.747</v>
      </c>
    </row>
    <row r="11" spans="1:14" ht="31.5">
      <c r="A11" s="46" t="s">
        <v>87</v>
      </c>
      <c r="B11" s="19">
        <f>C11+D11+E11+F11+G11+H11+I11+J11+K11+L11+M11+N11</f>
        <v>1.8219999999999998</v>
      </c>
      <c r="C11" s="20">
        <v>0.4</v>
      </c>
      <c r="D11" s="20">
        <v>0.3</v>
      </c>
      <c r="E11" s="20">
        <v>0.2</v>
      </c>
      <c r="F11" s="20">
        <v>0.17199999999999999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0.08</v>
      </c>
      <c r="M11" s="20">
        <v>0.17</v>
      </c>
      <c r="N11" s="20">
        <v>0.5</v>
      </c>
    </row>
    <row r="12" spans="1:14" ht="19.5" customHeight="1">
      <c r="A12" s="46" t="s">
        <v>86</v>
      </c>
      <c r="B12" s="19">
        <f>C12+D12+E12+F12+G12+H12+I12+J12+K12+L12+M12+N12</f>
        <v>0.90599999999999992</v>
      </c>
      <c r="C12" s="20">
        <v>0.19800000000000001</v>
      </c>
      <c r="D12" s="20">
        <v>0.14799999999999999</v>
      </c>
      <c r="E12" s="20">
        <v>0.1</v>
      </c>
      <c r="F12" s="20">
        <v>0.09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3.9E-2</v>
      </c>
      <c r="M12" s="20">
        <v>8.4000000000000005E-2</v>
      </c>
      <c r="N12" s="20">
        <v>0.247</v>
      </c>
    </row>
    <row r="13" spans="1:14" ht="31.5">
      <c r="A13" s="16" t="s">
        <v>89</v>
      </c>
      <c r="B13" s="19">
        <f>B10</f>
        <v>2.7280000000000002</v>
      </c>
      <c r="C13" s="19">
        <f>C10</f>
        <v>0.59800000000000009</v>
      </c>
      <c r="D13" s="19">
        <f t="shared" ref="D13:N13" si="1">D10</f>
        <v>0.44799999999999995</v>
      </c>
      <c r="E13" s="19">
        <f t="shared" si="1"/>
        <v>0.30000000000000004</v>
      </c>
      <c r="F13" s="19">
        <f t="shared" si="1"/>
        <v>0.26200000000000001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0.11899999999999999</v>
      </c>
      <c r="M13" s="19">
        <f t="shared" si="1"/>
        <v>0.254</v>
      </c>
      <c r="N13" s="19">
        <f t="shared" si="1"/>
        <v>0.747</v>
      </c>
    </row>
    <row r="14" spans="1:14" ht="33.75" customHeight="1">
      <c r="A14" s="46" t="s">
        <v>87</v>
      </c>
      <c r="B14" s="19">
        <f>C14+D14+E14+F14+G14+H14+I14+J14+K14+L14+M14+N14</f>
        <v>1.8219999999999998</v>
      </c>
      <c r="C14" s="20">
        <v>0.4</v>
      </c>
      <c r="D14" s="20">
        <v>0.3</v>
      </c>
      <c r="E14" s="20">
        <v>0.2</v>
      </c>
      <c r="F14" s="20">
        <v>0.17199999999999999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0.08</v>
      </c>
      <c r="M14" s="20">
        <v>0.17</v>
      </c>
      <c r="N14" s="20">
        <v>0.5</v>
      </c>
    </row>
    <row r="15" spans="1:14" ht="21.75" customHeight="1">
      <c r="A15" s="46" t="s">
        <v>86</v>
      </c>
      <c r="B15" s="19">
        <f>C15+D15+E15+F15+G15+H15+I15+J15+K15+L15+M15+N15</f>
        <v>0.90599999999999992</v>
      </c>
      <c r="C15" s="20">
        <v>0.19800000000000001</v>
      </c>
      <c r="D15" s="20">
        <v>0.14799999999999999</v>
      </c>
      <c r="E15" s="20">
        <v>0.1</v>
      </c>
      <c r="F15" s="20">
        <v>0.09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3.9E-2</v>
      </c>
      <c r="M15" s="20">
        <v>8.4000000000000005E-2</v>
      </c>
      <c r="N15" s="20">
        <v>0.247</v>
      </c>
    </row>
    <row r="16" spans="1:14" ht="15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>
      <c r="A20" s="28" t="s">
        <v>76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/>
      <c r="N20" s="7"/>
    </row>
    <row r="21" spans="1:14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N26" s="1"/>
    </row>
    <row r="27" spans="1:14" ht="15">
      <c r="N27" s="1"/>
    </row>
    <row r="28" spans="1:14" ht="15">
      <c r="N28" s="1"/>
    </row>
    <row r="29" spans="1:14" ht="15">
      <c r="N29" s="1"/>
    </row>
    <row r="30" spans="1:14" ht="15">
      <c r="N30" s="1"/>
    </row>
    <row r="31" spans="1:14" ht="15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75" workbookViewId="0">
      <selection activeCell="I32" sqref="I32"/>
    </sheetView>
  </sheetViews>
  <sheetFormatPr defaultRowHeight="12.75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>
      <c r="A4" s="4"/>
      <c r="B4" s="4"/>
      <c r="C4" s="4"/>
      <c r="D4" s="4"/>
      <c r="E4" s="4"/>
      <c r="F4" s="4"/>
      <c r="G4" s="4"/>
      <c r="H4" s="4"/>
      <c r="I4" s="4"/>
      <c r="J4" s="3" t="s">
        <v>93</v>
      </c>
      <c r="K4" s="3"/>
      <c r="L4" s="3"/>
      <c r="M4" s="3"/>
      <c r="N4" s="4"/>
      <c r="O4" s="4"/>
    </row>
    <row r="5" spans="1:15" ht="15.75">
      <c r="A5" s="4"/>
      <c r="B5" s="4"/>
      <c r="C5" s="6"/>
      <c r="D5" s="6"/>
      <c r="E5" s="6"/>
      <c r="F5" s="6" t="s">
        <v>73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>
      <c r="A6" s="7"/>
      <c r="B6" s="7"/>
      <c r="C6" s="6" t="s">
        <v>77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>
      <c r="A7" s="7"/>
      <c r="B7" s="7"/>
      <c r="C7" s="6" t="s">
        <v>98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>
      <c r="A9" s="37" t="s">
        <v>4</v>
      </c>
      <c r="B9" s="37" t="s">
        <v>78</v>
      </c>
      <c r="C9" s="37" t="s">
        <v>95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>
      <c r="A11" s="67" t="s">
        <v>41</v>
      </c>
      <c r="B11" s="21" t="s">
        <v>79</v>
      </c>
      <c r="C11" s="15">
        <f>D11+E11+F11+G11+H11+I11+J11+K11+L11+M11+N11+O11</f>
        <v>7</v>
      </c>
      <c r="D11" s="14">
        <v>1.5</v>
      </c>
      <c r="E11" s="14">
        <v>1.5</v>
      </c>
      <c r="F11" s="14">
        <v>1.2</v>
      </c>
      <c r="G11" s="14">
        <v>0.3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0.5</v>
      </c>
      <c r="N11" s="14">
        <v>0.8</v>
      </c>
      <c r="O11" s="14">
        <v>1.2</v>
      </c>
    </row>
    <row r="12" spans="1:15" ht="25.5" customHeight="1">
      <c r="A12" s="68"/>
      <c r="B12" s="21" t="s">
        <v>80</v>
      </c>
      <c r="C12" s="15">
        <f>D12+E12+F12+G12+H12+I12+J12+K12+L12+M12+N12+O12</f>
        <v>3</v>
      </c>
      <c r="D12" s="14">
        <v>0.6</v>
      </c>
      <c r="E12" s="14">
        <v>0.7</v>
      </c>
      <c r="F12" s="14">
        <v>0.6</v>
      </c>
      <c r="G12" s="14">
        <v>0.2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0.2</v>
      </c>
      <c r="N12" s="14">
        <v>0.3</v>
      </c>
      <c r="O12" s="14">
        <v>0.4</v>
      </c>
    </row>
    <row r="13" spans="1:15" ht="18" customHeight="1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>
      <c r="A17" s="28" t="s">
        <v>81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>
      <c r="O24" s="1"/>
    </row>
    <row r="25" spans="1:15" ht="15">
      <c r="O25" s="1"/>
    </row>
    <row r="26" spans="1:15" ht="15">
      <c r="O26" s="1"/>
    </row>
    <row r="27" spans="1:15" ht="15">
      <c r="O27" s="1"/>
    </row>
    <row r="28" spans="1:15" ht="15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2271 (2018)</vt:lpstr>
      <vt:lpstr>2272 (2018)</vt:lpstr>
      <vt:lpstr>2273 (2018)</vt:lpstr>
      <vt:lpstr>2274 (2018)</vt:lpstr>
      <vt:lpstr>2275 (2018)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New User</cp:lastModifiedBy>
  <cp:lastPrinted>2017-09-15T12:05:52Z</cp:lastPrinted>
  <dcterms:created xsi:type="dcterms:W3CDTF">1996-10-08T23:32:33Z</dcterms:created>
  <dcterms:modified xsi:type="dcterms:W3CDTF">2017-09-25T09:39:36Z</dcterms:modified>
</cp:coreProperties>
</file>