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30" activeTab="1"/>
  </bookViews>
  <sheets>
    <sheet name="до рішення " sheetId="1" r:id="rId1"/>
    <sheet name="вечірня" sheetId="2" r:id="rId2"/>
    <sheet name="Спеціальна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<sst xmlns="http://schemas.openxmlformats.org/spreadsheetml/2006/main" count="281" uniqueCount="81">
  <si>
    <t>4 клас</t>
  </si>
  <si>
    <t>5 клас</t>
  </si>
  <si>
    <t>6 клас</t>
  </si>
  <si>
    <t>8 клас</t>
  </si>
  <si>
    <t>9 клас</t>
  </si>
  <si>
    <t>10 клас</t>
  </si>
  <si>
    <t>11 клас</t>
  </si>
  <si>
    <t>Разом</t>
  </si>
  <si>
    <t>Кіл - ть класів</t>
  </si>
  <si>
    <t>Кіл - ть учнів</t>
  </si>
  <si>
    <t>ССШ №1</t>
  </si>
  <si>
    <t>ССШ №2</t>
  </si>
  <si>
    <t>ССШ №3</t>
  </si>
  <si>
    <t>СЗОШ №4</t>
  </si>
  <si>
    <t>СЗОШ №5</t>
  </si>
  <si>
    <t>СЗОШ №6</t>
  </si>
  <si>
    <t>СЗОШ №8</t>
  </si>
  <si>
    <t>ССШ № 7</t>
  </si>
  <si>
    <t>ССШ № 9</t>
  </si>
  <si>
    <t>ССШ № 10</t>
  </si>
  <si>
    <t>СЗОШ№12</t>
  </si>
  <si>
    <t>СЗОШ№13</t>
  </si>
  <si>
    <t>СЗОШ№15</t>
  </si>
  <si>
    <t>ССШ № 17</t>
  </si>
  <si>
    <t>СЗОШ№18</t>
  </si>
  <si>
    <t>СЗОШ№19</t>
  </si>
  <si>
    <t>СЗОШ№20</t>
  </si>
  <si>
    <t>СЗОШ№21</t>
  </si>
  <si>
    <t>СЗОШ№22</t>
  </si>
  <si>
    <t>СЗОШ№23</t>
  </si>
  <si>
    <t>СЗОШ№24</t>
  </si>
  <si>
    <t>СЗОШ№26</t>
  </si>
  <si>
    <t>СЗОШ№27</t>
  </si>
  <si>
    <t>ССШ № 29</t>
  </si>
  <si>
    <t>Піщ.ЗОШ</t>
  </si>
  <si>
    <t>В.Піщ.ЗОШ</t>
  </si>
  <si>
    <t>ССШ № 30</t>
  </si>
  <si>
    <t>ССШ №25</t>
  </si>
  <si>
    <t>Всього</t>
  </si>
  <si>
    <t xml:space="preserve">Разом </t>
  </si>
  <si>
    <t>ГПД</t>
  </si>
  <si>
    <t>Гімн.№ 1</t>
  </si>
  <si>
    <t>Підготовчий клас</t>
  </si>
  <si>
    <t>12 клас</t>
  </si>
  <si>
    <t>1 клас</t>
  </si>
  <si>
    <t>2 клас</t>
  </si>
  <si>
    <t>3 клас</t>
  </si>
  <si>
    <t>7 клас</t>
  </si>
  <si>
    <t>від _______________  № ______</t>
  </si>
  <si>
    <t>Разом 1 - 4 класи</t>
  </si>
  <si>
    <t>Разом 5 - 9 класів</t>
  </si>
  <si>
    <t>Разом 10 - 11 класи</t>
  </si>
  <si>
    <t>Разом 1 - 11 класи</t>
  </si>
  <si>
    <t>Наповнюваність</t>
  </si>
  <si>
    <t>СНВКд/з 9</t>
  </si>
  <si>
    <t>СНВКд/з 11</t>
  </si>
  <si>
    <t>СНВКд/з 34</t>
  </si>
  <si>
    <t>СНВКд/з 37</t>
  </si>
  <si>
    <t>СНВКд/з 41</t>
  </si>
  <si>
    <t>СНВКд/з 42</t>
  </si>
  <si>
    <t>Начальник управління освіти і науки</t>
  </si>
  <si>
    <t>ССЗОШ</t>
  </si>
  <si>
    <t>ВСЬОГО</t>
  </si>
  <si>
    <t>А.М.Данильченко</t>
  </si>
  <si>
    <t>Додаток  1</t>
  </si>
  <si>
    <t>Додаток  3</t>
  </si>
  <si>
    <t>Назва закладу</t>
  </si>
  <si>
    <t>Комунальна установа Сумська вечірня (змінна) школа Сумської міської ради</t>
  </si>
  <si>
    <t xml:space="preserve">                         Додаток  2</t>
  </si>
  <si>
    <t xml:space="preserve">Мережа комунальних загальноосвітніх навчальних закладів м.Суми та контингент учнів у них на 2017-2018 навчальний рік </t>
  </si>
  <si>
    <t>СНВКд/з 16</t>
  </si>
  <si>
    <t>Продовження додатка 1</t>
  </si>
  <si>
    <t>Класична гімназія</t>
  </si>
  <si>
    <t>в т.ч. інклюзивні класи</t>
  </si>
  <si>
    <t>Разом 1 - 11 класи та підготовчі класи</t>
  </si>
  <si>
    <t>ГПД 2016-2017</t>
  </si>
  <si>
    <t>до рішення виконавчого комітету</t>
  </si>
  <si>
    <t>Разом 1 - 4 класи, у тому числі підготовчий</t>
  </si>
  <si>
    <t>Мережа класів і контингенту учнів Сумської спеціальної загальноосвітньої школи м. Суми, Сумської області                                                   на 2017 - 2018 навчальний рік</t>
  </si>
  <si>
    <t>Разом 1 - 11 класи, у тому числі підготовчий</t>
  </si>
  <si>
    <t>Мережа класів і контингенту учнів Комунальної установи Сумська вечірня (змінна) школа Сумської міської ради на 2017 - 2018 навчальний рік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</si>
</sst>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0.00000"/>
    <numFmt numFmtId="182" formatCode="0.0000"/>
    <numFmt numFmtId="183" formatCode="0.000"/>
  </numFmts>
  <fonts count="61">
    <font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10"/>
      <name val="Arial Cyr"/>
      <family val="0"/>
    </font>
    <font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rgb="FFFF0000"/>
      <name val="Arial Cyr"/>
      <family val="0"/>
    </font>
    <font>
      <sz val="8"/>
      <color theme="1"/>
      <name val="Times New Roman"/>
      <family val="1"/>
    </font>
    <font>
      <b/>
      <i/>
      <sz val="7"/>
      <color theme="1"/>
      <name val="Times New Roman"/>
      <family val="1"/>
    </font>
    <font>
      <b/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6" fillId="14" borderId="10" xfId="0" applyFont="1" applyFill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58" fillId="33" borderId="10" xfId="0" applyFont="1" applyFill="1" applyBorder="1" applyAlignment="1">
      <alignment horizontal="left" vertical="center" wrapText="1"/>
    </xf>
    <xf numFmtId="0" fontId="58" fillId="14" borderId="10" xfId="0" applyFont="1" applyFill="1" applyBorder="1" applyAlignment="1">
      <alignment horizontal="center" vertical="center" wrapText="1"/>
    </xf>
    <xf numFmtId="0" fontId="14" fillId="14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7" fillId="1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80" fontId="14" fillId="34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60" fillId="1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180" fontId="17" fillId="34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8" fillId="14" borderId="10" xfId="0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80" fontId="8" fillId="33" borderId="0" xfId="0" applyNumberFormat="1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left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7" fillId="14" borderId="12" xfId="0" applyFont="1" applyFill="1" applyBorder="1" applyAlignment="1">
      <alignment horizontal="center" vertical="center" wrapText="1"/>
    </xf>
    <xf numFmtId="180" fontId="14" fillId="0" borderId="12" xfId="0" applyNumberFormat="1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right" wrapText="1"/>
    </xf>
    <xf numFmtId="0" fontId="11" fillId="0" borderId="11" xfId="0" applyFont="1" applyBorder="1" applyAlignment="1">
      <alignment horizontal="right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16" fillId="1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80" fontId="16" fillId="33" borderId="15" xfId="0" applyNumberFormat="1" applyFont="1" applyFill="1" applyBorder="1" applyAlignment="1">
      <alignment horizontal="center" vertical="center" textRotation="90" wrapText="1"/>
    </xf>
    <xf numFmtId="180" fontId="16" fillId="33" borderId="12" xfId="0" applyNumberFormat="1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16" fillId="14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180" fontId="11" fillId="33" borderId="15" xfId="0" applyNumberFormat="1" applyFont="1" applyFill="1" applyBorder="1" applyAlignment="1">
      <alignment horizontal="center" vertical="center" textRotation="90" wrapText="1"/>
    </xf>
    <xf numFmtId="180" fontId="11" fillId="33" borderId="12" xfId="0" applyNumberFormat="1" applyFont="1" applyFill="1" applyBorder="1" applyAlignment="1">
      <alignment horizontal="center" vertical="center" textRotation="90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6"/>
  <sheetViews>
    <sheetView zoomScale="82" zoomScaleNormal="82" zoomScalePageLayoutView="0" workbookViewId="0" topLeftCell="A1">
      <selection activeCell="P14" sqref="P14"/>
    </sheetView>
  </sheetViews>
  <sheetFormatPr defaultColWidth="9.00390625" defaultRowHeight="12.75"/>
  <cols>
    <col min="1" max="1" width="10.25390625" style="7" customWidth="1"/>
    <col min="2" max="2" width="4.25390625" style="7" customWidth="1"/>
    <col min="3" max="3" width="3.75390625" style="7" customWidth="1"/>
    <col min="4" max="4" width="3.375" style="1" customWidth="1"/>
    <col min="5" max="5" width="4.625" style="1" customWidth="1"/>
    <col min="6" max="6" width="3.625" style="1" customWidth="1"/>
    <col min="7" max="7" width="4.875" style="1" customWidth="1"/>
    <col min="8" max="8" width="4.125" style="1" customWidth="1"/>
    <col min="9" max="9" width="4.25390625" style="1" customWidth="1"/>
    <col min="10" max="10" width="4.00390625" style="1" customWidth="1"/>
    <col min="11" max="11" width="4.375" style="1" customWidth="1"/>
    <col min="12" max="12" width="7.00390625" style="9" customWidth="1"/>
    <col min="13" max="13" width="5.375" style="9" customWidth="1"/>
    <col min="14" max="14" width="3.125" style="1" customWidth="1"/>
    <col min="15" max="15" width="4.25390625" style="1" customWidth="1"/>
    <col min="16" max="16" width="3.125" style="1" customWidth="1"/>
    <col min="17" max="17" width="4.375" style="1" customWidth="1"/>
    <col min="18" max="18" width="3.375" style="1" customWidth="1"/>
    <col min="19" max="19" width="4.875" style="1" customWidth="1"/>
    <col min="20" max="20" width="3.25390625" style="1" customWidth="1"/>
    <col min="21" max="21" width="4.25390625" style="1" customWidth="1"/>
    <col min="22" max="22" width="3.25390625" style="1" customWidth="1"/>
    <col min="23" max="23" width="4.375" style="1" customWidth="1"/>
    <col min="24" max="24" width="3.75390625" style="1" customWidth="1"/>
    <col min="25" max="25" width="5.875" style="1" customWidth="1"/>
    <col min="26" max="26" width="3.25390625" style="1" customWidth="1"/>
    <col min="27" max="27" width="4.25390625" style="1" customWidth="1"/>
    <col min="28" max="28" width="2.75390625" style="1" customWidth="1"/>
    <col min="29" max="29" width="4.625" style="1" customWidth="1"/>
    <col min="30" max="30" width="3.875" style="1" customWidth="1"/>
    <col min="31" max="31" width="5.00390625" style="1" customWidth="1"/>
    <col min="32" max="32" width="5.75390625" style="1" customWidth="1"/>
    <col min="33" max="33" width="6.00390625" style="1" customWidth="1"/>
    <col min="34" max="34" width="6.375" style="10" customWidth="1"/>
    <col min="35" max="35" width="4.875" style="1" customWidth="1"/>
    <col min="36" max="36" width="5.00390625" style="1" customWidth="1"/>
    <col min="37" max="37" width="4.75390625" style="1" hidden="1" customWidth="1"/>
    <col min="38" max="38" width="5.125" style="1" hidden="1" customWidth="1"/>
    <col min="39" max="39" width="0" style="1" hidden="1" customWidth="1"/>
    <col min="40" max="16384" width="9.125" style="1" customWidth="1"/>
  </cols>
  <sheetData>
    <row r="1" spans="1:36" ht="12" customHeight="1">
      <c r="A1" s="46"/>
      <c r="B1" s="46"/>
      <c r="C1" s="46"/>
      <c r="D1" s="35"/>
      <c r="E1" s="35"/>
      <c r="F1" s="35"/>
      <c r="G1" s="35"/>
      <c r="H1" s="35"/>
      <c r="I1" s="35"/>
      <c r="J1" s="35"/>
      <c r="K1" s="35"/>
      <c r="L1" s="47"/>
      <c r="M1" s="47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98" t="s">
        <v>64</v>
      </c>
      <c r="AE1" s="98"/>
      <c r="AF1" s="98"/>
      <c r="AG1" s="98"/>
      <c r="AH1" s="98"/>
      <c r="AI1" s="98"/>
      <c r="AJ1" s="98"/>
    </row>
    <row r="2" spans="1:36" ht="12" customHeight="1">
      <c r="A2" s="46"/>
      <c r="B2" s="46"/>
      <c r="C2" s="46"/>
      <c r="D2" s="35"/>
      <c r="E2" s="35"/>
      <c r="F2" s="35"/>
      <c r="G2" s="35"/>
      <c r="H2" s="35"/>
      <c r="I2" s="35"/>
      <c r="J2" s="35"/>
      <c r="K2" s="35"/>
      <c r="L2" s="47"/>
      <c r="M2" s="47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99" t="s">
        <v>76</v>
      </c>
      <c r="AE2" s="99"/>
      <c r="AF2" s="99"/>
      <c r="AG2" s="99"/>
      <c r="AH2" s="99"/>
      <c r="AI2" s="99"/>
      <c r="AJ2" s="99"/>
    </row>
    <row r="3" spans="1:36" ht="12" customHeight="1">
      <c r="A3" s="46"/>
      <c r="B3" s="46"/>
      <c r="C3" s="46"/>
      <c r="D3" s="35"/>
      <c r="E3" s="35"/>
      <c r="F3" s="35"/>
      <c r="G3" s="35"/>
      <c r="H3" s="35"/>
      <c r="I3" s="35"/>
      <c r="J3" s="35"/>
      <c r="K3" s="35"/>
      <c r="L3" s="47"/>
      <c r="M3" s="47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99" t="s">
        <v>48</v>
      </c>
      <c r="AE3" s="99"/>
      <c r="AF3" s="99"/>
      <c r="AG3" s="99"/>
      <c r="AH3" s="99"/>
      <c r="AI3" s="99"/>
      <c r="AJ3" s="99"/>
    </row>
    <row r="4" spans="1:36" ht="12">
      <c r="A4" s="46"/>
      <c r="B4" s="46"/>
      <c r="C4" s="46"/>
      <c r="D4" s="35"/>
      <c r="E4" s="35"/>
      <c r="F4" s="35"/>
      <c r="G4" s="35"/>
      <c r="H4" s="35"/>
      <c r="I4" s="35"/>
      <c r="J4" s="35"/>
      <c r="K4" s="35"/>
      <c r="L4" s="47"/>
      <c r="M4" s="47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48"/>
      <c r="AI4" s="35"/>
      <c r="AJ4" s="35"/>
    </row>
    <row r="5" spans="1:36" ht="15.75" customHeight="1">
      <c r="A5" s="102" t="s">
        <v>69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</row>
    <row r="6" spans="1:36" ht="15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49"/>
      <c r="AI6" s="50"/>
      <c r="AJ6" s="50"/>
    </row>
    <row r="7" spans="1:38" s="6" customFormat="1" ht="42" customHeight="1">
      <c r="A7" s="103" t="s">
        <v>66</v>
      </c>
      <c r="B7" s="105" t="s">
        <v>42</v>
      </c>
      <c r="C7" s="106"/>
      <c r="D7" s="95" t="s">
        <v>44</v>
      </c>
      <c r="E7" s="95"/>
      <c r="F7" s="95" t="s">
        <v>45</v>
      </c>
      <c r="G7" s="95"/>
      <c r="H7" s="95" t="s">
        <v>46</v>
      </c>
      <c r="I7" s="95"/>
      <c r="J7" s="95" t="s">
        <v>0</v>
      </c>
      <c r="K7" s="95"/>
      <c r="L7" s="97" t="s">
        <v>49</v>
      </c>
      <c r="M7" s="97"/>
      <c r="N7" s="95" t="s">
        <v>1</v>
      </c>
      <c r="O7" s="95"/>
      <c r="P7" s="95" t="s">
        <v>2</v>
      </c>
      <c r="Q7" s="95"/>
      <c r="R7" s="95" t="s">
        <v>47</v>
      </c>
      <c r="S7" s="95"/>
      <c r="T7" s="95" t="s">
        <v>3</v>
      </c>
      <c r="U7" s="95"/>
      <c r="V7" s="95" t="s">
        <v>4</v>
      </c>
      <c r="W7" s="95"/>
      <c r="X7" s="97" t="s">
        <v>50</v>
      </c>
      <c r="Y7" s="97"/>
      <c r="Z7" s="95" t="s">
        <v>5</v>
      </c>
      <c r="AA7" s="95"/>
      <c r="AB7" s="95" t="s">
        <v>6</v>
      </c>
      <c r="AC7" s="95"/>
      <c r="AD7" s="97" t="s">
        <v>51</v>
      </c>
      <c r="AE7" s="97"/>
      <c r="AF7" s="95" t="s">
        <v>74</v>
      </c>
      <c r="AG7" s="95"/>
      <c r="AH7" s="100" t="s">
        <v>53</v>
      </c>
      <c r="AI7" s="95" t="s">
        <v>40</v>
      </c>
      <c r="AJ7" s="95"/>
      <c r="AK7" s="104" t="s">
        <v>75</v>
      </c>
      <c r="AL7" s="104"/>
    </row>
    <row r="8" spans="1:38" s="8" customFormat="1" ht="66.75" customHeight="1">
      <c r="A8" s="103"/>
      <c r="B8" s="51" t="s">
        <v>8</v>
      </c>
      <c r="C8" s="51" t="s">
        <v>9</v>
      </c>
      <c r="D8" s="52" t="s">
        <v>8</v>
      </c>
      <c r="E8" s="52" t="s">
        <v>9</v>
      </c>
      <c r="F8" s="52" t="s">
        <v>8</v>
      </c>
      <c r="G8" s="52" t="s">
        <v>9</v>
      </c>
      <c r="H8" s="52" t="s">
        <v>8</v>
      </c>
      <c r="I8" s="52" t="s">
        <v>9</v>
      </c>
      <c r="J8" s="52" t="s">
        <v>8</v>
      </c>
      <c r="K8" s="52" t="s">
        <v>9</v>
      </c>
      <c r="L8" s="51" t="s">
        <v>8</v>
      </c>
      <c r="M8" s="51" t="s">
        <v>9</v>
      </c>
      <c r="N8" s="52" t="s">
        <v>8</v>
      </c>
      <c r="O8" s="52" t="s">
        <v>9</v>
      </c>
      <c r="P8" s="52" t="s">
        <v>8</v>
      </c>
      <c r="Q8" s="52" t="s">
        <v>9</v>
      </c>
      <c r="R8" s="52" t="s">
        <v>8</v>
      </c>
      <c r="S8" s="52" t="s">
        <v>9</v>
      </c>
      <c r="T8" s="52" t="s">
        <v>8</v>
      </c>
      <c r="U8" s="52" t="s">
        <v>9</v>
      </c>
      <c r="V8" s="52" t="s">
        <v>8</v>
      </c>
      <c r="W8" s="52" t="s">
        <v>9</v>
      </c>
      <c r="X8" s="51" t="s">
        <v>8</v>
      </c>
      <c r="Y8" s="51" t="s">
        <v>9</v>
      </c>
      <c r="Z8" s="52" t="s">
        <v>8</v>
      </c>
      <c r="AA8" s="52" t="s">
        <v>9</v>
      </c>
      <c r="AB8" s="52" t="s">
        <v>8</v>
      </c>
      <c r="AC8" s="52" t="s">
        <v>9</v>
      </c>
      <c r="AD8" s="51" t="s">
        <v>8</v>
      </c>
      <c r="AE8" s="51" t="s">
        <v>9</v>
      </c>
      <c r="AF8" s="52" t="s">
        <v>8</v>
      </c>
      <c r="AG8" s="52" t="s">
        <v>9</v>
      </c>
      <c r="AH8" s="101"/>
      <c r="AI8" s="52" t="s">
        <v>8</v>
      </c>
      <c r="AJ8" s="52" t="s">
        <v>9</v>
      </c>
      <c r="AK8" s="3" t="s">
        <v>8</v>
      </c>
      <c r="AL8" s="3" t="s">
        <v>9</v>
      </c>
    </row>
    <row r="9" spans="1:38" s="7" customFormat="1" ht="12" customHeight="1">
      <c r="A9" s="53" t="s">
        <v>10</v>
      </c>
      <c r="B9" s="54"/>
      <c r="C9" s="55"/>
      <c r="D9" s="56">
        <v>4</v>
      </c>
      <c r="E9" s="56">
        <v>132</v>
      </c>
      <c r="F9" s="56">
        <v>4</v>
      </c>
      <c r="G9" s="56">
        <v>120</v>
      </c>
      <c r="H9" s="56">
        <v>4</v>
      </c>
      <c r="I9" s="56">
        <v>126</v>
      </c>
      <c r="J9" s="56">
        <v>4</v>
      </c>
      <c r="K9" s="56">
        <v>104</v>
      </c>
      <c r="L9" s="57">
        <f>D9+F9+H9+J9</f>
        <v>16</v>
      </c>
      <c r="M9" s="57">
        <f>E9+G9+I9+K9</f>
        <v>482</v>
      </c>
      <c r="N9" s="58">
        <v>4</v>
      </c>
      <c r="O9" s="58">
        <v>111</v>
      </c>
      <c r="P9" s="58">
        <v>3</v>
      </c>
      <c r="Q9" s="58">
        <v>92</v>
      </c>
      <c r="R9" s="58">
        <v>3</v>
      </c>
      <c r="S9" s="58">
        <v>102</v>
      </c>
      <c r="T9" s="58">
        <v>2</v>
      </c>
      <c r="U9" s="58">
        <v>62</v>
      </c>
      <c r="V9" s="58">
        <v>3</v>
      </c>
      <c r="W9" s="58">
        <v>75</v>
      </c>
      <c r="X9" s="57">
        <f>N9+P9+R9+T9+V9</f>
        <v>15</v>
      </c>
      <c r="Y9" s="57">
        <f>O9+Q9+S9+U9+W9</f>
        <v>442</v>
      </c>
      <c r="Z9" s="58">
        <v>1</v>
      </c>
      <c r="AA9" s="58">
        <v>30</v>
      </c>
      <c r="AB9" s="58">
        <v>2</v>
      </c>
      <c r="AC9" s="58">
        <v>55</v>
      </c>
      <c r="AD9" s="57">
        <f>Z9+AB9</f>
        <v>3</v>
      </c>
      <c r="AE9" s="57">
        <f>AA9+AC9</f>
        <v>85</v>
      </c>
      <c r="AF9" s="59">
        <f>L9+X9+AD9+B9</f>
        <v>34</v>
      </c>
      <c r="AG9" s="59">
        <f>M9+Y9+AE9+C9</f>
        <v>1009</v>
      </c>
      <c r="AH9" s="60">
        <f>AG9/AF9</f>
        <v>29.676470588235293</v>
      </c>
      <c r="AI9" s="58">
        <v>3</v>
      </c>
      <c r="AJ9" s="58">
        <v>90</v>
      </c>
      <c r="AK9" s="4">
        <v>3</v>
      </c>
      <c r="AL9" s="4">
        <v>113</v>
      </c>
    </row>
    <row r="10" spans="1:39" s="7" customFormat="1" ht="12" customHeight="1">
      <c r="A10" s="61" t="s">
        <v>11</v>
      </c>
      <c r="B10" s="54"/>
      <c r="C10" s="55"/>
      <c r="D10" s="56">
        <v>3</v>
      </c>
      <c r="E10" s="56">
        <v>103</v>
      </c>
      <c r="F10" s="56">
        <v>3</v>
      </c>
      <c r="G10" s="56">
        <v>97</v>
      </c>
      <c r="H10" s="56">
        <v>4</v>
      </c>
      <c r="I10" s="56">
        <v>124</v>
      </c>
      <c r="J10" s="56">
        <v>4</v>
      </c>
      <c r="K10" s="56">
        <v>115</v>
      </c>
      <c r="L10" s="57">
        <f aca="true" t="shared" si="0" ref="L10:L37">D10+F10+H10+J10</f>
        <v>14</v>
      </c>
      <c r="M10" s="57">
        <f aca="true" t="shared" si="1" ref="M10:M37">E10+G10+I10+K10</f>
        <v>439</v>
      </c>
      <c r="N10" s="58">
        <v>3</v>
      </c>
      <c r="O10" s="58">
        <v>94</v>
      </c>
      <c r="P10" s="58">
        <v>3</v>
      </c>
      <c r="Q10" s="58">
        <v>105</v>
      </c>
      <c r="R10" s="58">
        <v>3</v>
      </c>
      <c r="S10" s="58">
        <v>75</v>
      </c>
      <c r="T10" s="58">
        <v>3</v>
      </c>
      <c r="U10" s="58">
        <v>87</v>
      </c>
      <c r="V10" s="58">
        <v>4</v>
      </c>
      <c r="W10" s="58">
        <v>103</v>
      </c>
      <c r="X10" s="57">
        <f aca="true" t="shared" si="2" ref="X10:Y37">N10+P10+R10+T10+V10</f>
        <v>16</v>
      </c>
      <c r="Y10" s="57">
        <f aca="true" t="shared" si="3" ref="Y10:Y27">O10+Q10+S10+U10+W10</f>
        <v>464</v>
      </c>
      <c r="Z10" s="58">
        <v>1</v>
      </c>
      <c r="AA10" s="58">
        <v>35</v>
      </c>
      <c r="AB10" s="58">
        <v>1</v>
      </c>
      <c r="AC10" s="58">
        <v>34</v>
      </c>
      <c r="AD10" s="57">
        <f aca="true" t="shared" si="4" ref="AD10:AE37">Z10+AB10</f>
        <v>2</v>
      </c>
      <c r="AE10" s="57">
        <f aca="true" t="shared" si="5" ref="AE10:AE16">AA10+AC10</f>
        <v>69</v>
      </c>
      <c r="AF10" s="59">
        <f aca="true" t="shared" si="6" ref="AF10:AF16">L10+X10+AD10+B10</f>
        <v>32</v>
      </c>
      <c r="AG10" s="59">
        <f aca="true" t="shared" si="7" ref="AG10:AG16">M10+Y10+AE10+C10</f>
        <v>972</v>
      </c>
      <c r="AH10" s="60">
        <f aca="true" t="shared" si="8" ref="AH10:AH56">AG10/AF10</f>
        <v>30.375</v>
      </c>
      <c r="AI10" s="58">
        <v>2</v>
      </c>
      <c r="AJ10" s="58">
        <v>60</v>
      </c>
      <c r="AK10" s="18">
        <v>2</v>
      </c>
      <c r="AL10" s="18">
        <v>60</v>
      </c>
      <c r="AM10" s="7">
        <v>1</v>
      </c>
    </row>
    <row r="11" spans="1:38" s="12" customFormat="1" ht="12" customHeight="1">
      <c r="A11" s="61" t="s">
        <v>12</v>
      </c>
      <c r="B11" s="54"/>
      <c r="C11" s="55"/>
      <c r="D11" s="56">
        <v>1</v>
      </c>
      <c r="E11" s="56">
        <v>19</v>
      </c>
      <c r="F11" s="56">
        <v>1</v>
      </c>
      <c r="G11" s="56">
        <v>15</v>
      </c>
      <c r="H11" s="56">
        <v>1</v>
      </c>
      <c r="I11" s="56">
        <v>24</v>
      </c>
      <c r="J11" s="56">
        <v>0</v>
      </c>
      <c r="K11" s="56">
        <v>0</v>
      </c>
      <c r="L11" s="57">
        <f t="shared" si="0"/>
        <v>3</v>
      </c>
      <c r="M11" s="57">
        <f t="shared" si="1"/>
        <v>58</v>
      </c>
      <c r="N11" s="58">
        <v>0</v>
      </c>
      <c r="O11" s="58">
        <v>0</v>
      </c>
      <c r="P11" s="58">
        <v>1</v>
      </c>
      <c r="Q11" s="58">
        <v>17</v>
      </c>
      <c r="R11" s="58">
        <v>1</v>
      </c>
      <c r="S11" s="58">
        <v>15</v>
      </c>
      <c r="T11" s="58">
        <v>0</v>
      </c>
      <c r="U11" s="58">
        <v>0</v>
      </c>
      <c r="V11" s="58">
        <v>0</v>
      </c>
      <c r="W11" s="58">
        <v>0</v>
      </c>
      <c r="X11" s="57">
        <f t="shared" si="2"/>
        <v>2</v>
      </c>
      <c r="Y11" s="57">
        <f t="shared" si="3"/>
        <v>32</v>
      </c>
      <c r="Z11" s="58">
        <v>0</v>
      </c>
      <c r="AA11" s="58">
        <v>0</v>
      </c>
      <c r="AB11" s="58">
        <v>1</v>
      </c>
      <c r="AC11" s="58">
        <v>16</v>
      </c>
      <c r="AD11" s="57">
        <f t="shared" si="4"/>
        <v>1</v>
      </c>
      <c r="AE11" s="57">
        <f t="shared" si="5"/>
        <v>16</v>
      </c>
      <c r="AF11" s="59">
        <f t="shared" si="6"/>
        <v>6</v>
      </c>
      <c r="AG11" s="59">
        <f t="shared" si="7"/>
        <v>106</v>
      </c>
      <c r="AH11" s="60">
        <f t="shared" si="8"/>
        <v>17.666666666666668</v>
      </c>
      <c r="AI11" s="58">
        <v>1</v>
      </c>
      <c r="AJ11" s="58">
        <v>30</v>
      </c>
      <c r="AK11" s="16">
        <v>1</v>
      </c>
      <c r="AL11" s="16">
        <v>30</v>
      </c>
    </row>
    <row r="12" spans="1:39" s="7" customFormat="1" ht="12" customHeight="1">
      <c r="A12" s="53" t="s">
        <v>13</v>
      </c>
      <c r="B12" s="54"/>
      <c r="C12" s="55"/>
      <c r="D12" s="56">
        <v>3</v>
      </c>
      <c r="E12" s="56">
        <v>94</v>
      </c>
      <c r="F12" s="56">
        <v>2</v>
      </c>
      <c r="G12" s="56">
        <v>67</v>
      </c>
      <c r="H12" s="56">
        <v>2</v>
      </c>
      <c r="I12" s="56">
        <v>56</v>
      </c>
      <c r="J12" s="56">
        <v>2</v>
      </c>
      <c r="K12" s="56">
        <v>60</v>
      </c>
      <c r="L12" s="57">
        <f t="shared" si="0"/>
        <v>9</v>
      </c>
      <c r="M12" s="57">
        <f t="shared" si="1"/>
        <v>277</v>
      </c>
      <c r="N12" s="58">
        <v>2</v>
      </c>
      <c r="O12" s="58">
        <v>44</v>
      </c>
      <c r="P12" s="58">
        <v>1</v>
      </c>
      <c r="Q12" s="58">
        <v>28</v>
      </c>
      <c r="R12" s="58">
        <v>1</v>
      </c>
      <c r="S12" s="58">
        <v>32</v>
      </c>
      <c r="T12" s="58">
        <v>1</v>
      </c>
      <c r="U12" s="58">
        <v>23</v>
      </c>
      <c r="V12" s="58">
        <v>1</v>
      </c>
      <c r="W12" s="58">
        <v>29</v>
      </c>
      <c r="X12" s="57">
        <f t="shared" si="2"/>
        <v>6</v>
      </c>
      <c r="Y12" s="57">
        <f t="shared" si="3"/>
        <v>156</v>
      </c>
      <c r="Z12" s="58">
        <v>1</v>
      </c>
      <c r="AA12" s="58">
        <v>33</v>
      </c>
      <c r="AB12" s="58">
        <v>1</v>
      </c>
      <c r="AC12" s="58">
        <v>19</v>
      </c>
      <c r="AD12" s="57">
        <f t="shared" si="4"/>
        <v>2</v>
      </c>
      <c r="AE12" s="57">
        <f t="shared" si="5"/>
        <v>52</v>
      </c>
      <c r="AF12" s="59">
        <f t="shared" si="6"/>
        <v>17</v>
      </c>
      <c r="AG12" s="59">
        <f t="shared" si="7"/>
        <v>485</v>
      </c>
      <c r="AH12" s="60">
        <f t="shared" si="8"/>
        <v>28.529411764705884</v>
      </c>
      <c r="AI12" s="58">
        <v>2</v>
      </c>
      <c r="AJ12" s="58">
        <v>60</v>
      </c>
      <c r="AK12" s="18">
        <v>2</v>
      </c>
      <c r="AL12" s="18">
        <v>74</v>
      </c>
      <c r="AM12" s="7">
        <v>1</v>
      </c>
    </row>
    <row r="13" spans="1:38" s="7" customFormat="1" ht="12" customHeight="1">
      <c r="A13" s="53" t="s">
        <v>14</v>
      </c>
      <c r="B13" s="54"/>
      <c r="C13" s="55"/>
      <c r="D13" s="56">
        <v>2</v>
      </c>
      <c r="E13" s="56">
        <v>48</v>
      </c>
      <c r="F13" s="56">
        <v>1</v>
      </c>
      <c r="G13" s="56">
        <v>30</v>
      </c>
      <c r="H13" s="56">
        <v>2</v>
      </c>
      <c r="I13" s="56">
        <v>46</v>
      </c>
      <c r="J13" s="56">
        <v>2</v>
      </c>
      <c r="K13" s="56">
        <v>41</v>
      </c>
      <c r="L13" s="57">
        <f t="shared" si="0"/>
        <v>7</v>
      </c>
      <c r="M13" s="57">
        <f t="shared" si="1"/>
        <v>165</v>
      </c>
      <c r="N13" s="58">
        <v>1</v>
      </c>
      <c r="O13" s="58">
        <v>31</v>
      </c>
      <c r="P13" s="58">
        <v>2</v>
      </c>
      <c r="Q13" s="58">
        <v>36</v>
      </c>
      <c r="R13" s="58">
        <v>1</v>
      </c>
      <c r="S13" s="58">
        <v>36</v>
      </c>
      <c r="T13" s="58">
        <v>1</v>
      </c>
      <c r="U13" s="58">
        <v>36</v>
      </c>
      <c r="V13" s="58">
        <v>1</v>
      </c>
      <c r="W13" s="58">
        <v>29</v>
      </c>
      <c r="X13" s="57">
        <f t="shared" si="2"/>
        <v>6</v>
      </c>
      <c r="Y13" s="57">
        <f t="shared" si="3"/>
        <v>168</v>
      </c>
      <c r="Z13" s="58">
        <v>1</v>
      </c>
      <c r="AA13" s="58">
        <v>21</v>
      </c>
      <c r="AB13" s="58">
        <v>1</v>
      </c>
      <c r="AC13" s="58">
        <v>24</v>
      </c>
      <c r="AD13" s="57">
        <f t="shared" si="4"/>
        <v>2</v>
      </c>
      <c r="AE13" s="57">
        <f t="shared" si="5"/>
        <v>45</v>
      </c>
      <c r="AF13" s="59">
        <f t="shared" si="6"/>
        <v>15</v>
      </c>
      <c r="AG13" s="59">
        <f t="shared" si="7"/>
        <v>378</v>
      </c>
      <c r="AH13" s="60">
        <f t="shared" si="8"/>
        <v>25.2</v>
      </c>
      <c r="AI13" s="58">
        <v>1</v>
      </c>
      <c r="AJ13" s="58">
        <v>30</v>
      </c>
      <c r="AK13" s="4">
        <v>1</v>
      </c>
      <c r="AL13" s="4">
        <v>25</v>
      </c>
    </row>
    <row r="14" spans="1:38" s="7" customFormat="1" ht="11.25" customHeight="1">
      <c r="A14" s="53" t="s">
        <v>15</v>
      </c>
      <c r="B14" s="54"/>
      <c r="C14" s="55"/>
      <c r="D14" s="56">
        <v>4</v>
      </c>
      <c r="E14" s="56">
        <v>140</v>
      </c>
      <c r="F14" s="56">
        <v>4</v>
      </c>
      <c r="G14" s="56">
        <v>117</v>
      </c>
      <c r="H14" s="56">
        <v>4</v>
      </c>
      <c r="I14" s="56">
        <v>137</v>
      </c>
      <c r="J14" s="56">
        <v>4</v>
      </c>
      <c r="K14" s="56">
        <v>126</v>
      </c>
      <c r="L14" s="57">
        <f t="shared" si="0"/>
        <v>16</v>
      </c>
      <c r="M14" s="57">
        <f t="shared" si="1"/>
        <v>520</v>
      </c>
      <c r="N14" s="58">
        <v>4</v>
      </c>
      <c r="O14" s="58">
        <v>112</v>
      </c>
      <c r="P14" s="58">
        <v>4</v>
      </c>
      <c r="Q14" s="58">
        <v>119</v>
      </c>
      <c r="R14" s="58">
        <v>4</v>
      </c>
      <c r="S14" s="58">
        <v>119</v>
      </c>
      <c r="T14" s="58">
        <v>3</v>
      </c>
      <c r="U14" s="58">
        <v>88</v>
      </c>
      <c r="V14" s="58">
        <v>3</v>
      </c>
      <c r="W14" s="58">
        <v>94</v>
      </c>
      <c r="X14" s="57">
        <f t="shared" si="2"/>
        <v>18</v>
      </c>
      <c r="Y14" s="57">
        <f t="shared" si="3"/>
        <v>532</v>
      </c>
      <c r="Z14" s="58">
        <v>2</v>
      </c>
      <c r="AA14" s="58">
        <v>45</v>
      </c>
      <c r="AB14" s="58">
        <v>2</v>
      </c>
      <c r="AC14" s="58">
        <v>49</v>
      </c>
      <c r="AD14" s="57">
        <f t="shared" si="4"/>
        <v>4</v>
      </c>
      <c r="AE14" s="57">
        <f t="shared" si="5"/>
        <v>94</v>
      </c>
      <c r="AF14" s="59">
        <f t="shared" si="6"/>
        <v>38</v>
      </c>
      <c r="AG14" s="59">
        <f t="shared" si="7"/>
        <v>1146</v>
      </c>
      <c r="AH14" s="60">
        <f t="shared" si="8"/>
        <v>30.157894736842106</v>
      </c>
      <c r="AI14" s="58">
        <v>2</v>
      </c>
      <c r="AJ14" s="58">
        <v>60</v>
      </c>
      <c r="AK14" s="4">
        <v>2</v>
      </c>
      <c r="AL14" s="4">
        <v>60</v>
      </c>
    </row>
    <row r="15" spans="1:38" s="7" customFormat="1" ht="12" customHeight="1">
      <c r="A15" s="53" t="s">
        <v>17</v>
      </c>
      <c r="B15" s="54"/>
      <c r="C15" s="55"/>
      <c r="D15" s="56">
        <v>8</v>
      </c>
      <c r="E15" s="56">
        <v>243</v>
      </c>
      <c r="F15" s="56">
        <v>8</v>
      </c>
      <c r="G15" s="56">
        <v>219</v>
      </c>
      <c r="H15" s="56">
        <v>8</v>
      </c>
      <c r="I15" s="56">
        <v>240</v>
      </c>
      <c r="J15" s="56">
        <v>7</v>
      </c>
      <c r="K15" s="56">
        <v>214</v>
      </c>
      <c r="L15" s="57">
        <f t="shared" si="0"/>
        <v>31</v>
      </c>
      <c r="M15" s="57">
        <f t="shared" si="1"/>
        <v>916</v>
      </c>
      <c r="N15" s="58">
        <v>8</v>
      </c>
      <c r="O15" s="58">
        <v>229</v>
      </c>
      <c r="P15" s="58">
        <v>6</v>
      </c>
      <c r="Q15" s="58">
        <v>177</v>
      </c>
      <c r="R15" s="58">
        <v>6</v>
      </c>
      <c r="S15" s="58">
        <v>183</v>
      </c>
      <c r="T15" s="58">
        <v>6</v>
      </c>
      <c r="U15" s="58">
        <v>169</v>
      </c>
      <c r="V15" s="62">
        <v>7</v>
      </c>
      <c r="W15" s="62">
        <v>183</v>
      </c>
      <c r="X15" s="57">
        <f t="shared" si="2"/>
        <v>33</v>
      </c>
      <c r="Y15" s="57">
        <f t="shared" si="3"/>
        <v>941</v>
      </c>
      <c r="Z15" s="62">
        <v>3</v>
      </c>
      <c r="AA15" s="62">
        <v>88</v>
      </c>
      <c r="AB15" s="58">
        <v>4</v>
      </c>
      <c r="AC15" s="58">
        <v>111</v>
      </c>
      <c r="AD15" s="57">
        <f t="shared" si="4"/>
        <v>7</v>
      </c>
      <c r="AE15" s="57">
        <f t="shared" si="5"/>
        <v>199</v>
      </c>
      <c r="AF15" s="59">
        <f t="shared" si="6"/>
        <v>71</v>
      </c>
      <c r="AG15" s="59">
        <f t="shared" si="7"/>
        <v>2056</v>
      </c>
      <c r="AH15" s="60">
        <f t="shared" si="8"/>
        <v>28.95774647887324</v>
      </c>
      <c r="AI15" s="58">
        <v>4</v>
      </c>
      <c r="AJ15" s="58">
        <v>120</v>
      </c>
      <c r="AK15" s="4">
        <v>4</v>
      </c>
      <c r="AL15" s="4">
        <v>140</v>
      </c>
    </row>
    <row r="16" spans="1:38" s="7" customFormat="1" ht="12" customHeight="1">
      <c r="A16" s="53" t="s">
        <v>16</v>
      </c>
      <c r="B16" s="54">
        <v>1</v>
      </c>
      <c r="C16" s="55">
        <v>8</v>
      </c>
      <c r="D16" s="56">
        <v>1</v>
      </c>
      <c r="E16" s="56">
        <v>31</v>
      </c>
      <c r="F16" s="56">
        <v>1</v>
      </c>
      <c r="G16" s="56">
        <v>23</v>
      </c>
      <c r="H16" s="56">
        <v>1</v>
      </c>
      <c r="I16" s="56">
        <v>28</v>
      </c>
      <c r="J16" s="56">
        <v>2</v>
      </c>
      <c r="K16" s="56">
        <v>40</v>
      </c>
      <c r="L16" s="57">
        <f t="shared" si="0"/>
        <v>5</v>
      </c>
      <c r="M16" s="57">
        <f t="shared" si="1"/>
        <v>122</v>
      </c>
      <c r="N16" s="58">
        <v>1</v>
      </c>
      <c r="O16" s="58">
        <v>18</v>
      </c>
      <c r="P16" s="58">
        <v>1</v>
      </c>
      <c r="Q16" s="58">
        <v>23</v>
      </c>
      <c r="R16" s="58">
        <v>1</v>
      </c>
      <c r="S16" s="58">
        <v>19</v>
      </c>
      <c r="T16" s="58">
        <v>1</v>
      </c>
      <c r="U16" s="58">
        <v>28</v>
      </c>
      <c r="V16" s="58">
        <v>1</v>
      </c>
      <c r="W16" s="58">
        <v>23</v>
      </c>
      <c r="X16" s="57">
        <f t="shared" si="2"/>
        <v>5</v>
      </c>
      <c r="Y16" s="57">
        <f t="shared" si="3"/>
        <v>111</v>
      </c>
      <c r="Z16" s="58">
        <v>1</v>
      </c>
      <c r="AA16" s="58">
        <v>25</v>
      </c>
      <c r="AB16" s="58">
        <v>1</v>
      </c>
      <c r="AC16" s="58">
        <v>18</v>
      </c>
      <c r="AD16" s="57">
        <f t="shared" si="4"/>
        <v>2</v>
      </c>
      <c r="AE16" s="57">
        <f t="shared" si="5"/>
        <v>43</v>
      </c>
      <c r="AF16" s="59">
        <f t="shared" si="6"/>
        <v>13</v>
      </c>
      <c r="AG16" s="59">
        <f t="shared" si="7"/>
        <v>284</v>
      </c>
      <c r="AH16" s="60">
        <f t="shared" si="8"/>
        <v>21.846153846153847</v>
      </c>
      <c r="AI16" s="58">
        <v>1</v>
      </c>
      <c r="AJ16" s="58">
        <v>30</v>
      </c>
      <c r="AK16" s="4">
        <v>1</v>
      </c>
      <c r="AL16" s="4">
        <v>30</v>
      </c>
    </row>
    <row r="17" spans="1:38" s="7" customFormat="1" ht="29.25" customHeight="1">
      <c r="A17" s="63" t="s">
        <v>73</v>
      </c>
      <c r="B17" s="64"/>
      <c r="C17" s="57"/>
      <c r="D17" s="65"/>
      <c r="E17" s="65"/>
      <c r="F17" s="65">
        <v>1</v>
      </c>
      <c r="G17" s="65">
        <v>1</v>
      </c>
      <c r="H17" s="65"/>
      <c r="I17" s="65"/>
      <c r="J17" s="65"/>
      <c r="K17" s="65"/>
      <c r="L17" s="57">
        <f t="shared" si="0"/>
        <v>1</v>
      </c>
      <c r="M17" s="57">
        <f t="shared" si="1"/>
        <v>1</v>
      </c>
      <c r="N17" s="62">
        <v>1</v>
      </c>
      <c r="O17" s="62">
        <v>2</v>
      </c>
      <c r="P17" s="62">
        <v>1</v>
      </c>
      <c r="Q17" s="62">
        <v>2</v>
      </c>
      <c r="R17" s="62"/>
      <c r="S17" s="62"/>
      <c r="T17" s="62"/>
      <c r="U17" s="62"/>
      <c r="V17" s="62"/>
      <c r="W17" s="62"/>
      <c r="X17" s="57">
        <f t="shared" si="2"/>
        <v>2</v>
      </c>
      <c r="Y17" s="57">
        <f t="shared" si="2"/>
        <v>4</v>
      </c>
      <c r="Z17" s="62"/>
      <c r="AA17" s="62"/>
      <c r="AB17" s="62"/>
      <c r="AC17" s="62"/>
      <c r="AD17" s="57"/>
      <c r="AE17" s="57">
        <f t="shared" si="4"/>
        <v>0</v>
      </c>
      <c r="AF17" s="59">
        <f>L17+X17+AD17</f>
        <v>3</v>
      </c>
      <c r="AG17" s="66">
        <f>M17+Y17+AE17</f>
        <v>5</v>
      </c>
      <c r="AH17" s="67"/>
      <c r="AI17" s="66"/>
      <c r="AJ17" s="66"/>
      <c r="AK17" s="4"/>
      <c r="AL17" s="4"/>
    </row>
    <row r="18" spans="1:38" s="7" customFormat="1" ht="12" customHeight="1">
      <c r="A18" s="53" t="s">
        <v>18</v>
      </c>
      <c r="B18" s="54"/>
      <c r="C18" s="55"/>
      <c r="D18" s="56">
        <v>5</v>
      </c>
      <c r="E18" s="56">
        <v>168</v>
      </c>
      <c r="F18" s="56">
        <v>5</v>
      </c>
      <c r="G18" s="56">
        <v>155</v>
      </c>
      <c r="H18" s="56">
        <v>5</v>
      </c>
      <c r="I18" s="56">
        <v>161</v>
      </c>
      <c r="J18" s="56">
        <v>4</v>
      </c>
      <c r="K18" s="56">
        <v>128</v>
      </c>
      <c r="L18" s="57">
        <f t="shared" si="0"/>
        <v>19</v>
      </c>
      <c r="M18" s="57">
        <f t="shared" si="1"/>
        <v>612</v>
      </c>
      <c r="N18" s="58">
        <v>5</v>
      </c>
      <c r="O18" s="58">
        <v>141</v>
      </c>
      <c r="P18" s="58">
        <v>4</v>
      </c>
      <c r="Q18" s="58">
        <v>129</v>
      </c>
      <c r="R18" s="58">
        <v>4</v>
      </c>
      <c r="S18" s="58">
        <v>119</v>
      </c>
      <c r="T18" s="58">
        <v>4</v>
      </c>
      <c r="U18" s="58">
        <v>107</v>
      </c>
      <c r="V18" s="58">
        <v>4</v>
      </c>
      <c r="W18" s="58">
        <v>122</v>
      </c>
      <c r="X18" s="57">
        <f t="shared" si="2"/>
        <v>21</v>
      </c>
      <c r="Y18" s="57">
        <f t="shared" si="3"/>
        <v>618</v>
      </c>
      <c r="Z18" s="58">
        <v>2</v>
      </c>
      <c r="AA18" s="58">
        <v>63</v>
      </c>
      <c r="AB18" s="58">
        <v>1</v>
      </c>
      <c r="AC18" s="58">
        <v>35</v>
      </c>
      <c r="AD18" s="57">
        <f t="shared" si="4"/>
        <v>3</v>
      </c>
      <c r="AE18" s="57">
        <f t="shared" si="4"/>
        <v>98</v>
      </c>
      <c r="AF18" s="59">
        <f aca="true" t="shared" si="9" ref="AF18:AF37">L18+X18+AD18+B18</f>
        <v>43</v>
      </c>
      <c r="AG18" s="59">
        <f aca="true" t="shared" si="10" ref="AG18:AG37">M18+Y18+AE18+C18</f>
        <v>1328</v>
      </c>
      <c r="AH18" s="60">
        <f t="shared" si="8"/>
        <v>30.88372093023256</v>
      </c>
      <c r="AI18" s="58">
        <v>3</v>
      </c>
      <c r="AJ18" s="58">
        <v>90</v>
      </c>
      <c r="AK18" s="4">
        <v>3</v>
      </c>
      <c r="AL18" s="4">
        <v>90</v>
      </c>
    </row>
    <row r="19" spans="1:38" s="7" customFormat="1" ht="12" customHeight="1">
      <c r="A19" s="53" t="s">
        <v>19</v>
      </c>
      <c r="B19" s="54"/>
      <c r="C19" s="55"/>
      <c r="D19" s="56">
        <v>6</v>
      </c>
      <c r="E19" s="56">
        <v>178</v>
      </c>
      <c r="F19" s="56">
        <v>5</v>
      </c>
      <c r="G19" s="56">
        <v>160</v>
      </c>
      <c r="H19" s="56">
        <v>5</v>
      </c>
      <c r="I19" s="56">
        <v>139</v>
      </c>
      <c r="J19" s="56">
        <v>6</v>
      </c>
      <c r="K19" s="56">
        <v>190</v>
      </c>
      <c r="L19" s="57">
        <f t="shared" si="0"/>
        <v>22</v>
      </c>
      <c r="M19" s="57">
        <f t="shared" si="1"/>
        <v>667</v>
      </c>
      <c r="N19" s="62">
        <v>6</v>
      </c>
      <c r="O19" s="62">
        <v>159</v>
      </c>
      <c r="P19" s="62">
        <v>5</v>
      </c>
      <c r="Q19" s="58">
        <v>139</v>
      </c>
      <c r="R19" s="58">
        <v>5</v>
      </c>
      <c r="S19" s="58">
        <v>136</v>
      </c>
      <c r="T19" s="58">
        <v>4</v>
      </c>
      <c r="U19" s="58">
        <v>119</v>
      </c>
      <c r="V19" s="58">
        <v>5</v>
      </c>
      <c r="W19" s="58">
        <v>145</v>
      </c>
      <c r="X19" s="57">
        <f t="shared" si="2"/>
        <v>25</v>
      </c>
      <c r="Y19" s="57">
        <f t="shared" si="3"/>
        <v>698</v>
      </c>
      <c r="Z19" s="58">
        <v>3</v>
      </c>
      <c r="AA19" s="58">
        <v>78</v>
      </c>
      <c r="AB19" s="58">
        <v>3</v>
      </c>
      <c r="AC19" s="58">
        <v>80</v>
      </c>
      <c r="AD19" s="57">
        <f t="shared" si="4"/>
        <v>6</v>
      </c>
      <c r="AE19" s="57">
        <f t="shared" si="4"/>
        <v>158</v>
      </c>
      <c r="AF19" s="59">
        <f t="shared" si="9"/>
        <v>53</v>
      </c>
      <c r="AG19" s="59">
        <f t="shared" si="10"/>
        <v>1523</v>
      </c>
      <c r="AH19" s="60">
        <f t="shared" si="8"/>
        <v>28.735849056603772</v>
      </c>
      <c r="AI19" s="58">
        <v>4</v>
      </c>
      <c r="AJ19" s="58">
        <v>130</v>
      </c>
      <c r="AK19" s="4">
        <v>4</v>
      </c>
      <c r="AL19" s="4">
        <v>140</v>
      </c>
    </row>
    <row r="20" spans="1:38" s="7" customFormat="1" ht="12" customHeight="1">
      <c r="A20" s="53" t="s">
        <v>20</v>
      </c>
      <c r="B20" s="54"/>
      <c r="C20" s="55"/>
      <c r="D20" s="56">
        <v>3</v>
      </c>
      <c r="E20" s="56">
        <v>90</v>
      </c>
      <c r="F20" s="56">
        <v>3</v>
      </c>
      <c r="G20" s="56">
        <v>98</v>
      </c>
      <c r="H20" s="56">
        <v>3</v>
      </c>
      <c r="I20" s="56">
        <v>98</v>
      </c>
      <c r="J20" s="56">
        <v>3</v>
      </c>
      <c r="K20" s="56">
        <v>88</v>
      </c>
      <c r="L20" s="57">
        <f t="shared" si="0"/>
        <v>12</v>
      </c>
      <c r="M20" s="57">
        <f t="shared" si="1"/>
        <v>374</v>
      </c>
      <c r="N20" s="58">
        <v>3</v>
      </c>
      <c r="O20" s="58">
        <v>77</v>
      </c>
      <c r="P20" s="58">
        <v>3</v>
      </c>
      <c r="Q20" s="58">
        <v>79</v>
      </c>
      <c r="R20" s="58">
        <v>2</v>
      </c>
      <c r="S20" s="58">
        <v>58</v>
      </c>
      <c r="T20" s="58">
        <v>2</v>
      </c>
      <c r="U20" s="58">
        <v>65</v>
      </c>
      <c r="V20" s="58">
        <v>2</v>
      </c>
      <c r="W20" s="58">
        <v>56</v>
      </c>
      <c r="X20" s="57">
        <f t="shared" si="2"/>
        <v>12</v>
      </c>
      <c r="Y20" s="57">
        <f t="shared" si="3"/>
        <v>335</v>
      </c>
      <c r="Z20" s="58">
        <v>1</v>
      </c>
      <c r="AA20" s="58">
        <v>30</v>
      </c>
      <c r="AB20" s="58">
        <v>1</v>
      </c>
      <c r="AC20" s="58">
        <v>30</v>
      </c>
      <c r="AD20" s="57">
        <f t="shared" si="4"/>
        <v>2</v>
      </c>
      <c r="AE20" s="57">
        <f t="shared" si="4"/>
        <v>60</v>
      </c>
      <c r="AF20" s="59">
        <f t="shared" si="9"/>
        <v>26</v>
      </c>
      <c r="AG20" s="59">
        <f t="shared" si="10"/>
        <v>769</v>
      </c>
      <c r="AH20" s="60">
        <f t="shared" si="8"/>
        <v>29.576923076923077</v>
      </c>
      <c r="AI20" s="58">
        <v>2</v>
      </c>
      <c r="AJ20" s="58">
        <v>60</v>
      </c>
      <c r="AK20" s="4">
        <v>2</v>
      </c>
      <c r="AL20" s="4">
        <v>60</v>
      </c>
    </row>
    <row r="21" spans="1:38" s="7" customFormat="1" ht="12" customHeight="1">
      <c r="A21" s="61" t="s">
        <v>21</v>
      </c>
      <c r="B21" s="54"/>
      <c r="C21" s="55"/>
      <c r="D21" s="56">
        <v>2</v>
      </c>
      <c r="E21" s="56">
        <v>56</v>
      </c>
      <c r="F21" s="56">
        <v>2</v>
      </c>
      <c r="G21" s="56">
        <v>56</v>
      </c>
      <c r="H21" s="56">
        <v>2</v>
      </c>
      <c r="I21" s="56">
        <v>56</v>
      </c>
      <c r="J21" s="56">
        <v>2</v>
      </c>
      <c r="K21" s="56">
        <v>49</v>
      </c>
      <c r="L21" s="57">
        <f t="shared" si="0"/>
        <v>8</v>
      </c>
      <c r="M21" s="57">
        <f t="shared" si="1"/>
        <v>217</v>
      </c>
      <c r="N21" s="58">
        <v>2</v>
      </c>
      <c r="O21" s="58">
        <v>46</v>
      </c>
      <c r="P21" s="58">
        <v>2</v>
      </c>
      <c r="Q21" s="58">
        <v>44</v>
      </c>
      <c r="R21" s="58">
        <v>2</v>
      </c>
      <c r="S21" s="58">
        <v>47</v>
      </c>
      <c r="T21" s="58">
        <v>1</v>
      </c>
      <c r="U21" s="58">
        <v>31</v>
      </c>
      <c r="V21" s="58">
        <v>1</v>
      </c>
      <c r="W21" s="58">
        <v>30</v>
      </c>
      <c r="X21" s="57">
        <f t="shared" si="2"/>
        <v>8</v>
      </c>
      <c r="Y21" s="57">
        <f t="shared" si="3"/>
        <v>198</v>
      </c>
      <c r="Z21" s="58">
        <v>1</v>
      </c>
      <c r="AA21" s="58">
        <v>25</v>
      </c>
      <c r="AB21" s="58">
        <v>1</v>
      </c>
      <c r="AC21" s="58">
        <v>22</v>
      </c>
      <c r="AD21" s="57">
        <f t="shared" si="4"/>
        <v>2</v>
      </c>
      <c r="AE21" s="57">
        <f t="shared" si="4"/>
        <v>47</v>
      </c>
      <c r="AF21" s="59">
        <f t="shared" si="9"/>
        <v>18</v>
      </c>
      <c r="AG21" s="59">
        <f t="shared" si="10"/>
        <v>462</v>
      </c>
      <c r="AH21" s="60">
        <f t="shared" si="8"/>
        <v>25.666666666666668</v>
      </c>
      <c r="AI21" s="58">
        <v>1</v>
      </c>
      <c r="AJ21" s="58">
        <v>30</v>
      </c>
      <c r="AK21" s="4">
        <v>1</v>
      </c>
      <c r="AL21" s="4">
        <v>30</v>
      </c>
    </row>
    <row r="22" spans="1:38" s="7" customFormat="1" ht="12" customHeight="1">
      <c r="A22" s="53" t="s">
        <v>22</v>
      </c>
      <c r="B22" s="54"/>
      <c r="C22" s="55"/>
      <c r="D22" s="56">
        <v>4</v>
      </c>
      <c r="E22" s="56">
        <v>120</v>
      </c>
      <c r="F22" s="56">
        <v>3</v>
      </c>
      <c r="G22" s="56">
        <v>96</v>
      </c>
      <c r="H22" s="56">
        <v>4</v>
      </c>
      <c r="I22" s="56">
        <v>103</v>
      </c>
      <c r="J22" s="56">
        <v>4</v>
      </c>
      <c r="K22" s="56">
        <v>106</v>
      </c>
      <c r="L22" s="57">
        <f t="shared" si="0"/>
        <v>15</v>
      </c>
      <c r="M22" s="57">
        <f t="shared" si="1"/>
        <v>425</v>
      </c>
      <c r="N22" s="58">
        <v>4</v>
      </c>
      <c r="O22" s="58">
        <v>117</v>
      </c>
      <c r="P22" s="58">
        <v>3</v>
      </c>
      <c r="Q22" s="58">
        <v>81</v>
      </c>
      <c r="R22" s="58">
        <v>4</v>
      </c>
      <c r="S22" s="58">
        <v>103</v>
      </c>
      <c r="T22" s="58">
        <v>3</v>
      </c>
      <c r="U22" s="58">
        <v>91</v>
      </c>
      <c r="V22" s="58">
        <v>3</v>
      </c>
      <c r="W22" s="58">
        <v>89</v>
      </c>
      <c r="X22" s="57">
        <v>17</v>
      </c>
      <c r="Y22" s="57">
        <f t="shared" si="3"/>
        <v>481</v>
      </c>
      <c r="Z22" s="58">
        <v>2</v>
      </c>
      <c r="AA22" s="58">
        <v>56</v>
      </c>
      <c r="AB22" s="58">
        <v>1</v>
      </c>
      <c r="AC22" s="58">
        <v>28</v>
      </c>
      <c r="AD22" s="57">
        <f t="shared" si="4"/>
        <v>3</v>
      </c>
      <c r="AE22" s="57">
        <f t="shared" si="4"/>
        <v>84</v>
      </c>
      <c r="AF22" s="59">
        <f t="shared" si="9"/>
        <v>35</v>
      </c>
      <c r="AG22" s="59">
        <f t="shared" si="10"/>
        <v>990</v>
      </c>
      <c r="AH22" s="60">
        <f t="shared" si="8"/>
        <v>28.285714285714285</v>
      </c>
      <c r="AI22" s="58">
        <v>3</v>
      </c>
      <c r="AJ22" s="58">
        <v>105</v>
      </c>
      <c r="AK22" s="4">
        <v>3</v>
      </c>
      <c r="AL22" s="4">
        <v>114</v>
      </c>
    </row>
    <row r="23" spans="1:38" s="7" customFormat="1" ht="12" customHeight="1">
      <c r="A23" s="53" t="s">
        <v>23</v>
      </c>
      <c r="B23" s="54"/>
      <c r="C23" s="55"/>
      <c r="D23" s="56">
        <v>5</v>
      </c>
      <c r="E23" s="56">
        <v>150</v>
      </c>
      <c r="F23" s="56">
        <v>5</v>
      </c>
      <c r="G23" s="56">
        <v>158</v>
      </c>
      <c r="H23" s="56">
        <v>6</v>
      </c>
      <c r="I23" s="56">
        <v>169</v>
      </c>
      <c r="J23" s="56">
        <v>6</v>
      </c>
      <c r="K23" s="56">
        <v>161</v>
      </c>
      <c r="L23" s="57">
        <f t="shared" si="0"/>
        <v>22</v>
      </c>
      <c r="M23" s="57">
        <f t="shared" si="1"/>
        <v>638</v>
      </c>
      <c r="N23" s="62">
        <v>5</v>
      </c>
      <c r="O23" s="62">
        <v>135</v>
      </c>
      <c r="P23" s="58">
        <v>5</v>
      </c>
      <c r="Q23" s="58">
        <v>155</v>
      </c>
      <c r="R23" s="58">
        <v>5</v>
      </c>
      <c r="S23" s="58">
        <v>136</v>
      </c>
      <c r="T23" s="58">
        <v>5</v>
      </c>
      <c r="U23" s="58">
        <v>149</v>
      </c>
      <c r="V23" s="62">
        <v>4</v>
      </c>
      <c r="W23" s="62">
        <v>102</v>
      </c>
      <c r="X23" s="57">
        <f t="shared" si="2"/>
        <v>24</v>
      </c>
      <c r="Y23" s="57">
        <f t="shared" si="3"/>
        <v>677</v>
      </c>
      <c r="Z23" s="58">
        <v>2</v>
      </c>
      <c r="AA23" s="58">
        <v>54</v>
      </c>
      <c r="AB23" s="58">
        <v>2</v>
      </c>
      <c r="AC23" s="58">
        <v>48</v>
      </c>
      <c r="AD23" s="57">
        <v>4</v>
      </c>
      <c r="AE23" s="57">
        <f t="shared" si="4"/>
        <v>102</v>
      </c>
      <c r="AF23" s="59">
        <f t="shared" si="9"/>
        <v>50</v>
      </c>
      <c r="AG23" s="59">
        <f t="shared" si="10"/>
        <v>1417</v>
      </c>
      <c r="AH23" s="60">
        <f t="shared" si="8"/>
        <v>28.34</v>
      </c>
      <c r="AI23" s="58">
        <v>4</v>
      </c>
      <c r="AJ23" s="58">
        <v>120</v>
      </c>
      <c r="AK23" s="4">
        <v>4</v>
      </c>
      <c r="AL23" s="4">
        <v>120</v>
      </c>
    </row>
    <row r="24" spans="1:38" s="7" customFormat="1" ht="12" customHeight="1">
      <c r="A24" s="53" t="s">
        <v>24</v>
      </c>
      <c r="B24" s="54"/>
      <c r="C24" s="55"/>
      <c r="D24" s="56">
        <v>4</v>
      </c>
      <c r="E24" s="56">
        <v>107</v>
      </c>
      <c r="F24" s="56">
        <v>4</v>
      </c>
      <c r="G24" s="56">
        <v>102</v>
      </c>
      <c r="H24" s="56">
        <v>4</v>
      </c>
      <c r="I24" s="56">
        <v>121</v>
      </c>
      <c r="J24" s="56">
        <v>4</v>
      </c>
      <c r="K24" s="56">
        <v>126</v>
      </c>
      <c r="L24" s="57">
        <f t="shared" si="0"/>
        <v>16</v>
      </c>
      <c r="M24" s="57">
        <f t="shared" si="1"/>
        <v>456</v>
      </c>
      <c r="N24" s="58">
        <v>4</v>
      </c>
      <c r="O24" s="58">
        <v>115</v>
      </c>
      <c r="P24" s="62">
        <v>4</v>
      </c>
      <c r="Q24" s="62">
        <v>100</v>
      </c>
      <c r="R24" s="58">
        <v>3</v>
      </c>
      <c r="S24" s="58">
        <v>85</v>
      </c>
      <c r="T24" s="58">
        <v>3</v>
      </c>
      <c r="U24" s="58">
        <v>83</v>
      </c>
      <c r="V24" s="58">
        <v>4</v>
      </c>
      <c r="W24" s="58">
        <v>107</v>
      </c>
      <c r="X24" s="57">
        <f t="shared" si="2"/>
        <v>18</v>
      </c>
      <c r="Y24" s="57">
        <f t="shared" si="3"/>
        <v>490</v>
      </c>
      <c r="Z24" s="58">
        <v>2</v>
      </c>
      <c r="AA24" s="58">
        <v>48</v>
      </c>
      <c r="AB24" s="58">
        <v>2</v>
      </c>
      <c r="AC24" s="58">
        <v>52</v>
      </c>
      <c r="AD24" s="57">
        <v>4</v>
      </c>
      <c r="AE24" s="57">
        <f t="shared" si="4"/>
        <v>100</v>
      </c>
      <c r="AF24" s="59">
        <f t="shared" si="9"/>
        <v>38</v>
      </c>
      <c r="AG24" s="59">
        <f t="shared" si="10"/>
        <v>1046</v>
      </c>
      <c r="AH24" s="60">
        <f t="shared" si="8"/>
        <v>27.526315789473685</v>
      </c>
      <c r="AI24" s="58">
        <v>3</v>
      </c>
      <c r="AJ24" s="58">
        <v>90</v>
      </c>
      <c r="AK24" s="4">
        <v>3</v>
      </c>
      <c r="AL24" s="4">
        <v>90</v>
      </c>
    </row>
    <row r="25" spans="1:38" s="7" customFormat="1" ht="12" customHeight="1">
      <c r="A25" s="53" t="s">
        <v>25</v>
      </c>
      <c r="B25" s="54"/>
      <c r="C25" s="55"/>
      <c r="D25" s="56">
        <v>1</v>
      </c>
      <c r="E25" s="56">
        <v>30</v>
      </c>
      <c r="F25" s="56">
        <v>1</v>
      </c>
      <c r="G25" s="56">
        <v>28</v>
      </c>
      <c r="H25" s="56">
        <v>1</v>
      </c>
      <c r="I25" s="56">
        <v>27</v>
      </c>
      <c r="J25" s="56">
        <v>1</v>
      </c>
      <c r="K25" s="56">
        <v>22</v>
      </c>
      <c r="L25" s="57">
        <f t="shared" si="0"/>
        <v>4</v>
      </c>
      <c r="M25" s="57">
        <f t="shared" si="1"/>
        <v>107</v>
      </c>
      <c r="N25" s="58">
        <v>1</v>
      </c>
      <c r="O25" s="58">
        <v>26</v>
      </c>
      <c r="P25" s="58">
        <v>1</v>
      </c>
      <c r="Q25" s="58">
        <v>25</v>
      </c>
      <c r="R25" s="58">
        <v>1</v>
      </c>
      <c r="S25" s="58">
        <v>28</v>
      </c>
      <c r="T25" s="58">
        <v>2</v>
      </c>
      <c r="U25" s="58">
        <v>43</v>
      </c>
      <c r="V25" s="58">
        <v>1</v>
      </c>
      <c r="W25" s="58">
        <v>35</v>
      </c>
      <c r="X25" s="57">
        <f t="shared" si="2"/>
        <v>6</v>
      </c>
      <c r="Y25" s="57">
        <f t="shared" si="3"/>
        <v>157</v>
      </c>
      <c r="Z25" s="58">
        <v>1</v>
      </c>
      <c r="AA25" s="58">
        <v>22</v>
      </c>
      <c r="AB25" s="58">
        <v>1</v>
      </c>
      <c r="AC25" s="58">
        <v>21</v>
      </c>
      <c r="AD25" s="57">
        <f t="shared" si="4"/>
        <v>2</v>
      </c>
      <c r="AE25" s="57">
        <f t="shared" si="4"/>
        <v>43</v>
      </c>
      <c r="AF25" s="59">
        <f t="shared" si="9"/>
        <v>12</v>
      </c>
      <c r="AG25" s="59">
        <f t="shared" si="10"/>
        <v>307</v>
      </c>
      <c r="AH25" s="60">
        <f t="shared" si="8"/>
        <v>25.583333333333332</v>
      </c>
      <c r="AI25" s="58">
        <v>1</v>
      </c>
      <c r="AJ25" s="58">
        <v>35</v>
      </c>
      <c r="AK25" s="4">
        <v>1</v>
      </c>
      <c r="AL25" s="4">
        <v>35</v>
      </c>
    </row>
    <row r="26" spans="1:39" s="7" customFormat="1" ht="12" customHeight="1">
      <c r="A26" s="53" t="s">
        <v>26</v>
      </c>
      <c r="B26" s="54"/>
      <c r="C26" s="55"/>
      <c r="D26" s="56">
        <v>4</v>
      </c>
      <c r="E26" s="56">
        <v>109</v>
      </c>
      <c r="F26" s="56">
        <v>3</v>
      </c>
      <c r="G26" s="56">
        <v>85</v>
      </c>
      <c r="H26" s="56">
        <v>3</v>
      </c>
      <c r="I26" s="56">
        <v>96</v>
      </c>
      <c r="J26" s="56">
        <v>3</v>
      </c>
      <c r="K26" s="56">
        <v>79</v>
      </c>
      <c r="L26" s="57">
        <f t="shared" si="0"/>
        <v>13</v>
      </c>
      <c r="M26" s="57">
        <f t="shared" si="1"/>
        <v>369</v>
      </c>
      <c r="N26" s="58">
        <v>3</v>
      </c>
      <c r="O26" s="58">
        <v>81</v>
      </c>
      <c r="P26" s="58">
        <v>4</v>
      </c>
      <c r="Q26" s="58">
        <v>111</v>
      </c>
      <c r="R26" s="58">
        <v>3</v>
      </c>
      <c r="S26" s="58">
        <v>93</v>
      </c>
      <c r="T26" s="58">
        <v>3</v>
      </c>
      <c r="U26" s="58">
        <v>87</v>
      </c>
      <c r="V26" s="62">
        <v>4</v>
      </c>
      <c r="W26" s="62">
        <v>96</v>
      </c>
      <c r="X26" s="57">
        <v>17</v>
      </c>
      <c r="Y26" s="57">
        <f t="shared" si="3"/>
        <v>468</v>
      </c>
      <c r="Z26" s="58">
        <v>1</v>
      </c>
      <c r="AA26" s="58">
        <v>28</v>
      </c>
      <c r="AB26" s="58">
        <v>1</v>
      </c>
      <c r="AC26" s="58">
        <v>37</v>
      </c>
      <c r="AD26" s="57">
        <f t="shared" si="4"/>
        <v>2</v>
      </c>
      <c r="AE26" s="57">
        <f t="shared" si="4"/>
        <v>65</v>
      </c>
      <c r="AF26" s="59">
        <f t="shared" si="9"/>
        <v>32</v>
      </c>
      <c r="AG26" s="59">
        <f t="shared" si="10"/>
        <v>902</v>
      </c>
      <c r="AH26" s="60">
        <f t="shared" si="8"/>
        <v>28.1875</v>
      </c>
      <c r="AI26" s="58">
        <v>2</v>
      </c>
      <c r="AJ26" s="58">
        <v>60</v>
      </c>
      <c r="AK26" s="17">
        <v>2</v>
      </c>
      <c r="AL26" s="17">
        <v>60</v>
      </c>
      <c r="AM26" s="7">
        <v>1</v>
      </c>
    </row>
    <row r="27" spans="1:38" s="7" customFormat="1" ht="12" customHeight="1">
      <c r="A27" s="53" t="s">
        <v>27</v>
      </c>
      <c r="B27" s="54"/>
      <c r="C27" s="55"/>
      <c r="D27" s="56">
        <v>3</v>
      </c>
      <c r="E27" s="56">
        <v>88</v>
      </c>
      <c r="F27" s="56">
        <v>3</v>
      </c>
      <c r="G27" s="56">
        <v>81</v>
      </c>
      <c r="H27" s="56">
        <v>2</v>
      </c>
      <c r="I27" s="56">
        <v>54</v>
      </c>
      <c r="J27" s="56">
        <v>2</v>
      </c>
      <c r="K27" s="56">
        <v>64</v>
      </c>
      <c r="L27" s="57">
        <f t="shared" si="0"/>
        <v>10</v>
      </c>
      <c r="M27" s="57">
        <f t="shared" si="1"/>
        <v>287</v>
      </c>
      <c r="N27" s="58">
        <v>2</v>
      </c>
      <c r="O27" s="58">
        <v>58</v>
      </c>
      <c r="P27" s="58">
        <v>2</v>
      </c>
      <c r="Q27" s="58">
        <v>60</v>
      </c>
      <c r="R27" s="58">
        <v>1</v>
      </c>
      <c r="S27" s="58">
        <v>34</v>
      </c>
      <c r="T27" s="58">
        <v>2</v>
      </c>
      <c r="U27" s="58">
        <v>42</v>
      </c>
      <c r="V27" s="58">
        <v>2</v>
      </c>
      <c r="W27" s="58">
        <v>56</v>
      </c>
      <c r="X27" s="57">
        <f t="shared" si="2"/>
        <v>9</v>
      </c>
      <c r="Y27" s="57">
        <f t="shared" si="3"/>
        <v>250</v>
      </c>
      <c r="Z27" s="58">
        <v>1</v>
      </c>
      <c r="AA27" s="58">
        <v>34</v>
      </c>
      <c r="AB27" s="58">
        <v>1</v>
      </c>
      <c r="AC27" s="58">
        <v>31</v>
      </c>
      <c r="AD27" s="57">
        <f t="shared" si="4"/>
        <v>2</v>
      </c>
      <c r="AE27" s="57">
        <f t="shared" si="4"/>
        <v>65</v>
      </c>
      <c r="AF27" s="59">
        <f t="shared" si="9"/>
        <v>21</v>
      </c>
      <c r="AG27" s="59">
        <f t="shared" si="10"/>
        <v>602</v>
      </c>
      <c r="AH27" s="60">
        <f t="shared" si="8"/>
        <v>28.666666666666668</v>
      </c>
      <c r="AI27" s="58">
        <v>2</v>
      </c>
      <c r="AJ27" s="58">
        <v>60</v>
      </c>
      <c r="AK27" s="4">
        <v>1</v>
      </c>
      <c r="AL27" s="4">
        <v>30</v>
      </c>
    </row>
    <row r="28" spans="1:38" s="7" customFormat="1" ht="12" customHeight="1">
      <c r="A28" s="53" t="s">
        <v>28</v>
      </c>
      <c r="B28" s="54"/>
      <c r="C28" s="55"/>
      <c r="D28" s="56">
        <v>5</v>
      </c>
      <c r="E28" s="56">
        <v>131</v>
      </c>
      <c r="F28" s="56">
        <v>5</v>
      </c>
      <c r="G28" s="56">
        <v>146</v>
      </c>
      <c r="H28" s="56">
        <v>5</v>
      </c>
      <c r="I28" s="56">
        <v>129</v>
      </c>
      <c r="J28" s="56">
        <v>5</v>
      </c>
      <c r="K28" s="56">
        <v>140</v>
      </c>
      <c r="L28" s="57">
        <f t="shared" si="0"/>
        <v>20</v>
      </c>
      <c r="M28" s="57">
        <f t="shared" si="1"/>
        <v>546</v>
      </c>
      <c r="N28" s="58">
        <v>4</v>
      </c>
      <c r="O28" s="58">
        <v>111</v>
      </c>
      <c r="P28" s="58">
        <v>4</v>
      </c>
      <c r="Q28" s="58">
        <v>114</v>
      </c>
      <c r="R28" s="58">
        <v>3</v>
      </c>
      <c r="S28" s="58">
        <v>94</v>
      </c>
      <c r="T28" s="62">
        <v>3</v>
      </c>
      <c r="U28" s="62">
        <v>94</v>
      </c>
      <c r="V28" s="58">
        <v>3</v>
      </c>
      <c r="W28" s="58">
        <v>83</v>
      </c>
      <c r="X28" s="57">
        <f t="shared" si="2"/>
        <v>17</v>
      </c>
      <c r="Y28" s="57">
        <f t="shared" si="2"/>
        <v>496</v>
      </c>
      <c r="Z28" s="58">
        <v>1</v>
      </c>
      <c r="AA28" s="58">
        <v>28</v>
      </c>
      <c r="AB28" s="58">
        <v>1</v>
      </c>
      <c r="AC28" s="58">
        <v>30</v>
      </c>
      <c r="AD28" s="57">
        <f t="shared" si="4"/>
        <v>2</v>
      </c>
      <c r="AE28" s="57">
        <f t="shared" si="4"/>
        <v>58</v>
      </c>
      <c r="AF28" s="59">
        <f t="shared" si="9"/>
        <v>39</v>
      </c>
      <c r="AG28" s="59">
        <f t="shared" si="10"/>
        <v>1100</v>
      </c>
      <c r="AH28" s="60">
        <f t="shared" si="8"/>
        <v>28.205128205128204</v>
      </c>
      <c r="AI28" s="58">
        <v>3</v>
      </c>
      <c r="AJ28" s="58">
        <v>90</v>
      </c>
      <c r="AK28" s="4">
        <v>3</v>
      </c>
      <c r="AL28" s="4">
        <v>90</v>
      </c>
    </row>
    <row r="29" spans="1:39" s="7" customFormat="1" ht="12" customHeight="1">
      <c r="A29" s="53" t="s">
        <v>29</v>
      </c>
      <c r="B29" s="54"/>
      <c r="C29" s="55"/>
      <c r="D29" s="56">
        <v>8</v>
      </c>
      <c r="E29" s="56">
        <v>235</v>
      </c>
      <c r="F29" s="56">
        <v>6</v>
      </c>
      <c r="G29" s="56">
        <v>174</v>
      </c>
      <c r="H29" s="56">
        <v>7</v>
      </c>
      <c r="I29" s="56">
        <v>207</v>
      </c>
      <c r="J29" s="56">
        <v>4</v>
      </c>
      <c r="K29" s="56">
        <v>132</v>
      </c>
      <c r="L29" s="57">
        <f t="shared" si="0"/>
        <v>25</v>
      </c>
      <c r="M29" s="57">
        <f t="shared" si="1"/>
        <v>748</v>
      </c>
      <c r="N29" s="62">
        <v>6</v>
      </c>
      <c r="O29" s="62">
        <v>164</v>
      </c>
      <c r="P29" s="58">
        <v>4</v>
      </c>
      <c r="Q29" s="58">
        <v>120</v>
      </c>
      <c r="R29" s="58">
        <v>4</v>
      </c>
      <c r="S29" s="58">
        <v>105</v>
      </c>
      <c r="T29" s="58">
        <v>4</v>
      </c>
      <c r="U29" s="58">
        <v>116</v>
      </c>
      <c r="V29" s="58">
        <v>3</v>
      </c>
      <c r="W29" s="58">
        <v>93</v>
      </c>
      <c r="X29" s="57">
        <f t="shared" si="2"/>
        <v>21</v>
      </c>
      <c r="Y29" s="57">
        <f t="shared" si="2"/>
        <v>598</v>
      </c>
      <c r="Z29" s="58">
        <v>2</v>
      </c>
      <c r="AA29" s="58">
        <v>58</v>
      </c>
      <c r="AB29" s="58">
        <v>3</v>
      </c>
      <c r="AC29" s="58">
        <v>76</v>
      </c>
      <c r="AD29" s="57">
        <f t="shared" si="4"/>
        <v>5</v>
      </c>
      <c r="AE29" s="57">
        <f t="shared" si="4"/>
        <v>134</v>
      </c>
      <c r="AF29" s="59">
        <f t="shared" si="9"/>
        <v>51</v>
      </c>
      <c r="AG29" s="59">
        <f t="shared" si="10"/>
        <v>1480</v>
      </c>
      <c r="AH29" s="60">
        <f t="shared" si="8"/>
        <v>29.019607843137255</v>
      </c>
      <c r="AI29" s="58">
        <v>4</v>
      </c>
      <c r="AJ29" s="58">
        <v>120</v>
      </c>
      <c r="AK29" s="17">
        <v>3</v>
      </c>
      <c r="AL29" s="17">
        <v>90</v>
      </c>
      <c r="AM29" s="7">
        <v>1</v>
      </c>
    </row>
    <row r="30" spans="1:39" s="7" customFormat="1" ht="12" customHeight="1">
      <c r="A30" s="53" t="s">
        <v>30</v>
      </c>
      <c r="B30" s="54"/>
      <c r="C30" s="55"/>
      <c r="D30" s="56">
        <v>3</v>
      </c>
      <c r="E30" s="56">
        <v>84</v>
      </c>
      <c r="F30" s="56">
        <v>2</v>
      </c>
      <c r="G30" s="56">
        <v>53</v>
      </c>
      <c r="H30" s="56">
        <v>2</v>
      </c>
      <c r="I30" s="56">
        <v>51</v>
      </c>
      <c r="J30" s="56">
        <v>2</v>
      </c>
      <c r="K30" s="56">
        <v>46</v>
      </c>
      <c r="L30" s="57">
        <f t="shared" si="0"/>
        <v>9</v>
      </c>
      <c r="M30" s="57">
        <f t="shared" si="1"/>
        <v>234</v>
      </c>
      <c r="N30" s="58">
        <v>2</v>
      </c>
      <c r="O30" s="58">
        <v>48</v>
      </c>
      <c r="P30" s="58">
        <v>2</v>
      </c>
      <c r="Q30" s="58">
        <v>48</v>
      </c>
      <c r="R30" s="58">
        <v>1</v>
      </c>
      <c r="S30" s="58">
        <v>25</v>
      </c>
      <c r="T30" s="58">
        <v>1</v>
      </c>
      <c r="U30" s="58">
        <v>28</v>
      </c>
      <c r="V30" s="58">
        <v>1</v>
      </c>
      <c r="W30" s="58">
        <v>28</v>
      </c>
      <c r="X30" s="57">
        <f t="shared" si="2"/>
        <v>7</v>
      </c>
      <c r="Y30" s="57">
        <f t="shared" si="2"/>
        <v>177</v>
      </c>
      <c r="Z30" s="58">
        <v>1</v>
      </c>
      <c r="AA30" s="58">
        <v>28</v>
      </c>
      <c r="AB30" s="58">
        <v>1</v>
      </c>
      <c r="AC30" s="58">
        <v>26</v>
      </c>
      <c r="AD30" s="57">
        <f t="shared" si="4"/>
        <v>2</v>
      </c>
      <c r="AE30" s="57">
        <f t="shared" si="4"/>
        <v>54</v>
      </c>
      <c r="AF30" s="59">
        <f t="shared" si="9"/>
        <v>18</v>
      </c>
      <c r="AG30" s="59">
        <f t="shared" si="10"/>
        <v>465</v>
      </c>
      <c r="AH30" s="60">
        <f t="shared" si="8"/>
        <v>25.833333333333332</v>
      </c>
      <c r="AI30" s="58">
        <v>1</v>
      </c>
      <c r="AJ30" s="58">
        <v>30</v>
      </c>
      <c r="AK30" s="4">
        <v>1</v>
      </c>
      <c r="AL30" s="4">
        <v>35</v>
      </c>
      <c r="AM30" s="7">
        <v>1</v>
      </c>
    </row>
    <row r="31" spans="1:38" s="7" customFormat="1" ht="10.5" customHeight="1">
      <c r="A31" s="53" t="s">
        <v>37</v>
      </c>
      <c r="B31" s="54"/>
      <c r="C31" s="55"/>
      <c r="D31" s="56">
        <v>4</v>
      </c>
      <c r="E31" s="56">
        <v>114</v>
      </c>
      <c r="F31" s="56">
        <v>4</v>
      </c>
      <c r="G31" s="56">
        <v>103</v>
      </c>
      <c r="H31" s="56">
        <v>4</v>
      </c>
      <c r="I31" s="56">
        <v>116</v>
      </c>
      <c r="J31" s="56">
        <v>4</v>
      </c>
      <c r="K31" s="56">
        <v>119</v>
      </c>
      <c r="L31" s="57">
        <f t="shared" si="0"/>
        <v>16</v>
      </c>
      <c r="M31" s="57">
        <f t="shared" si="1"/>
        <v>452</v>
      </c>
      <c r="N31" s="58">
        <v>3</v>
      </c>
      <c r="O31" s="58">
        <v>96</v>
      </c>
      <c r="P31" s="58">
        <v>3</v>
      </c>
      <c r="Q31" s="58">
        <v>93</v>
      </c>
      <c r="R31" s="58">
        <v>3</v>
      </c>
      <c r="S31" s="58">
        <v>88</v>
      </c>
      <c r="T31" s="58">
        <v>3</v>
      </c>
      <c r="U31" s="58">
        <v>94</v>
      </c>
      <c r="V31" s="58">
        <v>3</v>
      </c>
      <c r="W31" s="58">
        <v>83</v>
      </c>
      <c r="X31" s="57">
        <f t="shared" si="2"/>
        <v>15</v>
      </c>
      <c r="Y31" s="57">
        <f t="shared" si="2"/>
        <v>454</v>
      </c>
      <c r="Z31" s="58">
        <v>2</v>
      </c>
      <c r="AA31" s="58">
        <v>56</v>
      </c>
      <c r="AB31" s="58">
        <v>1</v>
      </c>
      <c r="AC31" s="58">
        <v>31</v>
      </c>
      <c r="AD31" s="57">
        <f t="shared" si="4"/>
        <v>3</v>
      </c>
      <c r="AE31" s="57">
        <f t="shared" si="4"/>
        <v>87</v>
      </c>
      <c r="AF31" s="59">
        <f t="shared" si="9"/>
        <v>34</v>
      </c>
      <c r="AG31" s="59">
        <f t="shared" si="10"/>
        <v>993</v>
      </c>
      <c r="AH31" s="60">
        <f t="shared" si="8"/>
        <v>29.205882352941178</v>
      </c>
      <c r="AI31" s="58">
        <v>3</v>
      </c>
      <c r="AJ31" s="58">
        <v>90</v>
      </c>
      <c r="AK31" s="4">
        <v>3</v>
      </c>
      <c r="AL31" s="4">
        <v>90</v>
      </c>
    </row>
    <row r="32" spans="1:38" s="7" customFormat="1" ht="11.25" customHeight="1">
      <c r="A32" s="53" t="s">
        <v>31</v>
      </c>
      <c r="B32" s="54"/>
      <c r="C32" s="55"/>
      <c r="D32" s="56">
        <v>2</v>
      </c>
      <c r="E32" s="56">
        <v>56</v>
      </c>
      <c r="F32" s="56">
        <v>2</v>
      </c>
      <c r="G32" s="56">
        <v>60</v>
      </c>
      <c r="H32" s="56">
        <v>2</v>
      </c>
      <c r="I32" s="56">
        <v>40</v>
      </c>
      <c r="J32" s="56">
        <v>2</v>
      </c>
      <c r="K32" s="56">
        <v>62</v>
      </c>
      <c r="L32" s="57">
        <f t="shared" si="0"/>
        <v>8</v>
      </c>
      <c r="M32" s="57">
        <f t="shared" si="1"/>
        <v>218</v>
      </c>
      <c r="N32" s="58">
        <v>2</v>
      </c>
      <c r="O32" s="58">
        <v>46</v>
      </c>
      <c r="P32" s="58">
        <v>2</v>
      </c>
      <c r="Q32" s="58">
        <v>55</v>
      </c>
      <c r="R32" s="58">
        <v>2</v>
      </c>
      <c r="S32" s="58">
        <v>51</v>
      </c>
      <c r="T32" s="58">
        <v>2</v>
      </c>
      <c r="U32" s="58">
        <v>46</v>
      </c>
      <c r="V32" s="58">
        <v>2</v>
      </c>
      <c r="W32" s="58">
        <v>49</v>
      </c>
      <c r="X32" s="57">
        <f t="shared" si="2"/>
        <v>10</v>
      </c>
      <c r="Y32" s="57">
        <f t="shared" si="2"/>
        <v>247</v>
      </c>
      <c r="Z32" s="58">
        <v>1</v>
      </c>
      <c r="AA32" s="58">
        <v>28</v>
      </c>
      <c r="AB32" s="58">
        <v>0</v>
      </c>
      <c r="AC32" s="58">
        <v>0</v>
      </c>
      <c r="AD32" s="57">
        <f t="shared" si="4"/>
        <v>1</v>
      </c>
      <c r="AE32" s="57">
        <f t="shared" si="4"/>
        <v>28</v>
      </c>
      <c r="AF32" s="59">
        <f t="shared" si="9"/>
        <v>19</v>
      </c>
      <c r="AG32" s="59">
        <f t="shared" si="10"/>
        <v>493</v>
      </c>
      <c r="AH32" s="60">
        <f t="shared" si="8"/>
        <v>25.94736842105263</v>
      </c>
      <c r="AI32" s="58">
        <v>1</v>
      </c>
      <c r="AJ32" s="58">
        <v>28</v>
      </c>
      <c r="AK32" s="4">
        <v>1</v>
      </c>
      <c r="AL32" s="4">
        <v>28</v>
      </c>
    </row>
    <row r="33" spans="1:38" s="7" customFormat="1" ht="10.5" customHeight="1">
      <c r="A33" s="53" t="s">
        <v>32</v>
      </c>
      <c r="B33" s="54"/>
      <c r="C33" s="55"/>
      <c r="D33" s="56">
        <v>3</v>
      </c>
      <c r="E33" s="56">
        <v>96</v>
      </c>
      <c r="F33" s="56">
        <v>4</v>
      </c>
      <c r="G33" s="56">
        <v>123</v>
      </c>
      <c r="H33" s="56">
        <v>4</v>
      </c>
      <c r="I33" s="56">
        <v>123</v>
      </c>
      <c r="J33" s="56">
        <v>3</v>
      </c>
      <c r="K33" s="56">
        <v>95</v>
      </c>
      <c r="L33" s="57">
        <f t="shared" si="0"/>
        <v>14</v>
      </c>
      <c r="M33" s="57">
        <f t="shared" si="1"/>
        <v>437</v>
      </c>
      <c r="N33" s="58">
        <v>4</v>
      </c>
      <c r="O33" s="58">
        <v>119</v>
      </c>
      <c r="P33" s="58">
        <v>4</v>
      </c>
      <c r="Q33" s="58">
        <v>123</v>
      </c>
      <c r="R33" s="58">
        <v>4</v>
      </c>
      <c r="S33" s="58">
        <v>121</v>
      </c>
      <c r="T33" s="58">
        <v>3</v>
      </c>
      <c r="U33" s="58">
        <v>96</v>
      </c>
      <c r="V33" s="58">
        <v>4</v>
      </c>
      <c r="W33" s="58">
        <v>109</v>
      </c>
      <c r="X33" s="57">
        <f t="shared" si="2"/>
        <v>19</v>
      </c>
      <c r="Y33" s="57">
        <f t="shared" si="2"/>
        <v>568</v>
      </c>
      <c r="Z33" s="58">
        <v>1</v>
      </c>
      <c r="AA33" s="58">
        <v>34</v>
      </c>
      <c r="AB33" s="58">
        <v>2</v>
      </c>
      <c r="AC33" s="58">
        <v>53</v>
      </c>
      <c r="AD33" s="57">
        <f t="shared" si="4"/>
        <v>3</v>
      </c>
      <c r="AE33" s="57">
        <f t="shared" si="4"/>
        <v>87</v>
      </c>
      <c r="AF33" s="59">
        <f t="shared" si="9"/>
        <v>36</v>
      </c>
      <c r="AG33" s="59">
        <f t="shared" si="10"/>
        <v>1092</v>
      </c>
      <c r="AH33" s="60">
        <f t="shared" si="8"/>
        <v>30.333333333333332</v>
      </c>
      <c r="AI33" s="58">
        <v>2</v>
      </c>
      <c r="AJ33" s="58">
        <v>60</v>
      </c>
      <c r="AK33" s="4">
        <v>2</v>
      </c>
      <c r="AL33" s="4">
        <v>60</v>
      </c>
    </row>
    <row r="34" spans="1:38" s="7" customFormat="1" ht="11.25" customHeight="1">
      <c r="A34" s="53" t="s">
        <v>33</v>
      </c>
      <c r="B34" s="54"/>
      <c r="C34" s="55"/>
      <c r="D34" s="56">
        <v>6</v>
      </c>
      <c r="E34" s="56">
        <v>195</v>
      </c>
      <c r="F34" s="56">
        <v>6</v>
      </c>
      <c r="G34" s="56">
        <v>194</v>
      </c>
      <c r="H34" s="56">
        <v>6</v>
      </c>
      <c r="I34" s="56">
        <v>168</v>
      </c>
      <c r="J34" s="56">
        <v>6</v>
      </c>
      <c r="K34" s="56">
        <v>181</v>
      </c>
      <c r="L34" s="57">
        <f t="shared" si="0"/>
        <v>24</v>
      </c>
      <c r="M34" s="57">
        <f t="shared" si="1"/>
        <v>738</v>
      </c>
      <c r="N34" s="58">
        <v>6</v>
      </c>
      <c r="O34" s="58">
        <v>179</v>
      </c>
      <c r="P34" s="58">
        <v>5</v>
      </c>
      <c r="Q34" s="58">
        <v>157</v>
      </c>
      <c r="R34" s="58">
        <v>4</v>
      </c>
      <c r="S34" s="58">
        <v>111</v>
      </c>
      <c r="T34" s="58">
        <v>4</v>
      </c>
      <c r="U34" s="58">
        <v>105</v>
      </c>
      <c r="V34" s="58">
        <v>4</v>
      </c>
      <c r="W34" s="58">
        <v>104</v>
      </c>
      <c r="X34" s="57">
        <f t="shared" si="2"/>
        <v>23</v>
      </c>
      <c r="Y34" s="57">
        <f t="shared" si="2"/>
        <v>656</v>
      </c>
      <c r="Z34" s="58">
        <v>1</v>
      </c>
      <c r="AA34" s="58">
        <v>28</v>
      </c>
      <c r="AB34" s="58">
        <v>1</v>
      </c>
      <c r="AC34" s="58">
        <v>28</v>
      </c>
      <c r="AD34" s="57">
        <f t="shared" si="4"/>
        <v>2</v>
      </c>
      <c r="AE34" s="57">
        <f t="shared" si="4"/>
        <v>56</v>
      </c>
      <c r="AF34" s="59">
        <f t="shared" si="9"/>
        <v>49</v>
      </c>
      <c r="AG34" s="59">
        <f t="shared" si="10"/>
        <v>1450</v>
      </c>
      <c r="AH34" s="60">
        <f t="shared" si="8"/>
        <v>29.591836734693878</v>
      </c>
      <c r="AI34" s="58">
        <v>4</v>
      </c>
      <c r="AJ34" s="58">
        <v>120</v>
      </c>
      <c r="AK34" s="4">
        <v>4</v>
      </c>
      <c r="AL34" s="4">
        <v>160</v>
      </c>
    </row>
    <row r="35" spans="1:38" s="7" customFormat="1" ht="10.5" customHeight="1">
      <c r="A35" s="53" t="s">
        <v>36</v>
      </c>
      <c r="B35" s="54"/>
      <c r="C35" s="55"/>
      <c r="D35" s="56">
        <v>4</v>
      </c>
      <c r="E35" s="56">
        <v>140</v>
      </c>
      <c r="F35" s="56">
        <v>4</v>
      </c>
      <c r="G35" s="56">
        <v>132</v>
      </c>
      <c r="H35" s="56">
        <v>4</v>
      </c>
      <c r="I35" s="56">
        <v>127</v>
      </c>
      <c r="J35" s="56">
        <v>5</v>
      </c>
      <c r="K35" s="56">
        <v>168</v>
      </c>
      <c r="L35" s="57">
        <f t="shared" si="0"/>
        <v>17</v>
      </c>
      <c r="M35" s="57">
        <f t="shared" si="1"/>
        <v>567</v>
      </c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7">
        <f t="shared" si="2"/>
        <v>0</v>
      </c>
      <c r="Y35" s="57">
        <f t="shared" si="2"/>
        <v>0</v>
      </c>
      <c r="Z35" s="58"/>
      <c r="AA35" s="58"/>
      <c r="AB35" s="58"/>
      <c r="AC35" s="58"/>
      <c r="AD35" s="57">
        <f t="shared" si="4"/>
        <v>0</v>
      </c>
      <c r="AE35" s="57">
        <f t="shared" si="4"/>
        <v>0</v>
      </c>
      <c r="AF35" s="59">
        <f t="shared" si="9"/>
        <v>17</v>
      </c>
      <c r="AG35" s="59">
        <f t="shared" si="10"/>
        <v>567</v>
      </c>
      <c r="AH35" s="60">
        <f t="shared" si="8"/>
        <v>33.35294117647059</v>
      </c>
      <c r="AI35" s="58">
        <v>11</v>
      </c>
      <c r="AJ35" s="58">
        <v>330</v>
      </c>
      <c r="AK35" s="4">
        <v>12</v>
      </c>
      <c r="AL35" s="4">
        <v>360</v>
      </c>
    </row>
    <row r="36" spans="1:38" s="7" customFormat="1" ht="10.5" customHeight="1">
      <c r="A36" s="53" t="s">
        <v>41</v>
      </c>
      <c r="B36" s="54"/>
      <c r="C36" s="55"/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7">
        <f t="shared" si="0"/>
        <v>0</v>
      </c>
      <c r="M36" s="57">
        <f t="shared" si="1"/>
        <v>0</v>
      </c>
      <c r="N36" s="58">
        <v>4</v>
      </c>
      <c r="O36" s="58">
        <v>118</v>
      </c>
      <c r="P36" s="58">
        <v>3</v>
      </c>
      <c r="Q36" s="58">
        <v>85</v>
      </c>
      <c r="R36" s="58">
        <v>3</v>
      </c>
      <c r="S36" s="58">
        <v>92</v>
      </c>
      <c r="T36" s="58">
        <v>4</v>
      </c>
      <c r="U36" s="58">
        <v>108</v>
      </c>
      <c r="V36" s="58">
        <v>4</v>
      </c>
      <c r="W36" s="58">
        <v>113</v>
      </c>
      <c r="X36" s="57">
        <f>N36+P36+R36+T36+V36</f>
        <v>18</v>
      </c>
      <c r="Y36" s="57">
        <f>O36+Q36+S36+U36+W36</f>
        <v>516</v>
      </c>
      <c r="Z36" s="58">
        <v>3</v>
      </c>
      <c r="AA36" s="58">
        <v>88</v>
      </c>
      <c r="AB36" s="58">
        <v>3</v>
      </c>
      <c r="AC36" s="58">
        <v>76</v>
      </c>
      <c r="AD36" s="57">
        <f t="shared" si="4"/>
        <v>6</v>
      </c>
      <c r="AE36" s="57">
        <f t="shared" si="4"/>
        <v>164</v>
      </c>
      <c r="AF36" s="59">
        <f t="shared" si="9"/>
        <v>24</v>
      </c>
      <c r="AG36" s="59">
        <f t="shared" si="10"/>
        <v>680</v>
      </c>
      <c r="AH36" s="60">
        <f t="shared" si="8"/>
        <v>28.333333333333332</v>
      </c>
      <c r="AI36" s="58"/>
      <c r="AJ36" s="58"/>
      <c r="AK36" s="4"/>
      <c r="AL36" s="4"/>
    </row>
    <row r="37" spans="1:38" s="7" customFormat="1" ht="21.75" customHeight="1">
      <c r="A37" s="68" t="s">
        <v>72</v>
      </c>
      <c r="B37" s="55"/>
      <c r="C37" s="55"/>
      <c r="D37" s="56"/>
      <c r="E37" s="56"/>
      <c r="F37" s="56"/>
      <c r="G37" s="56"/>
      <c r="H37" s="56"/>
      <c r="I37" s="56"/>
      <c r="J37" s="56"/>
      <c r="K37" s="56"/>
      <c r="L37" s="57">
        <f t="shared" si="0"/>
        <v>0</v>
      </c>
      <c r="M37" s="57">
        <f t="shared" si="1"/>
        <v>0</v>
      </c>
      <c r="N37" s="58">
        <v>5</v>
      </c>
      <c r="O37" s="58">
        <v>157</v>
      </c>
      <c r="P37" s="58">
        <v>4</v>
      </c>
      <c r="Q37" s="58">
        <v>136</v>
      </c>
      <c r="R37" s="58">
        <v>4</v>
      </c>
      <c r="S37" s="58">
        <v>134</v>
      </c>
      <c r="T37" s="58">
        <v>4</v>
      </c>
      <c r="U37" s="58">
        <v>120</v>
      </c>
      <c r="V37" s="58">
        <v>4</v>
      </c>
      <c r="W37" s="58">
        <v>125</v>
      </c>
      <c r="X37" s="57">
        <f t="shared" si="2"/>
        <v>21</v>
      </c>
      <c r="Y37" s="57">
        <f t="shared" si="2"/>
        <v>672</v>
      </c>
      <c r="Z37" s="58">
        <v>4</v>
      </c>
      <c r="AA37" s="58">
        <v>123</v>
      </c>
      <c r="AB37" s="62">
        <v>4</v>
      </c>
      <c r="AC37" s="62">
        <v>113</v>
      </c>
      <c r="AD37" s="57">
        <f t="shared" si="4"/>
        <v>8</v>
      </c>
      <c r="AE37" s="57">
        <f t="shared" si="4"/>
        <v>236</v>
      </c>
      <c r="AF37" s="59">
        <f t="shared" si="9"/>
        <v>29</v>
      </c>
      <c r="AG37" s="59">
        <f t="shared" si="10"/>
        <v>908</v>
      </c>
      <c r="AH37" s="60">
        <f t="shared" si="8"/>
        <v>31.310344827586206</v>
      </c>
      <c r="AI37" s="58"/>
      <c r="AJ37" s="58"/>
      <c r="AK37" s="4"/>
      <c r="AL37" s="4"/>
    </row>
    <row r="38" spans="1:38" s="6" customFormat="1" ht="17.25" customHeight="1">
      <c r="A38" s="20" t="s">
        <v>7</v>
      </c>
      <c r="B38" s="69">
        <f>SUM(B9:B37)</f>
        <v>1</v>
      </c>
      <c r="C38" s="69">
        <f>SUM(C9:C37)</f>
        <v>8</v>
      </c>
      <c r="D38" s="21">
        <f>SUM(D9:D37)-D17</f>
        <v>98</v>
      </c>
      <c r="E38" s="21">
        <f>SUM(E9:E37)-E17</f>
        <v>2957</v>
      </c>
      <c r="F38" s="21">
        <f aca="true" t="shared" si="11" ref="F38:AL38">SUM(F9:F37)-F17</f>
        <v>91</v>
      </c>
      <c r="G38" s="21">
        <f t="shared" si="11"/>
        <v>2692</v>
      </c>
      <c r="H38" s="21">
        <f t="shared" si="11"/>
        <v>95</v>
      </c>
      <c r="I38" s="21">
        <f t="shared" si="11"/>
        <v>2766</v>
      </c>
      <c r="J38" s="21">
        <f t="shared" si="11"/>
        <v>91</v>
      </c>
      <c r="K38" s="21">
        <f t="shared" si="11"/>
        <v>2656</v>
      </c>
      <c r="L38" s="69">
        <f t="shared" si="11"/>
        <v>375</v>
      </c>
      <c r="M38" s="69">
        <f t="shared" si="11"/>
        <v>11071</v>
      </c>
      <c r="N38" s="58">
        <f t="shared" si="11"/>
        <v>94</v>
      </c>
      <c r="O38" s="58">
        <f t="shared" si="11"/>
        <v>2632</v>
      </c>
      <c r="P38" s="58">
        <f t="shared" si="11"/>
        <v>85</v>
      </c>
      <c r="Q38" s="58">
        <f t="shared" si="11"/>
        <v>2451</v>
      </c>
      <c r="R38" s="58">
        <f t="shared" si="11"/>
        <v>78</v>
      </c>
      <c r="S38" s="58">
        <f t="shared" si="11"/>
        <v>2241</v>
      </c>
      <c r="T38" s="58">
        <f t="shared" si="11"/>
        <v>74</v>
      </c>
      <c r="U38" s="58">
        <f t="shared" si="11"/>
        <v>2117</v>
      </c>
      <c r="V38" s="58">
        <f t="shared" si="11"/>
        <v>78</v>
      </c>
      <c r="W38" s="58">
        <f t="shared" si="11"/>
        <v>2161</v>
      </c>
      <c r="X38" s="69">
        <f t="shared" si="11"/>
        <v>409</v>
      </c>
      <c r="Y38" s="69">
        <f>SUM(Y9:Y37)-Y17</f>
        <v>11602</v>
      </c>
      <c r="Z38" s="58">
        <f t="shared" si="11"/>
        <v>42</v>
      </c>
      <c r="AA38" s="58">
        <f t="shared" si="11"/>
        <v>1186</v>
      </c>
      <c r="AB38" s="58">
        <f t="shared" si="11"/>
        <v>43</v>
      </c>
      <c r="AC38" s="58">
        <f t="shared" si="11"/>
        <v>1143</v>
      </c>
      <c r="AD38" s="69">
        <f t="shared" si="11"/>
        <v>85</v>
      </c>
      <c r="AE38" s="69">
        <f t="shared" si="11"/>
        <v>2329</v>
      </c>
      <c r="AF38" s="59">
        <f t="shared" si="11"/>
        <v>870</v>
      </c>
      <c r="AG38" s="59">
        <f t="shared" si="11"/>
        <v>25010</v>
      </c>
      <c r="AH38" s="70">
        <f>AG38/AF38</f>
        <v>28.74712643678161</v>
      </c>
      <c r="AI38" s="59">
        <f t="shared" si="11"/>
        <v>70</v>
      </c>
      <c r="AJ38" s="59">
        <f t="shared" si="11"/>
        <v>2128</v>
      </c>
      <c r="AK38" s="2">
        <f t="shared" si="11"/>
        <v>69</v>
      </c>
      <c r="AL38" s="2">
        <f t="shared" si="11"/>
        <v>2214</v>
      </c>
    </row>
    <row r="39" spans="1:36" s="6" customFormat="1" ht="17.25" customHeight="1">
      <c r="A39" s="71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72"/>
      <c r="M39" s="72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72"/>
      <c r="Y39" s="72"/>
      <c r="Z39" s="33"/>
      <c r="AA39" s="33"/>
      <c r="AB39" s="33"/>
      <c r="AC39" s="33"/>
      <c r="AD39" s="33"/>
      <c r="AE39" s="33"/>
      <c r="AF39" s="33"/>
      <c r="AG39" s="33"/>
      <c r="AH39" s="73"/>
      <c r="AI39" s="33"/>
      <c r="AJ39" s="33"/>
    </row>
    <row r="40" spans="1:36" s="5" customFormat="1" ht="16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88" t="s">
        <v>71</v>
      </c>
      <c r="AE40" s="89"/>
      <c r="AF40" s="89"/>
      <c r="AG40" s="89"/>
      <c r="AH40" s="89"/>
      <c r="AI40" s="89"/>
      <c r="AJ40" s="89"/>
    </row>
    <row r="41" spans="1:38" s="6" customFormat="1" ht="31.5" customHeight="1">
      <c r="A41" s="90" t="s">
        <v>66</v>
      </c>
      <c r="B41" s="93" t="s">
        <v>42</v>
      </c>
      <c r="C41" s="94"/>
      <c r="D41" s="91" t="s">
        <v>44</v>
      </c>
      <c r="E41" s="92"/>
      <c r="F41" s="86" t="s">
        <v>45</v>
      </c>
      <c r="G41" s="86"/>
      <c r="H41" s="86" t="s">
        <v>46</v>
      </c>
      <c r="I41" s="86"/>
      <c r="J41" s="86" t="s">
        <v>0</v>
      </c>
      <c r="K41" s="86"/>
      <c r="L41" s="96" t="s">
        <v>49</v>
      </c>
      <c r="M41" s="96"/>
      <c r="N41" s="86" t="s">
        <v>1</v>
      </c>
      <c r="O41" s="86"/>
      <c r="P41" s="86" t="s">
        <v>2</v>
      </c>
      <c r="Q41" s="86"/>
      <c r="R41" s="86" t="s">
        <v>47</v>
      </c>
      <c r="S41" s="86"/>
      <c r="T41" s="86" t="s">
        <v>3</v>
      </c>
      <c r="U41" s="86"/>
      <c r="V41" s="86" t="s">
        <v>4</v>
      </c>
      <c r="W41" s="86"/>
      <c r="X41" s="96" t="s">
        <v>50</v>
      </c>
      <c r="Y41" s="96"/>
      <c r="Z41" s="86" t="s">
        <v>5</v>
      </c>
      <c r="AA41" s="86"/>
      <c r="AB41" s="86" t="s">
        <v>6</v>
      </c>
      <c r="AC41" s="86"/>
      <c r="AD41" s="96" t="s">
        <v>51</v>
      </c>
      <c r="AE41" s="96"/>
      <c r="AF41" s="86" t="s">
        <v>52</v>
      </c>
      <c r="AG41" s="86"/>
      <c r="AH41" s="87" t="s">
        <v>53</v>
      </c>
      <c r="AI41" s="86" t="s">
        <v>40</v>
      </c>
      <c r="AJ41" s="86"/>
      <c r="AK41" s="2"/>
      <c r="AL41" s="2"/>
    </row>
    <row r="42" spans="1:38" s="8" customFormat="1" ht="69" customHeight="1">
      <c r="A42" s="90"/>
      <c r="B42" s="74" t="s">
        <v>8</v>
      </c>
      <c r="C42" s="74" t="s">
        <v>9</v>
      </c>
      <c r="D42" s="22" t="s">
        <v>8</v>
      </c>
      <c r="E42" s="22" t="s">
        <v>9</v>
      </c>
      <c r="F42" s="22" t="s">
        <v>8</v>
      </c>
      <c r="G42" s="22" t="s">
        <v>9</v>
      </c>
      <c r="H42" s="22" t="s">
        <v>8</v>
      </c>
      <c r="I42" s="22" t="s">
        <v>9</v>
      </c>
      <c r="J42" s="22" t="s">
        <v>8</v>
      </c>
      <c r="K42" s="22" t="s">
        <v>9</v>
      </c>
      <c r="L42" s="74" t="s">
        <v>8</v>
      </c>
      <c r="M42" s="74" t="s">
        <v>9</v>
      </c>
      <c r="N42" s="22" t="s">
        <v>8</v>
      </c>
      <c r="O42" s="22" t="s">
        <v>9</v>
      </c>
      <c r="P42" s="22" t="s">
        <v>8</v>
      </c>
      <c r="Q42" s="22" t="s">
        <v>9</v>
      </c>
      <c r="R42" s="22" t="s">
        <v>8</v>
      </c>
      <c r="S42" s="22" t="s">
        <v>9</v>
      </c>
      <c r="T42" s="22" t="s">
        <v>8</v>
      </c>
      <c r="U42" s="22" t="s">
        <v>9</v>
      </c>
      <c r="V42" s="22" t="s">
        <v>8</v>
      </c>
      <c r="W42" s="22" t="s">
        <v>9</v>
      </c>
      <c r="X42" s="74" t="s">
        <v>8</v>
      </c>
      <c r="Y42" s="74" t="s">
        <v>9</v>
      </c>
      <c r="Z42" s="22" t="s">
        <v>8</v>
      </c>
      <c r="AA42" s="22" t="s">
        <v>9</v>
      </c>
      <c r="AB42" s="22" t="s">
        <v>8</v>
      </c>
      <c r="AC42" s="22" t="s">
        <v>9</v>
      </c>
      <c r="AD42" s="74" t="s">
        <v>8</v>
      </c>
      <c r="AE42" s="74" t="s">
        <v>9</v>
      </c>
      <c r="AF42" s="22" t="s">
        <v>8</v>
      </c>
      <c r="AG42" s="22" t="s">
        <v>9</v>
      </c>
      <c r="AH42" s="87"/>
      <c r="AI42" s="22" t="s">
        <v>8</v>
      </c>
      <c r="AJ42" s="22" t="s">
        <v>9</v>
      </c>
      <c r="AK42" s="3"/>
      <c r="AL42" s="3"/>
    </row>
    <row r="43" spans="1:38" s="15" customFormat="1" ht="12" customHeight="1">
      <c r="A43" s="61" t="s">
        <v>34</v>
      </c>
      <c r="B43" s="55"/>
      <c r="C43" s="55"/>
      <c r="D43" s="56">
        <v>1</v>
      </c>
      <c r="E43" s="56">
        <v>12</v>
      </c>
      <c r="F43" s="56">
        <v>1</v>
      </c>
      <c r="G43" s="56">
        <v>12</v>
      </c>
      <c r="H43" s="56">
        <v>1</v>
      </c>
      <c r="I43" s="56">
        <v>16</v>
      </c>
      <c r="J43" s="56">
        <v>1</v>
      </c>
      <c r="K43" s="56">
        <v>12</v>
      </c>
      <c r="L43" s="57">
        <f aca="true" t="shared" si="12" ref="L43:M45">D43+F43+H43+J43</f>
        <v>4</v>
      </c>
      <c r="M43" s="57">
        <f t="shared" si="12"/>
        <v>52</v>
      </c>
      <c r="N43" s="56">
        <v>1</v>
      </c>
      <c r="O43" s="56">
        <v>9</v>
      </c>
      <c r="P43" s="56">
        <v>1</v>
      </c>
      <c r="Q43" s="56">
        <v>20</v>
      </c>
      <c r="R43" s="56">
        <v>1</v>
      </c>
      <c r="S43" s="56">
        <v>10</v>
      </c>
      <c r="T43" s="56">
        <v>1</v>
      </c>
      <c r="U43" s="56">
        <v>19</v>
      </c>
      <c r="V43" s="56">
        <v>1</v>
      </c>
      <c r="W43" s="56">
        <v>13</v>
      </c>
      <c r="X43" s="57">
        <f>N43+P43+R43+T43+V43</f>
        <v>5</v>
      </c>
      <c r="Y43" s="57">
        <f>O43+Q43+S43+U43+W43</f>
        <v>71</v>
      </c>
      <c r="Z43" s="56"/>
      <c r="AA43" s="56"/>
      <c r="AB43" s="56"/>
      <c r="AC43" s="56"/>
      <c r="AD43" s="57">
        <f>Z43+AB43</f>
        <v>0</v>
      </c>
      <c r="AE43" s="57">
        <f>AA43+AC43</f>
        <v>0</v>
      </c>
      <c r="AF43" s="75">
        <f>L43+X43+AD43+B43</f>
        <v>9</v>
      </c>
      <c r="AG43" s="75">
        <f>M43+Y43+AE43+C43</f>
        <v>123</v>
      </c>
      <c r="AH43" s="76">
        <f t="shared" si="8"/>
        <v>13.666666666666666</v>
      </c>
      <c r="AI43" s="56">
        <v>0</v>
      </c>
      <c r="AJ43" s="56">
        <v>0</v>
      </c>
      <c r="AK43" s="13"/>
      <c r="AL43" s="13"/>
    </row>
    <row r="44" spans="1:38" s="7" customFormat="1" ht="12" customHeight="1">
      <c r="A44" s="53" t="s">
        <v>35</v>
      </c>
      <c r="B44" s="55"/>
      <c r="C44" s="55"/>
      <c r="D44" s="56">
        <v>1</v>
      </c>
      <c r="E44" s="56">
        <v>7</v>
      </c>
      <c r="F44" s="56">
        <v>1</v>
      </c>
      <c r="G44" s="56">
        <v>9</v>
      </c>
      <c r="H44" s="56">
        <v>1</v>
      </c>
      <c r="I44" s="56">
        <v>11</v>
      </c>
      <c r="J44" s="56">
        <v>1</v>
      </c>
      <c r="K44" s="56">
        <v>14</v>
      </c>
      <c r="L44" s="57">
        <f t="shared" si="12"/>
        <v>4</v>
      </c>
      <c r="M44" s="57">
        <f t="shared" si="12"/>
        <v>41</v>
      </c>
      <c r="N44" s="56">
        <v>1</v>
      </c>
      <c r="O44" s="56">
        <v>13</v>
      </c>
      <c r="P44" s="56">
        <v>1</v>
      </c>
      <c r="Q44" s="56">
        <v>7</v>
      </c>
      <c r="R44" s="56">
        <v>1</v>
      </c>
      <c r="S44" s="56">
        <v>7</v>
      </c>
      <c r="T44" s="56">
        <v>1</v>
      </c>
      <c r="U44" s="56">
        <v>7</v>
      </c>
      <c r="V44" s="56">
        <v>1</v>
      </c>
      <c r="W44" s="56">
        <v>6</v>
      </c>
      <c r="X44" s="57">
        <f>N44+P44+R44+T44+V44</f>
        <v>5</v>
      </c>
      <c r="Y44" s="57">
        <f>O44+Q44+S44+U44+W44</f>
        <v>40</v>
      </c>
      <c r="Z44" s="56"/>
      <c r="AA44" s="56"/>
      <c r="AB44" s="56"/>
      <c r="AC44" s="56"/>
      <c r="AD44" s="57">
        <f>Z44+AB44</f>
        <v>0</v>
      </c>
      <c r="AE44" s="57">
        <f>AA44+AC44</f>
        <v>0</v>
      </c>
      <c r="AF44" s="75">
        <f>L44+X44+AD44+B44</f>
        <v>9</v>
      </c>
      <c r="AG44" s="75">
        <f>M44+Y44+AE44+C44</f>
        <v>81</v>
      </c>
      <c r="AH44" s="76">
        <f t="shared" si="8"/>
        <v>9</v>
      </c>
      <c r="AI44" s="56">
        <v>0</v>
      </c>
      <c r="AJ44" s="56">
        <v>0</v>
      </c>
      <c r="AK44" s="4"/>
      <c r="AL44" s="4"/>
    </row>
    <row r="45" spans="1:38" s="6" customFormat="1" ht="12" customHeight="1">
      <c r="A45" s="20" t="s">
        <v>7</v>
      </c>
      <c r="B45" s="69"/>
      <c r="C45" s="69"/>
      <c r="D45" s="75">
        <f>D44+D43</f>
        <v>2</v>
      </c>
      <c r="E45" s="75">
        <f aca="true" t="shared" si="13" ref="E45:AD45">E44+E43</f>
        <v>19</v>
      </c>
      <c r="F45" s="75">
        <f t="shared" si="13"/>
        <v>2</v>
      </c>
      <c r="G45" s="75">
        <f t="shared" si="13"/>
        <v>21</v>
      </c>
      <c r="H45" s="75">
        <f t="shared" si="13"/>
        <v>2</v>
      </c>
      <c r="I45" s="75">
        <f t="shared" si="13"/>
        <v>27</v>
      </c>
      <c r="J45" s="75">
        <f t="shared" si="13"/>
        <v>2</v>
      </c>
      <c r="K45" s="75">
        <f t="shared" si="13"/>
        <v>26</v>
      </c>
      <c r="L45" s="57">
        <f t="shared" si="12"/>
        <v>8</v>
      </c>
      <c r="M45" s="57">
        <f t="shared" si="12"/>
        <v>93</v>
      </c>
      <c r="N45" s="75">
        <f t="shared" si="13"/>
        <v>2</v>
      </c>
      <c r="O45" s="75">
        <f t="shared" si="13"/>
        <v>22</v>
      </c>
      <c r="P45" s="75">
        <f t="shared" si="13"/>
        <v>2</v>
      </c>
      <c r="Q45" s="75">
        <f t="shared" si="13"/>
        <v>27</v>
      </c>
      <c r="R45" s="75">
        <f t="shared" si="13"/>
        <v>2</v>
      </c>
      <c r="S45" s="75">
        <f t="shared" si="13"/>
        <v>17</v>
      </c>
      <c r="T45" s="75">
        <f t="shared" si="13"/>
        <v>2</v>
      </c>
      <c r="U45" s="75">
        <f t="shared" si="13"/>
        <v>26</v>
      </c>
      <c r="V45" s="75">
        <f t="shared" si="13"/>
        <v>2</v>
      </c>
      <c r="W45" s="75">
        <f t="shared" si="13"/>
        <v>19</v>
      </c>
      <c r="X45" s="69">
        <f t="shared" si="13"/>
        <v>10</v>
      </c>
      <c r="Y45" s="69">
        <f t="shared" si="13"/>
        <v>111</v>
      </c>
      <c r="Z45" s="75">
        <f t="shared" si="13"/>
        <v>0</v>
      </c>
      <c r="AA45" s="75">
        <f t="shared" si="13"/>
        <v>0</v>
      </c>
      <c r="AB45" s="75">
        <f t="shared" si="13"/>
        <v>0</v>
      </c>
      <c r="AC45" s="75">
        <f t="shared" si="13"/>
        <v>0</v>
      </c>
      <c r="AD45" s="69">
        <f t="shared" si="13"/>
        <v>0</v>
      </c>
      <c r="AE45" s="69">
        <f>AE44+AE43</f>
        <v>0</v>
      </c>
      <c r="AF45" s="75">
        <f>AF44+AF43</f>
        <v>18</v>
      </c>
      <c r="AG45" s="75">
        <f>AG44+AG43</f>
        <v>204</v>
      </c>
      <c r="AH45" s="76">
        <f t="shared" si="8"/>
        <v>11.333333333333334</v>
      </c>
      <c r="AI45" s="75">
        <v>0</v>
      </c>
      <c r="AJ45" s="75">
        <v>0</v>
      </c>
      <c r="AK45" s="14">
        <v>0</v>
      </c>
      <c r="AL45" s="14">
        <v>0</v>
      </c>
    </row>
    <row r="46" spans="1:38" s="6" customFormat="1" ht="11.25" customHeight="1">
      <c r="A46" s="20" t="s">
        <v>38</v>
      </c>
      <c r="B46" s="69">
        <f aca="true" t="shared" si="14" ref="B46:M46">B38+B45</f>
        <v>1</v>
      </c>
      <c r="C46" s="69">
        <f t="shared" si="14"/>
        <v>8</v>
      </c>
      <c r="D46" s="75">
        <f t="shared" si="14"/>
        <v>100</v>
      </c>
      <c r="E46" s="75">
        <f t="shared" si="14"/>
        <v>2976</v>
      </c>
      <c r="F46" s="75">
        <f t="shared" si="14"/>
        <v>93</v>
      </c>
      <c r="G46" s="75">
        <f t="shared" si="14"/>
        <v>2713</v>
      </c>
      <c r="H46" s="75">
        <f t="shared" si="14"/>
        <v>97</v>
      </c>
      <c r="I46" s="75">
        <f t="shared" si="14"/>
        <v>2793</v>
      </c>
      <c r="J46" s="75">
        <f t="shared" si="14"/>
        <v>93</v>
      </c>
      <c r="K46" s="75">
        <f t="shared" si="14"/>
        <v>2682</v>
      </c>
      <c r="L46" s="69">
        <f t="shared" si="14"/>
        <v>383</v>
      </c>
      <c r="M46" s="69">
        <f t="shared" si="14"/>
        <v>11164</v>
      </c>
      <c r="N46" s="75">
        <f aca="true" t="shared" si="15" ref="N46:AG46">N44+N43+N38</f>
        <v>96</v>
      </c>
      <c r="O46" s="75">
        <f t="shared" si="15"/>
        <v>2654</v>
      </c>
      <c r="P46" s="75">
        <f t="shared" si="15"/>
        <v>87</v>
      </c>
      <c r="Q46" s="75">
        <f t="shared" si="15"/>
        <v>2478</v>
      </c>
      <c r="R46" s="75">
        <f t="shared" si="15"/>
        <v>80</v>
      </c>
      <c r="S46" s="75">
        <f t="shared" si="15"/>
        <v>2258</v>
      </c>
      <c r="T46" s="75">
        <f t="shared" si="15"/>
        <v>76</v>
      </c>
      <c r="U46" s="75">
        <f t="shared" si="15"/>
        <v>2143</v>
      </c>
      <c r="V46" s="75">
        <f t="shared" si="15"/>
        <v>80</v>
      </c>
      <c r="W46" s="75">
        <f t="shared" si="15"/>
        <v>2180</v>
      </c>
      <c r="X46" s="69">
        <f t="shared" si="15"/>
        <v>419</v>
      </c>
      <c r="Y46" s="69">
        <f>Y44+Y43+Y38</f>
        <v>11713</v>
      </c>
      <c r="Z46" s="75">
        <f t="shared" si="15"/>
        <v>42</v>
      </c>
      <c r="AA46" s="75">
        <f t="shared" si="15"/>
        <v>1186</v>
      </c>
      <c r="AB46" s="75">
        <f t="shared" si="15"/>
        <v>43</v>
      </c>
      <c r="AC46" s="75">
        <f t="shared" si="15"/>
        <v>1143</v>
      </c>
      <c r="AD46" s="69">
        <f t="shared" si="15"/>
        <v>85</v>
      </c>
      <c r="AE46" s="69">
        <f t="shared" si="15"/>
        <v>2329</v>
      </c>
      <c r="AF46" s="75">
        <f t="shared" si="15"/>
        <v>888</v>
      </c>
      <c r="AG46" s="75">
        <f t="shared" si="15"/>
        <v>25214</v>
      </c>
      <c r="AH46" s="77">
        <f t="shared" si="8"/>
        <v>28.394144144144143</v>
      </c>
      <c r="AI46" s="75">
        <f>AI45+AI38</f>
        <v>70</v>
      </c>
      <c r="AJ46" s="75">
        <f>AJ45+AJ38</f>
        <v>2128</v>
      </c>
      <c r="AK46" s="14">
        <f>AK45+AK38</f>
        <v>69</v>
      </c>
      <c r="AL46" s="14">
        <f>AL45+AL38</f>
        <v>2214</v>
      </c>
    </row>
    <row r="47" spans="1:38" s="7" customFormat="1" ht="12" customHeight="1">
      <c r="A47" s="78" t="s">
        <v>54</v>
      </c>
      <c r="B47" s="79"/>
      <c r="C47" s="79"/>
      <c r="D47" s="80">
        <v>0</v>
      </c>
      <c r="E47" s="80">
        <v>0</v>
      </c>
      <c r="F47" s="80">
        <v>1</v>
      </c>
      <c r="G47" s="80">
        <v>36</v>
      </c>
      <c r="H47" s="80">
        <v>1</v>
      </c>
      <c r="I47" s="80">
        <v>33</v>
      </c>
      <c r="J47" s="80">
        <v>1</v>
      </c>
      <c r="K47" s="80">
        <v>21</v>
      </c>
      <c r="L47" s="57">
        <f>D47+F47+H47+J47</f>
        <v>3</v>
      </c>
      <c r="M47" s="57">
        <f>E47+G47+I47+K47</f>
        <v>90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1">
        <v>0</v>
      </c>
      <c r="Y47" s="81">
        <f aca="true" t="shared" si="16" ref="X47:Y54">O47+Q47+S47+U47+W47</f>
        <v>0</v>
      </c>
      <c r="Z47" s="80">
        <v>0</v>
      </c>
      <c r="AA47" s="80">
        <v>0</v>
      </c>
      <c r="AB47" s="80">
        <v>0</v>
      </c>
      <c r="AC47" s="80">
        <v>0</v>
      </c>
      <c r="AD47" s="81">
        <v>0</v>
      </c>
      <c r="AE47" s="81">
        <v>0</v>
      </c>
      <c r="AF47" s="75">
        <f aca="true" t="shared" si="17" ref="AF47:AG49">L47+X47+AD47+B47</f>
        <v>3</v>
      </c>
      <c r="AG47" s="75">
        <f t="shared" si="17"/>
        <v>90</v>
      </c>
      <c r="AH47" s="82">
        <f t="shared" si="8"/>
        <v>30</v>
      </c>
      <c r="AI47" s="80">
        <v>2</v>
      </c>
      <c r="AJ47" s="80">
        <v>60</v>
      </c>
      <c r="AK47" s="4">
        <v>2</v>
      </c>
      <c r="AL47" s="4">
        <v>69</v>
      </c>
    </row>
    <row r="48" spans="1:38" s="7" customFormat="1" ht="11.25">
      <c r="A48" s="53" t="s">
        <v>55</v>
      </c>
      <c r="B48" s="55"/>
      <c r="C48" s="55"/>
      <c r="D48" s="56">
        <v>1</v>
      </c>
      <c r="E48" s="56">
        <v>34</v>
      </c>
      <c r="F48" s="56">
        <v>1</v>
      </c>
      <c r="G48" s="56">
        <v>36</v>
      </c>
      <c r="H48" s="56">
        <v>1</v>
      </c>
      <c r="I48" s="56">
        <v>33</v>
      </c>
      <c r="J48" s="56">
        <v>1</v>
      </c>
      <c r="K48" s="56">
        <v>31</v>
      </c>
      <c r="L48" s="57">
        <f aca="true" t="shared" si="18" ref="L48:L55">D48+F48+H48+J48</f>
        <v>4</v>
      </c>
      <c r="M48" s="57">
        <f aca="true" t="shared" si="19" ref="M48:M55">E48+G48+I48+K48</f>
        <v>134</v>
      </c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>
        <f t="shared" si="16"/>
        <v>0</v>
      </c>
      <c r="Y48" s="57">
        <f t="shared" si="16"/>
        <v>0</v>
      </c>
      <c r="Z48" s="56"/>
      <c r="AA48" s="56"/>
      <c r="AB48" s="56"/>
      <c r="AC48" s="56"/>
      <c r="AD48" s="57">
        <f aca="true" t="shared" si="20" ref="AD48:AE54">Z48+AB48</f>
        <v>0</v>
      </c>
      <c r="AE48" s="57">
        <f t="shared" si="20"/>
        <v>0</v>
      </c>
      <c r="AF48" s="75">
        <f t="shared" si="17"/>
        <v>4</v>
      </c>
      <c r="AG48" s="75">
        <f t="shared" si="17"/>
        <v>134</v>
      </c>
      <c r="AH48" s="76">
        <f t="shared" si="8"/>
        <v>33.5</v>
      </c>
      <c r="AI48" s="56">
        <v>2</v>
      </c>
      <c r="AJ48" s="56">
        <v>134</v>
      </c>
      <c r="AK48" s="4">
        <v>2</v>
      </c>
      <c r="AL48" s="4">
        <v>90</v>
      </c>
    </row>
    <row r="49" spans="1:38" s="7" customFormat="1" ht="11.25">
      <c r="A49" s="53" t="s">
        <v>70</v>
      </c>
      <c r="B49" s="54">
        <v>1</v>
      </c>
      <c r="C49" s="55">
        <v>8</v>
      </c>
      <c r="D49" s="56">
        <v>2</v>
      </c>
      <c r="E49" s="56">
        <v>37</v>
      </c>
      <c r="F49" s="56">
        <v>2</v>
      </c>
      <c r="G49" s="56">
        <v>30</v>
      </c>
      <c r="H49" s="56">
        <v>1</v>
      </c>
      <c r="I49" s="56">
        <v>22</v>
      </c>
      <c r="J49" s="56">
        <v>1</v>
      </c>
      <c r="K49" s="56">
        <v>29</v>
      </c>
      <c r="L49" s="57">
        <f t="shared" si="18"/>
        <v>6</v>
      </c>
      <c r="M49" s="57">
        <f t="shared" si="19"/>
        <v>118</v>
      </c>
      <c r="N49" s="56">
        <v>1</v>
      </c>
      <c r="O49" s="56">
        <v>24</v>
      </c>
      <c r="P49" s="56">
        <v>2</v>
      </c>
      <c r="Q49" s="56">
        <v>38</v>
      </c>
      <c r="R49" s="56">
        <v>2</v>
      </c>
      <c r="S49" s="56">
        <v>30</v>
      </c>
      <c r="T49" s="56">
        <v>1</v>
      </c>
      <c r="U49" s="56">
        <v>14</v>
      </c>
      <c r="V49" s="56">
        <v>1</v>
      </c>
      <c r="W49" s="56">
        <v>14</v>
      </c>
      <c r="X49" s="57">
        <f>N49+P49+R49+T49+V49</f>
        <v>7</v>
      </c>
      <c r="Y49" s="57">
        <f>O49+Q49+S49+U49+W49</f>
        <v>120</v>
      </c>
      <c r="Z49" s="56">
        <v>1</v>
      </c>
      <c r="AA49" s="56">
        <v>17</v>
      </c>
      <c r="AB49" s="56">
        <v>1</v>
      </c>
      <c r="AC49" s="56">
        <v>17</v>
      </c>
      <c r="AD49" s="57">
        <f>Z49+AB49</f>
        <v>2</v>
      </c>
      <c r="AE49" s="57">
        <f>AA49+AC49</f>
        <v>34</v>
      </c>
      <c r="AF49" s="75">
        <f t="shared" si="17"/>
        <v>16</v>
      </c>
      <c r="AG49" s="75">
        <f t="shared" si="17"/>
        <v>280</v>
      </c>
      <c r="AH49" s="76">
        <f>AG49/AF49</f>
        <v>17.5</v>
      </c>
      <c r="AI49" s="56">
        <v>1</v>
      </c>
      <c r="AJ49" s="56">
        <v>30</v>
      </c>
      <c r="AK49" s="4">
        <v>1</v>
      </c>
      <c r="AL49" s="4">
        <v>30</v>
      </c>
    </row>
    <row r="50" spans="1:38" s="7" customFormat="1" ht="27">
      <c r="A50" s="63" t="s">
        <v>73</v>
      </c>
      <c r="B50" s="64"/>
      <c r="C50" s="57"/>
      <c r="D50" s="65">
        <v>2</v>
      </c>
      <c r="E50" s="65">
        <v>2</v>
      </c>
      <c r="F50" s="65">
        <v>2</v>
      </c>
      <c r="G50" s="65">
        <v>5</v>
      </c>
      <c r="H50" s="65">
        <v>1</v>
      </c>
      <c r="I50" s="65">
        <v>2</v>
      </c>
      <c r="J50" s="65"/>
      <c r="K50" s="65"/>
      <c r="L50" s="57">
        <f t="shared" si="18"/>
        <v>5</v>
      </c>
      <c r="M50" s="57">
        <f t="shared" si="19"/>
        <v>9</v>
      </c>
      <c r="N50" s="65">
        <v>1</v>
      </c>
      <c r="O50" s="65">
        <v>2</v>
      </c>
      <c r="P50" s="65">
        <v>2</v>
      </c>
      <c r="Q50" s="65">
        <v>6</v>
      </c>
      <c r="R50" s="65">
        <v>2</v>
      </c>
      <c r="S50" s="65">
        <v>7</v>
      </c>
      <c r="T50" s="65"/>
      <c r="U50" s="65"/>
      <c r="V50" s="65"/>
      <c r="W50" s="65"/>
      <c r="X50" s="57">
        <f>N50+P50+R50+T50+V50</f>
        <v>5</v>
      </c>
      <c r="Y50" s="57">
        <f>O50+Q50+S50+U50+W50</f>
        <v>15</v>
      </c>
      <c r="Z50" s="65"/>
      <c r="AA50" s="65"/>
      <c r="AB50" s="65"/>
      <c r="AC50" s="65"/>
      <c r="AD50" s="57">
        <f>Z50+AB50</f>
        <v>0</v>
      </c>
      <c r="AE50" s="57">
        <f>AA50+AC50</f>
        <v>0</v>
      </c>
      <c r="AF50" s="65">
        <f>L50+X50+AD50</f>
        <v>10</v>
      </c>
      <c r="AG50" s="65">
        <f>M50+Y50+AE50</f>
        <v>24</v>
      </c>
      <c r="AH50" s="83"/>
      <c r="AI50" s="65"/>
      <c r="AJ50" s="65"/>
      <c r="AK50" s="4"/>
      <c r="AL50" s="4"/>
    </row>
    <row r="51" spans="1:38" s="7" customFormat="1" ht="12" customHeight="1">
      <c r="A51" s="53" t="s">
        <v>56</v>
      </c>
      <c r="B51" s="55"/>
      <c r="C51" s="55"/>
      <c r="D51" s="56">
        <v>1</v>
      </c>
      <c r="E51" s="56">
        <v>13</v>
      </c>
      <c r="F51" s="56">
        <v>1</v>
      </c>
      <c r="G51" s="56">
        <v>7</v>
      </c>
      <c r="H51" s="56"/>
      <c r="I51" s="56"/>
      <c r="J51" s="56"/>
      <c r="K51" s="56"/>
      <c r="L51" s="57">
        <f t="shared" si="18"/>
        <v>2</v>
      </c>
      <c r="M51" s="57">
        <f t="shared" si="19"/>
        <v>20</v>
      </c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>
        <f t="shared" si="16"/>
        <v>0</v>
      </c>
      <c r="Y51" s="57">
        <f t="shared" si="16"/>
        <v>0</v>
      </c>
      <c r="Z51" s="56"/>
      <c r="AA51" s="56"/>
      <c r="AB51" s="56"/>
      <c r="AC51" s="56"/>
      <c r="AD51" s="57">
        <f t="shared" si="20"/>
        <v>0</v>
      </c>
      <c r="AE51" s="57">
        <f t="shared" si="20"/>
        <v>0</v>
      </c>
      <c r="AF51" s="75">
        <f aca="true" t="shared" si="21" ref="AF51:AG54">L51+X51+AD51+B51</f>
        <v>2</v>
      </c>
      <c r="AG51" s="75">
        <f t="shared" si="21"/>
        <v>20</v>
      </c>
      <c r="AH51" s="76">
        <f>AG51/AF51</f>
        <v>10</v>
      </c>
      <c r="AI51" s="56">
        <v>2</v>
      </c>
      <c r="AJ51" s="56">
        <v>20</v>
      </c>
      <c r="AK51" s="4">
        <v>2</v>
      </c>
      <c r="AL51" s="4">
        <v>15</v>
      </c>
    </row>
    <row r="52" spans="1:39" s="7" customFormat="1" ht="12" customHeight="1">
      <c r="A52" s="53" t="s">
        <v>57</v>
      </c>
      <c r="B52" s="55">
        <v>1</v>
      </c>
      <c r="C52" s="55">
        <v>16</v>
      </c>
      <c r="D52" s="56">
        <v>2</v>
      </c>
      <c r="E52" s="56">
        <v>30</v>
      </c>
      <c r="F52" s="56">
        <v>3</v>
      </c>
      <c r="G52" s="56">
        <v>31</v>
      </c>
      <c r="H52" s="56">
        <v>2</v>
      </c>
      <c r="I52" s="56">
        <v>32</v>
      </c>
      <c r="J52" s="56">
        <v>2</v>
      </c>
      <c r="K52" s="56">
        <v>35</v>
      </c>
      <c r="L52" s="57">
        <f t="shared" si="18"/>
        <v>9</v>
      </c>
      <c r="M52" s="57">
        <f t="shared" si="19"/>
        <v>128</v>
      </c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>
        <f t="shared" si="16"/>
        <v>0</v>
      </c>
      <c r="Y52" s="57">
        <f t="shared" si="16"/>
        <v>0</v>
      </c>
      <c r="Z52" s="56"/>
      <c r="AA52" s="56"/>
      <c r="AB52" s="56"/>
      <c r="AC52" s="56"/>
      <c r="AD52" s="57">
        <f t="shared" si="20"/>
        <v>0</v>
      </c>
      <c r="AE52" s="57">
        <f t="shared" si="20"/>
        <v>0</v>
      </c>
      <c r="AF52" s="75">
        <f t="shared" si="21"/>
        <v>10</v>
      </c>
      <c r="AG52" s="75">
        <f t="shared" si="21"/>
        <v>144</v>
      </c>
      <c r="AH52" s="76">
        <f t="shared" si="8"/>
        <v>14.4</v>
      </c>
      <c r="AI52" s="58">
        <v>10</v>
      </c>
      <c r="AJ52" s="58">
        <v>144</v>
      </c>
      <c r="AK52" s="17">
        <v>9</v>
      </c>
      <c r="AL52" s="17">
        <v>127</v>
      </c>
      <c r="AM52" s="7">
        <v>1</v>
      </c>
    </row>
    <row r="53" spans="1:38" s="7" customFormat="1" ht="12" customHeight="1">
      <c r="A53" s="53" t="s">
        <v>58</v>
      </c>
      <c r="B53" s="55"/>
      <c r="C53" s="55"/>
      <c r="D53" s="56">
        <v>1</v>
      </c>
      <c r="E53" s="56">
        <v>32</v>
      </c>
      <c r="F53" s="56">
        <v>2</v>
      </c>
      <c r="G53" s="56">
        <v>57</v>
      </c>
      <c r="H53" s="56">
        <v>2</v>
      </c>
      <c r="I53" s="56">
        <v>61</v>
      </c>
      <c r="J53" s="56">
        <v>2</v>
      </c>
      <c r="K53" s="56">
        <v>43</v>
      </c>
      <c r="L53" s="57">
        <f t="shared" si="18"/>
        <v>7</v>
      </c>
      <c r="M53" s="57">
        <f t="shared" si="19"/>
        <v>193</v>
      </c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>
        <f t="shared" si="16"/>
        <v>0</v>
      </c>
      <c r="Y53" s="57">
        <f t="shared" si="16"/>
        <v>0</v>
      </c>
      <c r="Z53" s="56"/>
      <c r="AA53" s="56"/>
      <c r="AB53" s="56"/>
      <c r="AC53" s="56"/>
      <c r="AD53" s="57">
        <f t="shared" si="20"/>
        <v>0</v>
      </c>
      <c r="AE53" s="57">
        <f t="shared" si="20"/>
        <v>0</v>
      </c>
      <c r="AF53" s="75">
        <f t="shared" si="21"/>
        <v>7</v>
      </c>
      <c r="AG53" s="75">
        <f t="shared" si="21"/>
        <v>193</v>
      </c>
      <c r="AH53" s="76">
        <f t="shared" si="8"/>
        <v>27.571428571428573</v>
      </c>
      <c r="AI53" s="58">
        <v>3</v>
      </c>
      <c r="AJ53" s="58">
        <v>100</v>
      </c>
      <c r="AK53" s="4">
        <v>3</v>
      </c>
      <c r="AL53" s="4">
        <v>100</v>
      </c>
    </row>
    <row r="54" spans="1:38" s="7" customFormat="1" ht="12" customHeight="1">
      <c r="A54" s="53" t="s">
        <v>59</v>
      </c>
      <c r="B54" s="55"/>
      <c r="C54" s="55"/>
      <c r="D54" s="56">
        <v>2</v>
      </c>
      <c r="E54" s="56">
        <v>60</v>
      </c>
      <c r="F54" s="56">
        <v>2</v>
      </c>
      <c r="G54" s="56">
        <v>66</v>
      </c>
      <c r="H54" s="56">
        <v>2</v>
      </c>
      <c r="I54" s="56">
        <v>62</v>
      </c>
      <c r="J54" s="56">
        <v>2</v>
      </c>
      <c r="K54" s="56">
        <v>62</v>
      </c>
      <c r="L54" s="57">
        <f t="shared" si="18"/>
        <v>8</v>
      </c>
      <c r="M54" s="57">
        <f t="shared" si="19"/>
        <v>250</v>
      </c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7">
        <f t="shared" si="16"/>
        <v>0</v>
      </c>
      <c r="Y54" s="57">
        <f t="shared" si="16"/>
        <v>0</v>
      </c>
      <c r="Z54" s="56"/>
      <c r="AA54" s="56"/>
      <c r="AB54" s="56"/>
      <c r="AC54" s="56"/>
      <c r="AD54" s="57">
        <f t="shared" si="20"/>
        <v>0</v>
      </c>
      <c r="AE54" s="57">
        <f t="shared" si="20"/>
        <v>0</v>
      </c>
      <c r="AF54" s="75">
        <f t="shared" si="21"/>
        <v>8</v>
      </c>
      <c r="AG54" s="75">
        <f t="shared" si="21"/>
        <v>250</v>
      </c>
      <c r="AH54" s="76">
        <f t="shared" si="8"/>
        <v>31.25</v>
      </c>
      <c r="AI54" s="58">
        <v>5</v>
      </c>
      <c r="AJ54" s="58">
        <v>195</v>
      </c>
      <c r="AK54" s="4">
        <v>5</v>
      </c>
      <c r="AL54" s="4">
        <v>152</v>
      </c>
    </row>
    <row r="55" spans="1:38" s="6" customFormat="1" ht="12" customHeight="1">
      <c r="A55" s="20" t="s">
        <v>38</v>
      </c>
      <c r="B55" s="69">
        <f>B47+B48+B49+B51+B52+B53+B54</f>
        <v>2</v>
      </c>
      <c r="C55" s="69">
        <f aca="true" t="shared" si="22" ref="C55:AJ55">C47+C48+C49+C51+C52+C53+C54</f>
        <v>24</v>
      </c>
      <c r="D55" s="21">
        <f t="shared" si="22"/>
        <v>9</v>
      </c>
      <c r="E55" s="21">
        <f t="shared" si="22"/>
        <v>206</v>
      </c>
      <c r="F55" s="21">
        <f t="shared" si="22"/>
        <v>12</v>
      </c>
      <c r="G55" s="21">
        <f t="shared" si="22"/>
        <v>263</v>
      </c>
      <c r="H55" s="21">
        <f t="shared" si="22"/>
        <v>9</v>
      </c>
      <c r="I55" s="21">
        <f t="shared" si="22"/>
        <v>243</v>
      </c>
      <c r="J55" s="21">
        <f t="shared" si="22"/>
        <v>9</v>
      </c>
      <c r="K55" s="21">
        <f t="shared" si="22"/>
        <v>221</v>
      </c>
      <c r="L55" s="57">
        <f t="shared" si="18"/>
        <v>39</v>
      </c>
      <c r="M55" s="57">
        <f t="shared" si="19"/>
        <v>933</v>
      </c>
      <c r="N55" s="21">
        <f t="shared" si="22"/>
        <v>1</v>
      </c>
      <c r="O55" s="21">
        <f t="shared" si="22"/>
        <v>24</v>
      </c>
      <c r="P55" s="21">
        <f t="shared" si="22"/>
        <v>2</v>
      </c>
      <c r="Q55" s="21">
        <f t="shared" si="22"/>
        <v>38</v>
      </c>
      <c r="R55" s="21">
        <f t="shared" si="22"/>
        <v>2</v>
      </c>
      <c r="S55" s="21">
        <f t="shared" si="22"/>
        <v>30</v>
      </c>
      <c r="T55" s="21">
        <f t="shared" si="22"/>
        <v>1</v>
      </c>
      <c r="U55" s="21">
        <f t="shared" si="22"/>
        <v>14</v>
      </c>
      <c r="V55" s="21">
        <f t="shared" si="22"/>
        <v>1</v>
      </c>
      <c r="W55" s="21">
        <f t="shared" si="22"/>
        <v>14</v>
      </c>
      <c r="X55" s="69">
        <f t="shared" si="22"/>
        <v>7</v>
      </c>
      <c r="Y55" s="69">
        <f>Y47+Y48+Y49</f>
        <v>120</v>
      </c>
      <c r="Z55" s="21">
        <f t="shared" si="22"/>
        <v>1</v>
      </c>
      <c r="AA55" s="21">
        <f t="shared" si="22"/>
        <v>17</v>
      </c>
      <c r="AB55" s="21">
        <f t="shared" si="22"/>
        <v>1</v>
      </c>
      <c r="AC55" s="21">
        <f t="shared" si="22"/>
        <v>17</v>
      </c>
      <c r="AD55" s="69">
        <f t="shared" si="22"/>
        <v>2</v>
      </c>
      <c r="AE55" s="69">
        <f t="shared" si="22"/>
        <v>34</v>
      </c>
      <c r="AF55" s="21">
        <f t="shared" si="22"/>
        <v>50</v>
      </c>
      <c r="AG55" s="21">
        <f t="shared" si="22"/>
        <v>1111</v>
      </c>
      <c r="AH55" s="21">
        <f>AG55/AF55</f>
        <v>22.22</v>
      </c>
      <c r="AI55" s="59">
        <f t="shared" si="22"/>
        <v>25</v>
      </c>
      <c r="AJ55" s="59">
        <f t="shared" si="22"/>
        <v>683</v>
      </c>
      <c r="AK55" s="2">
        <f>AK47+AK48+AK49+AK51+AK52+AK53+AK54</f>
        <v>24</v>
      </c>
      <c r="AL55" s="2">
        <f>AL47+AL48+AL49+AL51+AL52+AL53+AL54</f>
        <v>583</v>
      </c>
    </row>
    <row r="56" spans="1:38" s="6" customFormat="1" ht="12" customHeight="1">
      <c r="A56" s="20" t="s">
        <v>39</v>
      </c>
      <c r="B56" s="69">
        <f aca="true" t="shared" si="23" ref="B56:AF56">B46+B55</f>
        <v>3</v>
      </c>
      <c r="C56" s="69">
        <f>C46+C55</f>
        <v>32</v>
      </c>
      <c r="D56" s="21">
        <f t="shared" si="23"/>
        <v>109</v>
      </c>
      <c r="E56" s="21">
        <f t="shared" si="23"/>
        <v>3182</v>
      </c>
      <c r="F56" s="21">
        <f t="shared" si="23"/>
        <v>105</v>
      </c>
      <c r="G56" s="21">
        <f t="shared" si="23"/>
        <v>2976</v>
      </c>
      <c r="H56" s="21">
        <f t="shared" si="23"/>
        <v>106</v>
      </c>
      <c r="I56" s="21">
        <f t="shared" si="23"/>
        <v>3036</v>
      </c>
      <c r="J56" s="21">
        <f t="shared" si="23"/>
        <v>102</v>
      </c>
      <c r="K56" s="21">
        <f t="shared" si="23"/>
        <v>2903</v>
      </c>
      <c r="L56" s="69">
        <f t="shared" si="23"/>
        <v>422</v>
      </c>
      <c r="M56" s="69">
        <f>M46+M55</f>
        <v>12097</v>
      </c>
      <c r="N56" s="21">
        <f t="shared" si="23"/>
        <v>97</v>
      </c>
      <c r="O56" s="21">
        <f t="shared" si="23"/>
        <v>2678</v>
      </c>
      <c r="P56" s="21">
        <f t="shared" si="23"/>
        <v>89</v>
      </c>
      <c r="Q56" s="21">
        <f t="shared" si="23"/>
        <v>2516</v>
      </c>
      <c r="R56" s="21">
        <f t="shared" si="23"/>
        <v>82</v>
      </c>
      <c r="S56" s="21">
        <f t="shared" si="23"/>
        <v>2288</v>
      </c>
      <c r="T56" s="21">
        <f t="shared" si="23"/>
        <v>77</v>
      </c>
      <c r="U56" s="21">
        <f t="shared" si="23"/>
        <v>2157</v>
      </c>
      <c r="V56" s="21">
        <f t="shared" si="23"/>
        <v>81</v>
      </c>
      <c r="W56" s="21">
        <f t="shared" si="23"/>
        <v>2194</v>
      </c>
      <c r="X56" s="69">
        <f t="shared" si="23"/>
        <v>426</v>
      </c>
      <c r="Y56" s="69">
        <f>Y46+Y55</f>
        <v>11833</v>
      </c>
      <c r="Z56" s="21">
        <f t="shared" si="23"/>
        <v>43</v>
      </c>
      <c r="AA56" s="21">
        <f t="shared" si="23"/>
        <v>1203</v>
      </c>
      <c r="AB56" s="21">
        <f t="shared" si="23"/>
        <v>44</v>
      </c>
      <c r="AC56" s="21">
        <f t="shared" si="23"/>
        <v>1160</v>
      </c>
      <c r="AD56" s="69">
        <f t="shared" si="23"/>
        <v>87</v>
      </c>
      <c r="AE56" s="69">
        <f t="shared" si="23"/>
        <v>2363</v>
      </c>
      <c r="AF56" s="21">
        <f t="shared" si="23"/>
        <v>938</v>
      </c>
      <c r="AG56" s="21">
        <f>AG46+AG55</f>
        <v>26325</v>
      </c>
      <c r="AH56" s="70">
        <f t="shared" si="8"/>
        <v>28.06503198294243</v>
      </c>
      <c r="AI56" s="59">
        <f>AI46+AI55</f>
        <v>95</v>
      </c>
      <c r="AJ56" s="59">
        <f>AJ46+AJ55</f>
        <v>2811</v>
      </c>
      <c r="AK56" s="2">
        <f>AK46+AK55</f>
        <v>93</v>
      </c>
      <c r="AL56" s="2">
        <f>AL46+AL55</f>
        <v>2797</v>
      </c>
    </row>
    <row r="57" spans="1:36" s="6" customFormat="1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71"/>
      <c r="AH57" s="73"/>
      <c r="AI57" s="71"/>
      <c r="AJ57" s="71"/>
    </row>
    <row r="58" spans="1:36" ht="1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19"/>
      <c r="AJ58" s="19"/>
    </row>
    <row r="59" spans="1:36" ht="16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85"/>
      <c r="AD59" s="85"/>
      <c r="AE59" s="85"/>
      <c r="AF59" s="85"/>
      <c r="AG59" s="85"/>
      <c r="AH59" s="85"/>
      <c r="AI59" s="19"/>
      <c r="AJ59" s="19"/>
    </row>
    <row r="60" spans="1:36" s="6" customFormat="1" ht="12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19"/>
      <c r="AH60" s="19"/>
      <c r="AI60" s="19"/>
      <c r="AJ60" s="19"/>
    </row>
    <row r="61" spans="1:36" s="6" customFormat="1" ht="12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19"/>
      <c r="AH61" s="19"/>
      <c r="AI61" s="19"/>
      <c r="AJ61" s="19"/>
    </row>
    <row r="62" spans="1:36" s="6" customFormat="1" ht="12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19"/>
      <c r="AH62" s="19"/>
      <c r="AI62" s="19"/>
      <c r="AJ62" s="19"/>
    </row>
    <row r="63" spans="1:36" s="6" customFormat="1" ht="28.5" customHeight="1">
      <c r="A63" s="32"/>
      <c r="B63" s="32"/>
      <c r="C63" s="32"/>
      <c r="D63" s="32"/>
      <c r="E63" s="32"/>
      <c r="F63" s="107" t="s">
        <v>60</v>
      </c>
      <c r="G63" s="107"/>
      <c r="H63" s="107"/>
      <c r="I63" s="107"/>
      <c r="J63" s="107"/>
      <c r="K63" s="107"/>
      <c r="L63" s="107"/>
      <c r="M63" s="107"/>
      <c r="N63" s="107"/>
      <c r="O63" s="107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107" t="s">
        <v>63</v>
      </c>
      <c r="AA63" s="107"/>
      <c r="AB63" s="107"/>
      <c r="AC63" s="107"/>
      <c r="AD63" s="107"/>
      <c r="AE63" s="107"/>
      <c r="AF63" s="32"/>
      <c r="AG63" s="23"/>
      <c r="AH63" s="23"/>
      <c r="AI63" s="23"/>
      <c r="AJ63" s="19"/>
    </row>
    <row r="64" spans="1:36" s="6" customFormat="1" ht="12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19"/>
      <c r="AH64" s="19"/>
      <c r="AI64" s="19"/>
      <c r="AJ64" s="19"/>
    </row>
    <row r="65" spans="1:36" s="6" customFormat="1" ht="12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19"/>
      <c r="AH65" s="19"/>
      <c r="AI65" s="19"/>
      <c r="AJ65" s="19"/>
    </row>
    <row r="66" spans="1:36" s="6" customFormat="1" ht="12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19"/>
      <c r="AH66" s="19"/>
      <c r="AI66" s="19"/>
      <c r="AJ66" s="19"/>
    </row>
    <row r="67" spans="1:36" s="6" customFormat="1" ht="12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19"/>
      <c r="AH67" s="19"/>
      <c r="AI67" s="19"/>
      <c r="AJ67" s="19"/>
    </row>
    <row r="68" spans="1:36" s="6" customFormat="1" ht="12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</row>
    <row r="69" spans="1:36" s="6" customFormat="1" ht="12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</row>
    <row r="70" spans="1:36" s="6" customFormat="1" ht="12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1:36" s="6" customFormat="1" ht="12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1:36" s="6" customFormat="1" ht="12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</row>
    <row r="73" spans="1:36" s="6" customFormat="1" ht="12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</row>
    <row r="74" spans="1:36" s="6" customFormat="1" ht="11.2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</row>
    <row r="75" spans="1:36" s="6" customFormat="1" ht="10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ht="12">
      <c r="AH76" s="1"/>
    </row>
  </sheetData>
  <sheetProtection/>
  <mergeCells count="46">
    <mergeCell ref="AK7:AL7"/>
    <mergeCell ref="B7:C7"/>
    <mergeCell ref="F63:O63"/>
    <mergeCell ref="Z63:AE63"/>
    <mergeCell ref="R41:S41"/>
    <mergeCell ref="T41:U41"/>
    <mergeCell ref="V41:W41"/>
    <mergeCell ref="X41:Y41"/>
    <mergeCell ref="Z41:AA41"/>
    <mergeCell ref="AB41:AC41"/>
    <mergeCell ref="AD41:AE41"/>
    <mergeCell ref="AI7:AJ7"/>
    <mergeCell ref="A5:AJ5"/>
    <mergeCell ref="A7:A8"/>
    <mergeCell ref="R7:S7"/>
    <mergeCell ref="T7:U7"/>
    <mergeCell ref="V7:W7"/>
    <mergeCell ref="Z7:AA7"/>
    <mergeCell ref="AB7:AC7"/>
    <mergeCell ref="X7:Y7"/>
    <mergeCell ref="AD1:AJ1"/>
    <mergeCell ref="AD2:AJ2"/>
    <mergeCell ref="AD3:AJ3"/>
    <mergeCell ref="AF7:AG7"/>
    <mergeCell ref="AH7:AH8"/>
    <mergeCell ref="AD7:AE7"/>
    <mergeCell ref="P7:Q7"/>
    <mergeCell ref="L41:M41"/>
    <mergeCell ref="N41:O41"/>
    <mergeCell ref="P41:Q41"/>
    <mergeCell ref="N7:O7"/>
    <mergeCell ref="D7:E7"/>
    <mergeCell ref="F7:G7"/>
    <mergeCell ref="H7:I7"/>
    <mergeCell ref="J7:K7"/>
    <mergeCell ref="L7:M7"/>
    <mergeCell ref="AF41:AG41"/>
    <mergeCell ref="AH41:AH42"/>
    <mergeCell ref="AI41:AJ41"/>
    <mergeCell ref="AD40:AJ40"/>
    <mergeCell ref="A41:A42"/>
    <mergeCell ref="D41:E41"/>
    <mergeCell ref="F41:G41"/>
    <mergeCell ref="H41:I41"/>
    <mergeCell ref="J41:K41"/>
    <mergeCell ref="B41:C41"/>
  </mergeCells>
  <printOptions/>
  <pageMargins left="0.2755905511811024" right="0.2362204724409449" top="1.1811023622047245" bottom="0.2755905511811024" header="0.15748031496062992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86" zoomScaleNormal="86" zoomScalePageLayoutView="0" workbookViewId="0" topLeftCell="A1">
      <selection activeCell="O6" sqref="O6"/>
    </sheetView>
  </sheetViews>
  <sheetFormatPr defaultColWidth="9.00390625" defaultRowHeight="12.75"/>
  <cols>
    <col min="1" max="1" width="43.00390625" style="0" customWidth="1"/>
    <col min="2" max="2" width="8.00390625" style="0" hidden="1" customWidth="1"/>
    <col min="3" max="3" width="6.25390625" style="0" hidden="1" customWidth="1"/>
    <col min="4" max="4" width="10.125" style="0" customWidth="1"/>
    <col min="5" max="5" width="10.25390625" style="0" customWidth="1"/>
    <col min="6" max="6" width="9.625" style="0" customWidth="1"/>
    <col min="7" max="7" width="10.00390625" style="0" customWidth="1"/>
    <col min="8" max="8" width="8.375" style="0" customWidth="1"/>
    <col min="9" max="10" width="8.625" style="0" customWidth="1"/>
    <col min="11" max="11" width="8.125" style="0" customWidth="1"/>
    <col min="13" max="13" width="10.00390625" style="0" customWidth="1"/>
  </cols>
  <sheetData>
    <row r="1" spans="1:13" ht="12.75">
      <c r="A1" s="19"/>
      <c r="B1" s="19"/>
      <c r="C1" s="19"/>
      <c r="D1" s="19"/>
      <c r="E1" s="19"/>
      <c r="F1" s="19"/>
      <c r="G1" s="19"/>
      <c r="H1" s="19"/>
      <c r="I1" s="19"/>
      <c r="J1" s="99" t="s">
        <v>68</v>
      </c>
      <c r="K1" s="99"/>
      <c r="L1" s="99"/>
      <c r="M1" s="99"/>
    </row>
    <row r="2" spans="1:13" ht="12.75" customHeight="1">
      <c r="A2" s="19"/>
      <c r="B2" s="19"/>
      <c r="C2" s="19"/>
      <c r="D2" s="19"/>
      <c r="E2" s="19"/>
      <c r="F2" s="19"/>
      <c r="G2" s="19"/>
      <c r="H2" s="19"/>
      <c r="I2" s="19"/>
      <c r="J2" s="99" t="s">
        <v>76</v>
      </c>
      <c r="K2" s="99"/>
      <c r="L2" s="99"/>
      <c r="M2" s="99"/>
    </row>
    <row r="3" spans="1:13" ht="12.75" customHeight="1">
      <c r="A3" s="19"/>
      <c r="B3" s="19"/>
      <c r="C3" s="19"/>
      <c r="D3" s="19"/>
      <c r="E3" s="19"/>
      <c r="F3" s="19"/>
      <c r="G3" s="19"/>
      <c r="H3" s="19"/>
      <c r="I3" s="19"/>
      <c r="J3" s="99" t="s">
        <v>48</v>
      </c>
      <c r="K3" s="99"/>
      <c r="L3" s="99"/>
      <c r="M3" s="99"/>
    </row>
    <row r="4" spans="1:13" ht="12.75">
      <c r="A4" s="19"/>
      <c r="B4" s="19"/>
      <c r="C4" s="19"/>
      <c r="D4" s="19"/>
      <c r="E4" s="19"/>
      <c r="F4" s="19"/>
      <c r="G4" s="19"/>
      <c r="H4" s="19"/>
      <c r="I4" s="19"/>
      <c r="J4" s="120"/>
      <c r="K4" s="120"/>
      <c r="L4" s="120"/>
      <c r="M4" s="120"/>
    </row>
    <row r="5" spans="1:13" ht="46.5" customHeight="1">
      <c r="A5" s="108" t="s">
        <v>80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24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33.75" customHeight="1">
      <c r="A7" s="111" t="s">
        <v>66</v>
      </c>
      <c r="B7" s="109" t="s">
        <v>3</v>
      </c>
      <c r="C7" s="109"/>
      <c r="D7" s="109" t="s">
        <v>4</v>
      </c>
      <c r="E7" s="109"/>
      <c r="F7" s="109" t="s">
        <v>5</v>
      </c>
      <c r="G7" s="109"/>
      <c r="H7" s="109" t="s">
        <v>6</v>
      </c>
      <c r="I7" s="109"/>
      <c r="J7" s="109" t="s">
        <v>43</v>
      </c>
      <c r="K7" s="109"/>
      <c r="L7" s="109" t="s">
        <v>62</v>
      </c>
      <c r="M7" s="109"/>
    </row>
    <row r="8" spans="1:13" ht="84" customHeight="1">
      <c r="A8" s="111"/>
      <c r="B8" s="28" t="s">
        <v>8</v>
      </c>
      <c r="C8" s="28" t="s">
        <v>9</v>
      </c>
      <c r="D8" s="28" t="s">
        <v>8</v>
      </c>
      <c r="E8" s="28" t="s">
        <v>9</v>
      </c>
      <c r="F8" s="28" t="s">
        <v>8</v>
      </c>
      <c r="G8" s="28" t="s">
        <v>9</v>
      </c>
      <c r="H8" s="28" t="s">
        <v>8</v>
      </c>
      <c r="I8" s="28" t="s">
        <v>9</v>
      </c>
      <c r="J8" s="28" t="s">
        <v>8</v>
      </c>
      <c r="K8" s="28" t="s">
        <v>9</v>
      </c>
      <c r="L8" s="28" t="s">
        <v>8</v>
      </c>
      <c r="M8" s="28" t="s">
        <v>9</v>
      </c>
    </row>
    <row r="9" spans="1:13" s="11" customFormat="1" ht="46.5" customHeight="1">
      <c r="A9" s="29" t="s">
        <v>67</v>
      </c>
      <c r="B9" s="30"/>
      <c r="C9" s="30"/>
      <c r="D9" s="30">
        <v>1</v>
      </c>
      <c r="E9" s="30">
        <v>7</v>
      </c>
      <c r="F9" s="30">
        <v>2</v>
      </c>
      <c r="G9" s="30">
        <v>24</v>
      </c>
      <c r="H9" s="30">
        <v>1</v>
      </c>
      <c r="I9" s="30">
        <v>19</v>
      </c>
      <c r="J9" s="30">
        <v>1</v>
      </c>
      <c r="K9" s="30">
        <v>15</v>
      </c>
      <c r="L9" s="30">
        <f>D9+F9+H9+J9+B9</f>
        <v>5</v>
      </c>
      <c r="M9" s="30">
        <f>E9+G9+I9+K9+C9</f>
        <v>65</v>
      </c>
    </row>
    <row r="10" spans="1:13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1.75" customHeight="1">
      <c r="A13" s="110" t="s">
        <v>60</v>
      </c>
      <c r="B13" s="110"/>
      <c r="C13" s="110"/>
      <c r="D13" s="110"/>
      <c r="E13" s="110"/>
      <c r="F13" s="110"/>
      <c r="G13" s="24"/>
      <c r="H13" s="24"/>
      <c r="I13" s="24"/>
      <c r="J13" s="107" t="s">
        <v>63</v>
      </c>
      <c r="K13" s="107"/>
      <c r="L13" s="107"/>
      <c r="M13" s="107"/>
    </row>
    <row r="14" spans="1:13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</sheetData>
  <sheetProtection/>
  <mergeCells count="13">
    <mergeCell ref="J13:M13"/>
    <mergeCell ref="A13:F13"/>
    <mergeCell ref="A7:A8"/>
    <mergeCell ref="D7:E7"/>
    <mergeCell ref="F7:G7"/>
    <mergeCell ref="H7:I7"/>
    <mergeCell ref="B7:C7"/>
    <mergeCell ref="J1:M1"/>
    <mergeCell ref="A5:M5"/>
    <mergeCell ref="J7:K7"/>
    <mergeCell ref="J2:M2"/>
    <mergeCell ref="J3:M3"/>
    <mergeCell ref="L7:M7"/>
  </mergeCells>
  <printOptions/>
  <pageMargins left="0.3937007874015748" right="0.3937007874015748" top="1.1811023622047245" bottom="0.984251968503937" header="0.196850393700787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"/>
  <sheetViews>
    <sheetView zoomScalePageLayoutView="0" workbookViewId="0" topLeftCell="A1">
      <selection activeCell="BH2" sqref="BH2:BR2"/>
    </sheetView>
  </sheetViews>
  <sheetFormatPr defaultColWidth="9.00390625" defaultRowHeight="12.75"/>
  <cols>
    <col min="1" max="1" width="9.125" style="7" customWidth="1"/>
    <col min="2" max="2" width="4.00390625" style="7" hidden="1" customWidth="1"/>
    <col min="3" max="3" width="4.75390625" style="7" hidden="1" customWidth="1"/>
    <col min="4" max="4" width="4.875" style="7" customWidth="1"/>
    <col min="5" max="5" width="4.625" style="7" customWidth="1"/>
    <col min="6" max="6" width="3.375" style="1" customWidth="1"/>
    <col min="7" max="7" width="5.125" style="1" customWidth="1"/>
    <col min="8" max="9" width="4.625" style="1" hidden="1" customWidth="1"/>
    <col min="10" max="10" width="3.625" style="1" customWidth="1"/>
    <col min="11" max="11" width="4.75390625" style="1" customWidth="1"/>
    <col min="12" max="13" width="4.125" style="1" hidden="1" customWidth="1"/>
    <col min="14" max="14" width="4.125" style="1" customWidth="1"/>
    <col min="15" max="15" width="4.25390625" style="1" customWidth="1"/>
    <col min="16" max="17" width="4.25390625" style="1" hidden="1" customWidth="1"/>
    <col min="18" max="19" width="3.375" style="1" customWidth="1"/>
    <col min="20" max="21" width="4.375" style="1" hidden="1" customWidth="1"/>
    <col min="22" max="22" width="5.00390625" style="9" customWidth="1"/>
    <col min="23" max="23" width="4.75390625" style="9" customWidth="1"/>
    <col min="24" max="25" width="4.375" style="9" hidden="1" customWidth="1"/>
    <col min="26" max="26" width="3.875" style="1" customWidth="1"/>
    <col min="27" max="27" width="4.25390625" style="1" customWidth="1"/>
    <col min="28" max="29" width="4.25390625" style="1" hidden="1" customWidth="1"/>
    <col min="30" max="31" width="4.125" style="1" customWidth="1"/>
    <col min="32" max="33" width="4.125" style="1" hidden="1" customWidth="1"/>
    <col min="34" max="34" width="4.25390625" style="1" hidden="1" customWidth="1"/>
    <col min="35" max="37" width="4.125" style="1" hidden="1" customWidth="1"/>
    <col min="38" max="38" width="4.375" style="1" customWidth="1"/>
    <col min="39" max="39" width="4.25390625" style="1" customWidth="1"/>
    <col min="40" max="40" width="5.00390625" style="1" hidden="1" customWidth="1"/>
    <col min="41" max="41" width="4.25390625" style="1" hidden="1" customWidth="1"/>
    <col min="42" max="43" width="4.25390625" style="1" customWidth="1"/>
    <col min="44" max="44" width="4.625" style="1" customWidth="1"/>
    <col min="45" max="45" width="4.375" style="1" customWidth="1"/>
    <col min="46" max="47" width="4.375" style="1" hidden="1" customWidth="1"/>
    <col min="48" max="48" width="4.375" style="1" customWidth="1"/>
    <col min="49" max="49" width="4.75390625" style="1" customWidth="1"/>
    <col min="50" max="51" width="5.25390625" style="1" hidden="1" customWidth="1"/>
    <col min="52" max="53" width="3.75390625" style="1" customWidth="1"/>
    <col min="54" max="54" width="4.375" style="1" hidden="1" customWidth="1"/>
    <col min="55" max="55" width="4.25390625" style="1" hidden="1" customWidth="1"/>
    <col min="56" max="57" width="3.375" style="1" customWidth="1"/>
    <col min="58" max="58" width="4.875" style="1" hidden="1" customWidth="1"/>
    <col min="59" max="59" width="4.25390625" style="1" hidden="1" customWidth="1"/>
    <col min="60" max="60" width="4.875" style="1" customWidth="1"/>
    <col min="61" max="61" width="3.375" style="1" customWidth="1"/>
    <col min="62" max="62" width="4.875" style="1" hidden="1" customWidth="1"/>
    <col min="63" max="63" width="3.875" style="1" hidden="1" customWidth="1"/>
    <col min="64" max="65" width="3.75390625" style="1" customWidth="1"/>
    <col min="66" max="66" width="4.375" style="1" hidden="1" customWidth="1"/>
    <col min="67" max="67" width="4.75390625" style="1" hidden="1" customWidth="1"/>
    <col min="68" max="68" width="5.625" style="10" customWidth="1"/>
    <col min="69" max="69" width="3.25390625" style="1" customWidth="1"/>
    <col min="70" max="70" width="4.75390625" style="1" customWidth="1"/>
    <col min="71" max="16384" width="9.125" style="1" customWidth="1"/>
  </cols>
  <sheetData>
    <row r="1" spans="1:70" s="6" customFormat="1" ht="12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4"/>
      <c r="BF1" s="34"/>
      <c r="BG1" s="34"/>
      <c r="BH1" s="98" t="s">
        <v>65</v>
      </c>
      <c r="BI1" s="98"/>
      <c r="BJ1" s="98"/>
      <c r="BK1" s="98"/>
      <c r="BL1" s="98"/>
      <c r="BM1" s="98"/>
      <c r="BN1" s="98"/>
      <c r="BO1" s="98"/>
      <c r="BP1" s="98"/>
      <c r="BQ1" s="98"/>
      <c r="BR1" s="98"/>
    </row>
    <row r="2" spans="1:70" s="6" customFormat="1" ht="12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4"/>
      <c r="BF2" s="34"/>
      <c r="BG2" s="34"/>
      <c r="BH2" s="99" t="s">
        <v>76</v>
      </c>
      <c r="BI2" s="99"/>
      <c r="BJ2" s="99"/>
      <c r="BK2" s="99"/>
      <c r="BL2" s="99"/>
      <c r="BM2" s="99"/>
      <c r="BN2" s="99"/>
      <c r="BO2" s="99"/>
      <c r="BP2" s="99"/>
      <c r="BQ2" s="99"/>
      <c r="BR2" s="99"/>
    </row>
    <row r="3" spans="1:70" s="6" customFormat="1" ht="18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4"/>
      <c r="BF3" s="34"/>
      <c r="BG3" s="34"/>
      <c r="BH3" s="99" t="s">
        <v>48</v>
      </c>
      <c r="BI3" s="99"/>
      <c r="BJ3" s="99"/>
      <c r="BK3" s="99"/>
      <c r="BL3" s="99"/>
      <c r="BM3" s="99"/>
      <c r="BN3" s="99"/>
      <c r="BO3" s="99"/>
      <c r="BP3" s="99"/>
      <c r="BQ3" s="99"/>
      <c r="BR3" s="99"/>
    </row>
    <row r="4" spans="1:70" s="6" customFormat="1" ht="12" customHeight="1">
      <c r="A4" s="33"/>
      <c r="B4" s="33"/>
      <c r="C4" s="33"/>
      <c r="D4" s="33"/>
      <c r="E4" s="33"/>
      <c r="F4" s="33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3"/>
      <c r="BJ4" s="33"/>
      <c r="BK4" s="33"/>
      <c r="BL4" s="33"/>
      <c r="BM4" s="33"/>
      <c r="BN4" s="33"/>
      <c r="BO4" s="33"/>
      <c r="BP4" s="37"/>
      <c r="BQ4" s="38"/>
      <c r="BR4" s="38"/>
    </row>
    <row r="5" spans="1:70" ht="37.5" customHeight="1">
      <c r="A5" s="108" t="s">
        <v>78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</row>
    <row r="6" spans="1:70" ht="18" customHeight="1">
      <c r="A6" s="32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2"/>
      <c r="BQ6" s="31"/>
      <c r="BR6" s="31"/>
    </row>
    <row r="7" spans="1:70" ht="91.5" customHeight="1">
      <c r="A7" s="114" t="s">
        <v>66</v>
      </c>
      <c r="B7" s="116" t="s">
        <v>42</v>
      </c>
      <c r="C7" s="116"/>
      <c r="D7" s="116"/>
      <c r="E7" s="116"/>
      <c r="F7" s="116" t="s">
        <v>44</v>
      </c>
      <c r="G7" s="116"/>
      <c r="H7" s="116"/>
      <c r="I7" s="116"/>
      <c r="J7" s="116" t="s">
        <v>45</v>
      </c>
      <c r="K7" s="116"/>
      <c r="L7" s="116"/>
      <c r="M7" s="116"/>
      <c r="N7" s="116" t="s">
        <v>46</v>
      </c>
      <c r="O7" s="116"/>
      <c r="P7" s="116"/>
      <c r="Q7" s="116"/>
      <c r="R7" s="116" t="s">
        <v>0</v>
      </c>
      <c r="S7" s="116"/>
      <c r="T7" s="116"/>
      <c r="U7" s="116"/>
      <c r="V7" s="116" t="s">
        <v>77</v>
      </c>
      <c r="W7" s="116"/>
      <c r="X7" s="116"/>
      <c r="Y7" s="116"/>
      <c r="Z7" s="116" t="s">
        <v>1</v>
      </c>
      <c r="AA7" s="116"/>
      <c r="AB7" s="116"/>
      <c r="AC7" s="116"/>
      <c r="AD7" s="116" t="s">
        <v>2</v>
      </c>
      <c r="AE7" s="116"/>
      <c r="AF7" s="116"/>
      <c r="AG7" s="116"/>
      <c r="AH7" s="116" t="s">
        <v>47</v>
      </c>
      <c r="AI7" s="116"/>
      <c r="AJ7" s="116"/>
      <c r="AK7" s="116"/>
      <c r="AL7" s="116" t="s">
        <v>47</v>
      </c>
      <c r="AM7" s="116"/>
      <c r="AN7" s="116"/>
      <c r="AO7" s="116"/>
      <c r="AP7" s="118" t="s">
        <v>3</v>
      </c>
      <c r="AQ7" s="119"/>
      <c r="AR7" s="116" t="s">
        <v>4</v>
      </c>
      <c r="AS7" s="116"/>
      <c r="AT7" s="116"/>
      <c r="AU7" s="116"/>
      <c r="AV7" s="116" t="s">
        <v>50</v>
      </c>
      <c r="AW7" s="116"/>
      <c r="AX7" s="116"/>
      <c r="AY7" s="116"/>
      <c r="AZ7" s="116" t="s">
        <v>5</v>
      </c>
      <c r="BA7" s="116"/>
      <c r="BB7" s="116"/>
      <c r="BC7" s="116"/>
      <c r="BD7" s="116" t="s">
        <v>6</v>
      </c>
      <c r="BE7" s="116"/>
      <c r="BF7" s="116"/>
      <c r="BG7" s="116"/>
      <c r="BH7" s="116" t="s">
        <v>51</v>
      </c>
      <c r="BI7" s="116"/>
      <c r="BJ7" s="116"/>
      <c r="BK7" s="116"/>
      <c r="BL7" s="116" t="s">
        <v>79</v>
      </c>
      <c r="BM7" s="116"/>
      <c r="BN7" s="116"/>
      <c r="BO7" s="116"/>
      <c r="BP7" s="112" t="s">
        <v>53</v>
      </c>
      <c r="BQ7" s="117" t="s">
        <v>40</v>
      </c>
      <c r="BR7" s="117"/>
    </row>
    <row r="8" spans="1:70" ht="74.25" customHeight="1">
      <c r="A8" s="115"/>
      <c r="B8" s="26" t="s">
        <v>8</v>
      </c>
      <c r="C8" s="26" t="s">
        <v>9</v>
      </c>
      <c r="D8" s="26" t="s">
        <v>8</v>
      </c>
      <c r="E8" s="26" t="s">
        <v>9</v>
      </c>
      <c r="F8" s="26" t="s">
        <v>8</v>
      </c>
      <c r="G8" s="26" t="s">
        <v>9</v>
      </c>
      <c r="H8" s="26" t="s">
        <v>8</v>
      </c>
      <c r="I8" s="26" t="s">
        <v>9</v>
      </c>
      <c r="J8" s="26" t="s">
        <v>8</v>
      </c>
      <c r="K8" s="26" t="s">
        <v>9</v>
      </c>
      <c r="L8" s="26" t="s">
        <v>8</v>
      </c>
      <c r="M8" s="26" t="s">
        <v>9</v>
      </c>
      <c r="N8" s="26" t="s">
        <v>8</v>
      </c>
      <c r="O8" s="26" t="s">
        <v>9</v>
      </c>
      <c r="P8" s="26" t="s">
        <v>8</v>
      </c>
      <c r="Q8" s="26" t="s">
        <v>9</v>
      </c>
      <c r="R8" s="26" t="s">
        <v>8</v>
      </c>
      <c r="S8" s="26" t="s">
        <v>9</v>
      </c>
      <c r="T8" s="26" t="s">
        <v>8</v>
      </c>
      <c r="U8" s="26" t="s">
        <v>9</v>
      </c>
      <c r="V8" s="26" t="s">
        <v>8</v>
      </c>
      <c r="W8" s="26" t="s">
        <v>9</v>
      </c>
      <c r="X8" s="26" t="s">
        <v>8</v>
      </c>
      <c r="Y8" s="26" t="s">
        <v>9</v>
      </c>
      <c r="Z8" s="26" t="s">
        <v>8</v>
      </c>
      <c r="AA8" s="26" t="s">
        <v>9</v>
      </c>
      <c r="AB8" s="26" t="s">
        <v>8</v>
      </c>
      <c r="AC8" s="26" t="s">
        <v>9</v>
      </c>
      <c r="AD8" s="26" t="s">
        <v>8</v>
      </c>
      <c r="AE8" s="26" t="s">
        <v>9</v>
      </c>
      <c r="AF8" s="26" t="s">
        <v>8</v>
      </c>
      <c r="AG8" s="26" t="s">
        <v>9</v>
      </c>
      <c r="AH8" s="26" t="s">
        <v>8</v>
      </c>
      <c r="AI8" s="26" t="s">
        <v>9</v>
      </c>
      <c r="AJ8" s="26" t="s">
        <v>8</v>
      </c>
      <c r="AK8" s="26" t="s">
        <v>9</v>
      </c>
      <c r="AL8" s="26" t="s">
        <v>8</v>
      </c>
      <c r="AM8" s="26" t="s">
        <v>9</v>
      </c>
      <c r="AN8" s="26" t="s">
        <v>8</v>
      </c>
      <c r="AO8" s="26" t="s">
        <v>9</v>
      </c>
      <c r="AP8" s="26" t="s">
        <v>8</v>
      </c>
      <c r="AQ8" s="26" t="s">
        <v>9</v>
      </c>
      <c r="AR8" s="26" t="s">
        <v>8</v>
      </c>
      <c r="AS8" s="26" t="s">
        <v>9</v>
      </c>
      <c r="AT8" s="26" t="s">
        <v>8</v>
      </c>
      <c r="AU8" s="26" t="s">
        <v>9</v>
      </c>
      <c r="AV8" s="26" t="s">
        <v>8</v>
      </c>
      <c r="AW8" s="26" t="s">
        <v>9</v>
      </c>
      <c r="AX8" s="26" t="s">
        <v>8</v>
      </c>
      <c r="AY8" s="26" t="s">
        <v>9</v>
      </c>
      <c r="AZ8" s="26" t="s">
        <v>8</v>
      </c>
      <c r="BA8" s="26" t="s">
        <v>9</v>
      </c>
      <c r="BB8" s="26" t="s">
        <v>8</v>
      </c>
      <c r="BC8" s="26" t="s">
        <v>9</v>
      </c>
      <c r="BD8" s="26" t="s">
        <v>8</v>
      </c>
      <c r="BE8" s="26" t="s">
        <v>9</v>
      </c>
      <c r="BF8" s="26" t="s">
        <v>8</v>
      </c>
      <c r="BG8" s="26" t="s">
        <v>9</v>
      </c>
      <c r="BH8" s="26" t="s">
        <v>8</v>
      </c>
      <c r="BI8" s="26" t="s">
        <v>9</v>
      </c>
      <c r="BJ8" s="26" t="s">
        <v>8</v>
      </c>
      <c r="BK8" s="26" t="s">
        <v>9</v>
      </c>
      <c r="BL8" s="26" t="s">
        <v>8</v>
      </c>
      <c r="BM8" s="26" t="s">
        <v>9</v>
      </c>
      <c r="BN8" s="26" t="s">
        <v>8</v>
      </c>
      <c r="BO8" s="26" t="s">
        <v>9</v>
      </c>
      <c r="BP8" s="113"/>
      <c r="BQ8" s="45" t="s">
        <v>8</v>
      </c>
      <c r="BR8" s="45" t="s">
        <v>9</v>
      </c>
    </row>
    <row r="9" spans="1:70" ht="28.5" customHeight="1">
      <c r="A9" s="25" t="s">
        <v>61</v>
      </c>
      <c r="B9" s="27"/>
      <c r="C9" s="27"/>
      <c r="D9" s="27">
        <v>1</v>
      </c>
      <c r="E9" s="27">
        <v>5</v>
      </c>
      <c r="F9" s="27">
        <v>1</v>
      </c>
      <c r="G9" s="27">
        <v>6</v>
      </c>
      <c r="H9" s="27"/>
      <c r="I9" s="27"/>
      <c r="J9" s="27">
        <v>1</v>
      </c>
      <c r="K9" s="27">
        <v>10</v>
      </c>
      <c r="L9" s="27"/>
      <c r="M9" s="27"/>
      <c r="N9" s="27">
        <v>1</v>
      </c>
      <c r="O9" s="27">
        <v>10</v>
      </c>
      <c r="P9" s="27"/>
      <c r="Q9" s="27"/>
      <c r="R9" s="27">
        <v>1</v>
      </c>
      <c r="S9" s="27">
        <v>13</v>
      </c>
      <c r="T9" s="27"/>
      <c r="U9" s="27"/>
      <c r="V9" s="39">
        <f>F9+J9+N9+R9+D9</f>
        <v>5</v>
      </c>
      <c r="W9" s="39">
        <f>G9+K9+O9+S9+E9</f>
        <v>44</v>
      </c>
      <c r="X9" s="25"/>
      <c r="Y9" s="25"/>
      <c r="Z9" s="27">
        <v>1</v>
      </c>
      <c r="AA9" s="27">
        <v>12</v>
      </c>
      <c r="AB9" s="27"/>
      <c r="AC9" s="27"/>
      <c r="AD9" s="27">
        <v>1</v>
      </c>
      <c r="AE9" s="27">
        <v>9</v>
      </c>
      <c r="AF9" s="27"/>
      <c r="AG9" s="27"/>
      <c r="AH9" s="27"/>
      <c r="AI9" s="27"/>
      <c r="AJ9" s="27"/>
      <c r="AK9" s="27"/>
      <c r="AL9" s="27">
        <v>1</v>
      </c>
      <c r="AM9" s="27">
        <v>10</v>
      </c>
      <c r="AN9" s="27"/>
      <c r="AO9" s="27"/>
      <c r="AP9" s="27">
        <v>1</v>
      </c>
      <c r="AQ9" s="27">
        <v>11</v>
      </c>
      <c r="AR9" s="27">
        <v>1</v>
      </c>
      <c r="AS9" s="27">
        <v>14</v>
      </c>
      <c r="AT9" s="27"/>
      <c r="AU9" s="27"/>
      <c r="AV9" s="39">
        <f>Z9+AD9+AH9+AL9+AR9+AP9</f>
        <v>5</v>
      </c>
      <c r="AW9" s="39">
        <f>AA9+AE9+AI9+AM9+AS9+AQ9</f>
        <v>56</v>
      </c>
      <c r="AX9" s="25"/>
      <c r="AY9" s="25"/>
      <c r="AZ9" s="27">
        <v>1</v>
      </c>
      <c r="BA9" s="27">
        <v>3</v>
      </c>
      <c r="BB9" s="27"/>
      <c r="BC9" s="27"/>
      <c r="BD9" s="27"/>
      <c r="BE9" s="27"/>
      <c r="BF9" s="27"/>
      <c r="BG9" s="27"/>
      <c r="BH9" s="39">
        <f>AZ9+BD9</f>
        <v>1</v>
      </c>
      <c r="BI9" s="39">
        <f>BA9+BE9</f>
        <v>3</v>
      </c>
      <c r="BJ9" s="39">
        <f>BB9</f>
        <v>0</v>
      </c>
      <c r="BK9" s="39">
        <f>BC9</f>
        <v>0</v>
      </c>
      <c r="BL9" s="39">
        <f>V9+AV9+BH9</f>
        <v>11</v>
      </c>
      <c r="BM9" s="39">
        <f>W9+AW9+BI9</f>
        <v>103</v>
      </c>
      <c r="BN9" s="25"/>
      <c r="BO9" s="25"/>
      <c r="BP9" s="40">
        <f>BM9/BL9</f>
        <v>9.363636363636363</v>
      </c>
      <c r="BQ9" s="27">
        <v>10</v>
      </c>
      <c r="BR9" s="27">
        <v>103</v>
      </c>
    </row>
    <row r="10" spans="1:70" ht="28.5" customHeight="1">
      <c r="A10" s="41"/>
      <c r="B10" s="41"/>
      <c r="C10" s="41"/>
      <c r="D10" s="41"/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3"/>
      <c r="W10" s="43"/>
      <c r="X10" s="43"/>
      <c r="Y10" s="43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3"/>
      <c r="AW10" s="43"/>
      <c r="AX10" s="43"/>
      <c r="AY10" s="43"/>
      <c r="AZ10" s="42"/>
      <c r="BA10" s="42"/>
      <c r="BB10" s="42"/>
      <c r="BC10" s="42"/>
      <c r="BD10" s="42"/>
      <c r="BE10" s="42"/>
      <c r="BF10" s="42"/>
      <c r="BG10" s="42"/>
      <c r="BH10" s="43"/>
      <c r="BI10" s="43"/>
      <c r="BJ10" s="43"/>
      <c r="BK10" s="43"/>
      <c r="BL10" s="44"/>
      <c r="BM10" s="44"/>
      <c r="BN10" s="44"/>
      <c r="BO10" s="44"/>
      <c r="BP10" s="42"/>
      <c r="BQ10" s="35"/>
      <c r="BR10" s="35"/>
    </row>
    <row r="11" spans="1:70" ht="24.75" customHeight="1">
      <c r="A11" s="110" t="s">
        <v>60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107" t="s">
        <v>63</v>
      </c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23"/>
      <c r="BO11" s="23"/>
      <c r="BP11" s="23"/>
      <c r="BQ11" s="23"/>
      <c r="BR11" s="23"/>
    </row>
  </sheetData>
  <sheetProtection/>
  <mergeCells count="26">
    <mergeCell ref="BA11:BM11"/>
    <mergeCell ref="R7:U7"/>
    <mergeCell ref="V7:Y7"/>
    <mergeCell ref="A5:BR5"/>
    <mergeCell ref="B7:E7"/>
    <mergeCell ref="F7:I7"/>
    <mergeCell ref="J7:M7"/>
    <mergeCell ref="N7:Q7"/>
    <mergeCell ref="Z7:AC7"/>
    <mergeCell ref="AD7:AG7"/>
    <mergeCell ref="AL7:AO7"/>
    <mergeCell ref="AR7:AU7"/>
    <mergeCell ref="AV7:AY7"/>
    <mergeCell ref="AZ7:BC7"/>
    <mergeCell ref="BD7:BG7"/>
    <mergeCell ref="AP7:AQ7"/>
    <mergeCell ref="BP7:BP8"/>
    <mergeCell ref="A11:S11"/>
    <mergeCell ref="BH1:BR1"/>
    <mergeCell ref="BH3:BR3"/>
    <mergeCell ref="BH2:BR2"/>
    <mergeCell ref="A7:A8"/>
    <mergeCell ref="BH7:BK7"/>
    <mergeCell ref="BL7:BO7"/>
    <mergeCell ref="BQ7:BR7"/>
    <mergeCell ref="AH7:AK7"/>
  </mergeCells>
  <printOptions/>
  <pageMargins left="0.3937007874015748" right="0.3937007874015748" top="1.1811023622047245" bottom="0.984251968503937" header="0.3937007874015748" footer="0.511811023622047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Prime Auditor</cp:lastModifiedBy>
  <cp:lastPrinted>2017-08-31T08:57:01Z</cp:lastPrinted>
  <dcterms:created xsi:type="dcterms:W3CDTF">2008-07-31T12:03:57Z</dcterms:created>
  <dcterms:modified xsi:type="dcterms:W3CDTF">2017-08-31T09:01:38Z</dcterms:modified>
  <cp:category/>
  <cp:version/>
  <cp:contentType/>
  <cp:contentStatus/>
</cp:coreProperties>
</file>