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2271 (2017)" sheetId="15" r:id="rId1"/>
    <sheet name="2272 (2017)" sheetId="16" r:id="rId2"/>
    <sheet name="2273 (2017)" sheetId="17" r:id="rId3"/>
    <sheet name="2274 (2017)" sheetId="18" r:id="rId4"/>
    <sheet name="2275 (2017)" sheetId="19" r:id="rId5"/>
  </sheets>
  <calcPr calcId="125725"/>
</workbook>
</file>

<file path=xl/calcChain.xml><?xml version="1.0" encoding="utf-8"?>
<calcChain xmlns="http://schemas.openxmlformats.org/spreadsheetml/2006/main">
  <c r="J16" i="17"/>
  <c r="I16"/>
  <c r="H16"/>
  <c r="B27" i="16"/>
  <c r="B15" i="18"/>
  <c r="B14"/>
  <c r="D10"/>
  <c r="E10"/>
  <c r="F10"/>
  <c r="G10"/>
  <c r="H10"/>
  <c r="I10"/>
  <c r="J10"/>
  <c r="K10"/>
  <c r="L10"/>
  <c r="M10"/>
  <c r="N10"/>
  <c r="C10"/>
  <c r="B12"/>
  <c r="B11"/>
  <c r="B40" i="17"/>
  <c r="C39"/>
  <c r="C44" s="1"/>
  <c r="D39"/>
  <c r="D44" s="1"/>
  <c r="E39"/>
  <c r="E44" s="1"/>
  <c r="F39"/>
  <c r="F44" s="1"/>
  <c r="G39"/>
  <c r="G44" s="1"/>
  <c r="H39"/>
  <c r="H44" s="1"/>
  <c r="I39"/>
  <c r="I44" s="1"/>
  <c r="J39"/>
  <c r="J44" s="1"/>
  <c r="K39"/>
  <c r="K44" s="1"/>
  <c r="L39"/>
  <c r="L44" s="1"/>
  <c r="M39"/>
  <c r="M44" s="1"/>
  <c r="N39"/>
  <c r="N44" s="1"/>
  <c r="C27"/>
  <c r="C37" s="1"/>
  <c r="D27"/>
  <c r="D37" s="1"/>
  <c r="E27"/>
  <c r="E37" s="1"/>
  <c r="F27"/>
  <c r="F37" s="1"/>
  <c r="G27"/>
  <c r="G37" s="1"/>
  <c r="H27"/>
  <c r="H37" s="1"/>
  <c r="I27"/>
  <c r="I37" s="1"/>
  <c r="J27"/>
  <c r="J37" s="1"/>
  <c r="K27"/>
  <c r="K37" s="1"/>
  <c r="L27"/>
  <c r="L37" s="1"/>
  <c r="M27"/>
  <c r="M37" s="1"/>
  <c r="N27"/>
  <c r="N37" s="1"/>
  <c r="B29"/>
  <c r="B39" s="1"/>
  <c r="B44" s="1"/>
  <c r="B28"/>
  <c r="B27" s="1"/>
  <c r="N16"/>
  <c r="M16"/>
  <c r="L16"/>
  <c r="K16"/>
  <c r="G16"/>
  <c r="F16"/>
  <c r="E16"/>
  <c r="D16"/>
  <c r="B15" i="16"/>
  <c r="C16" i="15"/>
  <c r="C16" i="17"/>
  <c r="B15"/>
  <c r="C16" i="16"/>
  <c r="D16"/>
  <c r="E16"/>
  <c r="F16"/>
  <c r="G16"/>
  <c r="H16"/>
  <c r="I16"/>
  <c r="J16"/>
  <c r="K16"/>
  <c r="L16"/>
  <c r="M16"/>
  <c r="N16"/>
  <c r="D17" i="15"/>
  <c r="E17"/>
  <c r="F17"/>
  <c r="G17"/>
  <c r="M17"/>
  <c r="N17"/>
  <c r="O17"/>
  <c r="C13" i="18"/>
  <c r="B18" i="17"/>
  <c r="B19"/>
  <c r="B20"/>
  <c r="B21"/>
  <c r="B22"/>
  <c r="B23"/>
  <c r="B24"/>
  <c r="B25"/>
  <c r="B26"/>
  <c r="B30"/>
  <c r="B31"/>
  <c r="B32"/>
  <c r="B33"/>
  <c r="B34"/>
  <c r="B35"/>
  <c r="B36"/>
  <c r="C33" i="16"/>
  <c r="D33"/>
  <c r="E33"/>
  <c r="F33"/>
  <c r="G33"/>
  <c r="H33"/>
  <c r="I33"/>
  <c r="J33"/>
  <c r="K33"/>
  <c r="L33"/>
  <c r="M33"/>
  <c r="N33"/>
  <c r="B28"/>
  <c r="B26"/>
  <c r="D34" i="15"/>
  <c r="E34"/>
  <c r="F34"/>
  <c r="G34"/>
  <c r="M34"/>
  <c r="N34"/>
  <c r="O34"/>
  <c r="C30"/>
  <c r="C31"/>
  <c r="C29"/>
  <c r="C28"/>
  <c r="C25"/>
  <c r="C26"/>
  <c r="D24"/>
  <c r="E24"/>
  <c r="F24"/>
  <c r="G24"/>
  <c r="M24"/>
  <c r="N24"/>
  <c r="O24"/>
  <c r="C20"/>
  <c r="D12"/>
  <c r="E12"/>
  <c r="F12"/>
  <c r="G12"/>
  <c r="M12"/>
  <c r="N12"/>
  <c r="O12"/>
  <c r="C13"/>
  <c r="D13" i="18"/>
  <c r="E13"/>
  <c r="F13"/>
  <c r="G13"/>
  <c r="H13"/>
  <c r="I13"/>
  <c r="J13"/>
  <c r="K13"/>
  <c r="L13"/>
  <c r="M13"/>
  <c r="N13"/>
  <c r="C12" i="19"/>
  <c r="C11"/>
  <c r="B10" i="18"/>
  <c r="B13" s="1"/>
  <c r="B41" i="17"/>
  <c r="B17"/>
  <c r="B37" s="1"/>
  <c r="B38" s="1"/>
  <c r="B14"/>
  <c r="B13"/>
  <c r="B12"/>
  <c r="B11"/>
  <c r="B10"/>
  <c r="B35" i="16"/>
  <c r="B34"/>
  <c r="N36"/>
  <c r="M36"/>
  <c r="L36"/>
  <c r="K36"/>
  <c r="J36"/>
  <c r="I36"/>
  <c r="H36"/>
  <c r="G36"/>
  <c r="F36"/>
  <c r="E36"/>
  <c r="D36"/>
  <c r="B32"/>
  <c r="B31"/>
  <c r="B30"/>
  <c r="B29"/>
  <c r="B25"/>
  <c r="B24"/>
  <c r="B23"/>
  <c r="B22"/>
  <c r="B21"/>
  <c r="B20"/>
  <c r="B19"/>
  <c r="B18"/>
  <c r="B17"/>
  <c r="B33" s="1"/>
  <c r="B14"/>
  <c r="B13"/>
  <c r="B12"/>
  <c r="B11"/>
  <c r="B10"/>
  <c r="B16" s="1"/>
  <c r="C36" i="15"/>
  <c r="C35"/>
  <c r="C33"/>
  <c r="C32"/>
  <c r="C27"/>
  <c r="C23"/>
  <c r="C22"/>
  <c r="C21"/>
  <c r="C19"/>
  <c r="C18"/>
  <c r="C24" s="1"/>
  <c r="C15"/>
  <c r="C14"/>
  <c r="O37"/>
  <c r="N37"/>
  <c r="M37"/>
  <c r="G37"/>
  <c r="F37"/>
  <c r="E37"/>
  <c r="D37"/>
  <c r="C11"/>
  <c r="C10"/>
  <c r="N38" i="17" l="1"/>
  <c r="N42"/>
  <c r="N43" s="1"/>
  <c r="M38"/>
  <c r="M42"/>
  <c r="M43" s="1"/>
  <c r="L38"/>
  <c r="L42"/>
  <c r="L43" s="1"/>
  <c r="K38"/>
  <c r="K42"/>
  <c r="K43" s="1"/>
  <c r="J38"/>
  <c r="J42"/>
  <c r="J43" s="1"/>
  <c r="I38"/>
  <c r="I42"/>
  <c r="I43" s="1"/>
  <c r="H38"/>
  <c r="H42"/>
  <c r="H43" s="1"/>
  <c r="G38"/>
  <c r="G42"/>
  <c r="G43" s="1"/>
  <c r="F38"/>
  <c r="F42"/>
  <c r="F43" s="1"/>
  <c r="E38"/>
  <c r="E42"/>
  <c r="E43" s="1"/>
  <c r="D38"/>
  <c r="D42"/>
  <c r="D43" s="1"/>
  <c r="C38"/>
  <c r="C42"/>
  <c r="C43" s="1"/>
  <c r="B16"/>
  <c r="B42" s="1"/>
  <c r="B43" s="1"/>
  <c r="C17" i="15"/>
  <c r="C36" i="16"/>
  <c r="B36"/>
  <c r="C34" i="15"/>
  <c r="C12"/>
  <c r="C37"/>
</calcChain>
</file>

<file path=xl/sharedStrings.xml><?xml version="1.0" encoding="utf-8"?>
<sst xmlns="http://schemas.openxmlformats.org/spreadsheetml/2006/main" count="243" uniqueCount="100">
  <si>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</si>
  <si>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</si>
  <si>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</si>
  <si>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</si>
  <si>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</si>
  <si>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</si>
  <si>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</si>
  <si>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</si>
  <si>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</si>
  <si>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</si>
  <si>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</si>
  <si>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</si>
  <si>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</si>
  <si>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</si>
  <si>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</si>
  <si>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</si>
  <si>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</si>
  <si>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</si>
  <si>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</si>
  <si>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</si>
  <si>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</si>
  <si>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</si>
  <si>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</si>
  <si>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</si>
  <si>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</si>
  <si>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</si>
  <si>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</si>
  <si>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</si>
  <si>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</si>
  <si>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</si>
  <si>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</si>
  <si>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</si>
  <si>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</si>
  <si>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</si>
  <si>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</si>
  <si>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</si>
  <si>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</si>
  <si>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</si>
  <si>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</si>
  <si>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</si>
  <si>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</si>
  <si>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</si>
  <si>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</si>
  <si>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</si>
  <si>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</si>
  <si>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</si>
  <si>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</si>
  <si>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</si>
  <si>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</si>
  <si>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</si>
  <si>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</si>
  <si>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</si>
  <si>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</si>
  <si>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</si>
  <si>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</si>
  <si>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</si>
  <si>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</si>
  <si>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</si>
  <si>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</si>
  <si>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</si>
  <si>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</si>
  <si>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</si>
  <si>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</si>
  <si>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</si>
  <si>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</si>
  <si>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</si>
  <si>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</si>
  <si>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</si>
  <si>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</si>
  <si>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</si>
  <si>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</si>
  <si>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Філія №5*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</si>
  <si>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</si>
  <si>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</si>
  <si>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</si>
  <si>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</si>
  <si>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</si>
  <si>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Органи мі-сцевого самовряду-вання  (КТКВК 010116)</t>
  </si>
  <si>
    <t>Органи мі-сцевого самовря-дування  (КТКВК 010116)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</si>
  <si>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</si>
  <si>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</si>
  <si>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</si>
  <si>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</si>
  <si>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</si>
  <si>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</si>
  <si>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</si>
  <si>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</si>
  <si>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</si>
  <si>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</si>
  <si>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</si>
  <si>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</si>
  <si>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</si>
  <si>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</si>
  <si>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№</t>
  </si>
  <si>
    <t xml:space="preserve">Всього на 2017 рік </t>
  </si>
  <si>
    <t>відділу культури та туризму Сумської міської ради на 2017 рік</t>
  </si>
  <si>
    <t>від                                      №</t>
  </si>
  <si>
    <t>від                                          №</t>
  </si>
  <si>
    <t>від                                   №</t>
  </si>
  <si>
    <t xml:space="preserve"> відділу культури та туризму Сумської міської ради на 2017 рік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</si>
</sst>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0"/>
    <numFmt numFmtId="167" formatCode="0.000"/>
  </numFmts>
  <fonts count="1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4" fontId="6" fillId="0" borderId="2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Normal="100" workbookViewId="0">
      <selection activeCell="S41" sqref="S41"/>
    </sheetView>
  </sheetViews>
  <sheetFormatPr defaultRowHeight="12.75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9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9" ht="16.5" customHeight="1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9" ht="16.5" customHeight="1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3" t="s">
        <v>93</v>
      </c>
      <c r="K4" s="3"/>
      <c r="L4" s="3"/>
      <c r="M4" s="3"/>
      <c r="N4" s="4"/>
      <c r="O4" s="4"/>
    </row>
    <row r="5" spans="1:19" ht="15.75" customHeight="1">
      <c r="A5" s="4"/>
      <c r="B5" s="5"/>
      <c r="C5" s="6"/>
      <c r="D5" s="6"/>
      <c r="E5" s="6"/>
      <c r="F5" s="53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9" ht="15.7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>
      <c r="A7" s="7"/>
      <c r="B7" s="6"/>
      <c r="C7" s="6" t="s">
        <v>95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87</v>
      </c>
    </row>
    <row r="8" spans="1:19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9" ht="47.25" customHeight="1">
      <c r="A9" s="37" t="s">
        <v>4</v>
      </c>
      <c r="B9" s="37" t="s">
        <v>5</v>
      </c>
      <c r="C9" s="37" t="s">
        <v>94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9" ht="15.75">
      <c r="A10" s="8" t="s">
        <v>18</v>
      </c>
      <c r="B10" s="8" t="s">
        <v>19</v>
      </c>
      <c r="C10" s="23">
        <f t="shared" ref="C10:C33" si="0">D10+E10+F10+G10+H10+I10+J10+K10+L10+M10+N10+O10</f>
        <v>112.21000000000001</v>
      </c>
      <c r="D10" s="23">
        <v>26.94</v>
      </c>
      <c r="E10" s="23">
        <v>22.46</v>
      </c>
      <c r="F10" s="23">
        <v>17.940000000000001</v>
      </c>
      <c r="G10" s="23">
        <v>4.6500000000000004</v>
      </c>
      <c r="H10" s="23"/>
      <c r="I10" s="23"/>
      <c r="J10" s="23"/>
      <c r="K10" s="23"/>
      <c r="L10" s="23"/>
      <c r="M10" s="23">
        <v>6.05</v>
      </c>
      <c r="N10" s="23">
        <v>12.94</v>
      </c>
      <c r="O10" s="23">
        <v>21.23</v>
      </c>
    </row>
    <row r="11" spans="1:19" ht="15.75">
      <c r="A11" s="8" t="s">
        <v>22</v>
      </c>
      <c r="B11" s="8" t="s">
        <v>19</v>
      </c>
      <c r="C11" s="23">
        <f t="shared" si="0"/>
        <v>68.17</v>
      </c>
      <c r="D11" s="23">
        <v>15.64</v>
      </c>
      <c r="E11" s="23">
        <v>14.31</v>
      </c>
      <c r="F11" s="23">
        <v>10.71</v>
      </c>
      <c r="G11" s="23">
        <v>3.4</v>
      </c>
      <c r="H11" s="23"/>
      <c r="I11" s="23"/>
      <c r="J11" s="23"/>
      <c r="K11" s="23"/>
      <c r="L11" s="23"/>
      <c r="M11" s="23">
        <v>4.3</v>
      </c>
      <c r="N11" s="23">
        <v>7.06</v>
      </c>
      <c r="O11" s="23">
        <v>12.75</v>
      </c>
    </row>
    <row r="12" spans="1:19" ht="15.75">
      <c r="A12" s="10" t="s">
        <v>39</v>
      </c>
      <c r="B12" s="10" t="s">
        <v>19</v>
      </c>
      <c r="C12" s="24">
        <f>C10+C11</f>
        <v>180.38</v>
      </c>
      <c r="D12" s="24">
        <f t="shared" ref="D12:O12" si="1">D10+D11</f>
        <v>42.58</v>
      </c>
      <c r="E12" s="24">
        <f t="shared" si="1"/>
        <v>36.770000000000003</v>
      </c>
      <c r="F12" s="24">
        <f t="shared" si="1"/>
        <v>28.650000000000002</v>
      </c>
      <c r="G12" s="24">
        <f t="shared" si="1"/>
        <v>8.0500000000000007</v>
      </c>
      <c r="H12" s="24"/>
      <c r="I12" s="24"/>
      <c r="J12" s="24"/>
      <c r="K12" s="24"/>
      <c r="L12" s="24"/>
      <c r="M12" s="24">
        <f t="shared" si="1"/>
        <v>10.35</v>
      </c>
      <c r="N12" s="24">
        <f t="shared" si="1"/>
        <v>20</v>
      </c>
      <c r="O12" s="24">
        <f t="shared" si="1"/>
        <v>33.980000000000004</v>
      </c>
    </row>
    <row r="13" spans="1:19" ht="31.5">
      <c r="A13" s="8" t="s">
        <v>21</v>
      </c>
      <c r="B13" s="9" t="s">
        <v>20</v>
      </c>
      <c r="C13" s="23">
        <f t="shared" si="0"/>
        <v>84.75</v>
      </c>
      <c r="D13" s="23">
        <v>13.42</v>
      </c>
      <c r="E13" s="23">
        <v>16.350000000000001</v>
      </c>
      <c r="F13" s="23">
        <v>13.15</v>
      </c>
      <c r="G13" s="23">
        <v>7.19</v>
      </c>
      <c r="H13" s="23"/>
      <c r="I13" s="23"/>
      <c r="J13" s="23"/>
      <c r="K13" s="23"/>
      <c r="L13" s="23"/>
      <c r="M13" s="23">
        <v>3.21</v>
      </c>
      <c r="N13" s="23">
        <v>12.06</v>
      </c>
      <c r="O13" s="23">
        <v>19.37</v>
      </c>
    </row>
    <row r="14" spans="1:19" ht="31.5">
      <c r="A14" s="8" t="s">
        <v>23</v>
      </c>
      <c r="B14" s="9" t="s">
        <v>20</v>
      </c>
      <c r="C14" s="23">
        <f t="shared" si="0"/>
        <v>112.91</v>
      </c>
      <c r="D14" s="23">
        <v>21.19</v>
      </c>
      <c r="E14" s="23">
        <v>23.39</v>
      </c>
      <c r="F14" s="23">
        <v>15.47</v>
      </c>
      <c r="G14" s="23">
        <v>10.06</v>
      </c>
      <c r="H14" s="23"/>
      <c r="I14" s="23"/>
      <c r="J14" s="23"/>
      <c r="K14" s="23"/>
      <c r="L14" s="23"/>
      <c r="M14" s="23">
        <v>5.21</v>
      </c>
      <c r="N14" s="23">
        <v>15.14</v>
      </c>
      <c r="O14" s="23">
        <v>22.45</v>
      </c>
    </row>
    <row r="15" spans="1:19" ht="31.5">
      <c r="A15" s="8" t="s">
        <v>24</v>
      </c>
      <c r="B15" s="9" t="s">
        <v>20</v>
      </c>
      <c r="C15" s="23">
        <f t="shared" si="0"/>
        <v>104.74000000000001</v>
      </c>
      <c r="D15" s="23">
        <v>17.59</v>
      </c>
      <c r="E15" s="23">
        <v>21.06</v>
      </c>
      <c r="F15" s="23">
        <v>15.18</v>
      </c>
      <c r="G15" s="23">
        <v>9.25</v>
      </c>
      <c r="H15" s="23"/>
      <c r="I15" s="23"/>
      <c r="J15" s="23"/>
      <c r="K15" s="23"/>
      <c r="L15" s="23"/>
      <c r="M15" s="23">
        <v>4.4800000000000004</v>
      </c>
      <c r="N15" s="23">
        <v>16</v>
      </c>
      <c r="O15" s="23">
        <v>21.18</v>
      </c>
    </row>
    <row r="16" spans="1:19" ht="29.25" customHeight="1">
      <c r="A16" s="8" t="s">
        <v>24</v>
      </c>
      <c r="B16" s="9" t="s">
        <v>86</v>
      </c>
      <c r="C16" s="23">
        <f t="shared" si="0"/>
        <v>0.9</v>
      </c>
      <c r="D16" s="23">
        <v>0.2</v>
      </c>
      <c r="E16" s="23">
        <v>0.2</v>
      </c>
      <c r="F16" s="23">
        <v>0.2</v>
      </c>
      <c r="G16" s="23">
        <v>0.2</v>
      </c>
      <c r="H16" s="23"/>
      <c r="I16" s="23"/>
      <c r="J16" s="23"/>
      <c r="K16" s="23"/>
      <c r="L16" s="23"/>
      <c r="M16" s="23">
        <v>0.1</v>
      </c>
      <c r="N16" s="23">
        <v>0</v>
      </c>
      <c r="O16" s="23">
        <v>0</v>
      </c>
    </row>
    <row r="17" spans="1:15" ht="39.75" customHeight="1">
      <c r="A17" s="41" t="s">
        <v>39</v>
      </c>
      <c r="B17" s="16" t="s">
        <v>20</v>
      </c>
      <c r="C17" s="42">
        <f>C13+C14+C15+C16</f>
        <v>303.29999999999995</v>
      </c>
      <c r="D17" s="42">
        <f t="shared" ref="D17:O17" si="2">D13+D14+D15+D16</f>
        <v>52.400000000000006</v>
      </c>
      <c r="E17" s="42">
        <f t="shared" si="2"/>
        <v>61</v>
      </c>
      <c r="F17" s="42">
        <f t="shared" si="2"/>
        <v>44</v>
      </c>
      <c r="G17" s="42">
        <f t="shared" si="2"/>
        <v>26.7</v>
      </c>
      <c r="H17" s="42"/>
      <c r="I17" s="42"/>
      <c r="J17" s="42"/>
      <c r="K17" s="42"/>
      <c r="L17" s="42"/>
      <c r="M17" s="42">
        <f t="shared" si="2"/>
        <v>13</v>
      </c>
      <c r="N17" s="42">
        <f t="shared" si="2"/>
        <v>43.2</v>
      </c>
      <c r="O17" s="42">
        <f t="shared" si="2"/>
        <v>63</v>
      </c>
    </row>
    <row r="18" spans="1:15" ht="15.75">
      <c r="A18" s="8" t="s">
        <v>25</v>
      </c>
      <c r="B18" s="8" t="s">
        <v>19</v>
      </c>
      <c r="C18" s="23">
        <f t="shared" si="0"/>
        <v>68.849999999999994</v>
      </c>
      <c r="D18" s="23">
        <v>16.170000000000002</v>
      </c>
      <c r="E18" s="23">
        <v>14</v>
      </c>
      <c r="F18" s="23">
        <v>11.29</v>
      </c>
      <c r="G18" s="23">
        <v>2.66</v>
      </c>
      <c r="H18" s="23"/>
      <c r="I18" s="23"/>
      <c r="J18" s="23"/>
      <c r="K18" s="23"/>
      <c r="L18" s="23"/>
      <c r="M18" s="23">
        <v>3.87</v>
      </c>
      <c r="N18" s="23">
        <v>8</v>
      </c>
      <c r="O18" s="23">
        <v>12.86</v>
      </c>
    </row>
    <row r="19" spans="1:15" ht="15.75">
      <c r="A19" s="8" t="s">
        <v>26</v>
      </c>
      <c r="B19" s="8" t="s">
        <v>19</v>
      </c>
      <c r="C19" s="23">
        <f t="shared" si="0"/>
        <v>33.010000000000005</v>
      </c>
      <c r="D19" s="23">
        <v>3.86</v>
      </c>
      <c r="E19" s="23">
        <v>6.16</v>
      </c>
      <c r="F19" s="23">
        <v>5.17</v>
      </c>
      <c r="G19" s="23">
        <v>1.7</v>
      </c>
      <c r="H19" s="23"/>
      <c r="I19" s="23"/>
      <c r="J19" s="23"/>
      <c r="K19" s="23"/>
      <c r="L19" s="23"/>
      <c r="M19" s="23">
        <v>2.48</v>
      </c>
      <c r="N19" s="23">
        <v>5</v>
      </c>
      <c r="O19" s="23">
        <v>8.64</v>
      </c>
    </row>
    <row r="20" spans="1:15" ht="15.75">
      <c r="A20" s="8" t="s">
        <v>63</v>
      </c>
      <c r="B20" s="8" t="s">
        <v>64</v>
      </c>
      <c r="C20" s="23">
        <f t="shared" ref="C20" si="3">D20+E20+F20+G20+H20+I20+J20+K20+L20+M20+N20+O20</f>
        <v>3.5700000000000003</v>
      </c>
      <c r="D20" s="23">
        <v>0.72</v>
      </c>
      <c r="E20" s="23">
        <v>0.73</v>
      </c>
      <c r="F20" s="23">
        <v>0.67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0.4</v>
      </c>
      <c r="O20" s="23">
        <v>0.75</v>
      </c>
    </row>
    <row r="21" spans="1:15" ht="15.75">
      <c r="A21" s="8" t="s">
        <v>27</v>
      </c>
      <c r="B21" s="8" t="s">
        <v>19</v>
      </c>
      <c r="C21" s="23">
        <f t="shared" si="0"/>
        <v>37.08</v>
      </c>
      <c r="D21" s="23">
        <v>9.5</v>
      </c>
      <c r="E21" s="23">
        <v>5.81</v>
      </c>
      <c r="F21" s="23">
        <v>6.3</v>
      </c>
      <c r="G21" s="23">
        <v>1.87</v>
      </c>
      <c r="H21" s="23"/>
      <c r="I21" s="23"/>
      <c r="J21" s="23"/>
      <c r="K21" s="23"/>
      <c r="L21" s="23"/>
      <c r="M21" s="23">
        <v>2.2400000000000002</v>
      </c>
      <c r="N21" s="23">
        <v>4.0999999999999996</v>
      </c>
      <c r="O21" s="23">
        <v>7.26</v>
      </c>
    </row>
    <row r="22" spans="1:15" ht="15.75">
      <c r="A22" s="8" t="s">
        <v>28</v>
      </c>
      <c r="B22" s="8" t="s">
        <v>19</v>
      </c>
      <c r="C22" s="23">
        <f t="shared" si="0"/>
        <v>76.289999999999992</v>
      </c>
      <c r="D22" s="23">
        <v>16.649999999999999</v>
      </c>
      <c r="E22" s="23">
        <v>17.100000000000001</v>
      </c>
      <c r="F22" s="23">
        <v>11.01</v>
      </c>
      <c r="G22" s="23">
        <v>5.26</v>
      </c>
      <c r="H22" s="23"/>
      <c r="I22" s="23"/>
      <c r="J22" s="23"/>
      <c r="K22" s="23"/>
      <c r="L22" s="23"/>
      <c r="M22" s="23">
        <v>3.7</v>
      </c>
      <c r="N22" s="23">
        <v>8</v>
      </c>
      <c r="O22" s="23">
        <v>14.57</v>
      </c>
    </row>
    <row r="23" spans="1:15" ht="15.75">
      <c r="A23" s="8" t="s">
        <v>29</v>
      </c>
      <c r="B23" s="8" t="s">
        <v>19</v>
      </c>
      <c r="C23" s="23">
        <f t="shared" si="0"/>
        <v>18.82</v>
      </c>
      <c r="D23" s="23">
        <v>1.56</v>
      </c>
      <c r="E23" s="23">
        <v>3.2</v>
      </c>
      <c r="F23" s="23">
        <v>2.56</v>
      </c>
      <c r="G23" s="23">
        <v>0.97</v>
      </c>
      <c r="H23" s="23"/>
      <c r="I23" s="23"/>
      <c r="J23" s="23"/>
      <c r="K23" s="23"/>
      <c r="L23" s="23"/>
      <c r="M23" s="23">
        <v>1.19</v>
      </c>
      <c r="N23" s="23">
        <v>3</v>
      </c>
      <c r="O23" s="23">
        <v>6.34</v>
      </c>
    </row>
    <row r="24" spans="1:15" ht="15.75">
      <c r="A24" s="10" t="s">
        <v>39</v>
      </c>
      <c r="B24" s="10"/>
      <c r="C24" s="24">
        <f>C18+C19+C20+C21+C22+C23</f>
        <v>237.61999999999998</v>
      </c>
      <c r="D24" s="24">
        <f t="shared" ref="D24:O24" si="4">D18+D19+D20+D21+D22+D23</f>
        <v>48.46</v>
      </c>
      <c r="E24" s="24">
        <f t="shared" si="4"/>
        <v>47</v>
      </c>
      <c r="F24" s="24">
        <f t="shared" si="4"/>
        <v>37.000000000000007</v>
      </c>
      <c r="G24" s="24">
        <f t="shared" si="4"/>
        <v>12.660000000000002</v>
      </c>
      <c r="H24" s="24"/>
      <c r="I24" s="24"/>
      <c r="J24" s="24"/>
      <c r="K24" s="24"/>
      <c r="L24" s="24"/>
      <c r="M24" s="24">
        <f t="shared" si="4"/>
        <v>13.58</v>
      </c>
      <c r="N24" s="24">
        <f t="shared" si="4"/>
        <v>28.5</v>
      </c>
      <c r="O24" s="24">
        <f t="shared" si="4"/>
        <v>50.42</v>
      </c>
    </row>
    <row r="25" spans="1:15" ht="28.5" customHeight="1">
      <c r="A25" s="21" t="s">
        <v>35</v>
      </c>
      <c r="B25" s="22" t="s">
        <v>20</v>
      </c>
      <c r="C25" s="25">
        <f t="shared" ref="C25" si="5">D25+E25+F25+G25+H25+I25+J25+K25+L25+M25+N25+O25</f>
        <v>88.96</v>
      </c>
      <c r="D25" s="25">
        <v>22.04</v>
      </c>
      <c r="E25" s="25">
        <v>12.34</v>
      </c>
      <c r="F25" s="25">
        <v>12.7</v>
      </c>
      <c r="G25" s="25">
        <v>4.5</v>
      </c>
      <c r="H25" s="25"/>
      <c r="I25" s="25"/>
      <c r="J25" s="25"/>
      <c r="K25" s="25"/>
      <c r="L25" s="25"/>
      <c r="M25" s="25">
        <v>6.29</v>
      </c>
      <c r="N25" s="25">
        <v>11.67</v>
      </c>
      <c r="O25" s="25">
        <v>19.420000000000002</v>
      </c>
    </row>
    <row r="26" spans="1:15" ht="28.5" customHeight="1">
      <c r="A26" s="21" t="s">
        <v>32</v>
      </c>
      <c r="B26" s="22" t="s">
        <v>20</v>
      </c>
      <c r="C26" s="25">
        <f t="shared" ref="C26" si="6">D26+E26+F26+G26+H26+I26+J26+K26+L26+M26+N26+O26</f>
        <v>45.650000000000006</v>
      </c>
      <c r="D26" s="25">
        <v>9.9700000000000006</v>
      </c>
      <c r="E26" s="25">
        <v>10.37</v>
      </c>
      <c r="F26" s="25">
        <v>6.9</v>
      </c>
      <c r="G26" s="25">
        <v>2.6</v>
      </c>
      <c r="H26" s="25"/>
      <c r="I26" s="25"/>
      <c r="J26" s="25"/>
      <c r="K26" s="25"/>
      <c r="L26" s="25"/>
      <c r="M26" s="25">
        <v>3.36</v>
      </c>
      <c r="N26" s="25">
        <v>4.47</v>
      </c>
      <c r="O26" s="25">
        <v>7.98</v>
      </c>
    </row>
    <row r="27" spans="1:15" ht="27" customHeight="1">
      <c r="A27" s="21" t="s">
        <v>31</v>
      </c>
      <c r="B27" s="22" t="s">
        <v>20</v>
      </c>
      <c r="C27" s="25">
        <f t="shared" si="0"/>
        <v>81.995999999999995</v>
      </c>
      <c r="D27" s="25">
        <v>13.87</v>
      </c>
      <c r="E27" s="25">
        <v>16.559999999999999</v>
      </c>
      <c r="F27" s="25">
        <v>11.7</v>
      </c>
      <c r="G27" s="25">
        <v>8.1999999999999993</v>
      </c>
      <c r="H27" s="25"/>
      <c r="I27" s="25"/>
      <c r="J27" s="25"/>
      <c r="K27" s="25"/>
      <c r="L27" s="25"/>
      <c r="M27" s="25">
        <v>3.74</v>
      </c>
      <c r="N27" s="25">
        <v>10.43</v>
      </c>
      <c r="O27" s="25">
        <v>17.495999999999999</v>
      </c>
    </row>
    <row r="28" spans="1:15" ht="29.25" customHeight="1">
      <c r="A28" s="21" t="s">
        <v>36</v>
      </c>
      <c r="B28" s="22" t="s">
        <v>20</v>
      </c>
      <c r="C28" s="25">
        <f t="shared" ref="C28:C30" si="7">D28+E28+F28+G28+H28+I28+J28+K28+L28+M28+N28+O28</f>
        <v>37.629999999999995</v>
      </c>
      <c r="D28" s="25">
        <v>8.83</v>
      </c>
      <c r="E28" s="25">
        <v>6.77</v>
      </c>
      <c r="F28" s="25">
        <v>5.38</v>
      </c>
      <c r="G28" s="25">
        <v>1.5</v>
      </c>
      <c r="H28" s="25"/>
      <c r="I28" s="25"/>
      <c r="J28" s="25"/>
      <c r="K28" s="25"/>
      <c r="L28" s="25"/>
      <c r="M28" s="25">
        <v>2.65</v>
      </c>
      <c r="N28" s="25">
        <v>3.77</v>
      </c>
      <c r="O28" s="25">
        <v>8.73</v>
      </c>
    </row>
    <row r="29" spans="1:15" ht="30" customHeight="1">
      <c r="A29" s="21" t="s">
        <v>37</v>
      </c>
      <c r="B29" s="22" t="s">
        <v>20</v>
      </c>
      <c r="C29" s="25">
        <f t="shared" si="7"/>
        <v>22.43</v>
      </c>
      <c r="D29" s="25">
        <v>3.64</v>
      </c>
      <c r="E29" s="25">
        <v>4.6500000000000004</v>
      </c>
      <c r="F29" s="25">
        <v>3.11</v>
      </c>
      <c r="G29" s="25">
        <v>2</v>
      </c>
      <c r="H29" s="25"/>
      <c r="I29" s="25"/>
      <c r="J29" s="25"/>
      <c r="K29" s="25"/>
      <c r="L29" s="25"/>
      <c r="M29" s="25">
        <v>1.3</v>
      </c>
      <c r="N29" s="25">
        <v>2.89</v>
      </c>
      <c r="O29" s="25">
        <v>4.84</v>
      </c>
    </row>
    <row r="30" spans="1:15" ht="30" customHeight="1">
      <c r="A30" s="21" t="s">
        <v>38</v>
      </c>
      <c r="B30" s="22" t="s">
        <v>20</v>
      </c>
      <c r="C30" s="25">
        <f t="shared" si="7"/>
        <v>22.47</v>
      </c>
      <c r="D30" s="25">
        <v>5.73</v>
      </c>
      <c r="E30" s="25">
        <v>4.51</v>
      </c>
      <c r="F30" s="25">
        <v>2.81</v>
      </c>
      <c r="G30" s="25">
        <v>1.7</v>
      </c>
      <c r="H30" s="25"/>
      <c r="I30" s="25"/>
      <c r="J30" s="25"/>
      <c r="K30" s="25"/>
      <c r="L30" s="25"/>
      <c r="M30" s="25">
        <v>0.99</v>
      </c>
      <c r="N30" s="25">
        <v>2.65</v>
      </c>
      <c r="O30" s="25">
        <v>4.08</v>
      </c>
    </row>
    <row r="31" spans="1:15" ht="31.5">
      <c r="A31" s="21" t="s">
        <v>33</v>
      </c>
      <c r="B31" s="22" t="s">
        <v>20</v>
      </c>
      <c r="C31" s="25">
        <f t="shared" si="0"/>
        <v>18.079999999999998</v>
      </c>
      <c r="D31" s="25">
        <v>5.89</v>
      </c>
      <c r="E31" s="25">
        <v>3.22</v>
      </c>
      <c r="F31" s="25">
        <v>2.5</v>
      </c>
      <c r="G31" s="25">
        <v>0.4</v>
      </c>
      <c r="H31" s="25"/>
      <c r="I31" s="25"/>
      <c r="J31" s="25"/>
      <c r="K31" s="25"/>
      <c r="L31" s="25"/>
      <c r="M31" s="25">
        <v>0.53</v>
      </c>
      <c r="N31" s="25">
        <v>2.0699999999999998</v>
      </c>
      <c r="O31" s="25">
        <v>3.47</v>
      </c>
    </row>
    <row r="32" spans="1:15" ht="31.5">
      <c r="A32" s="21" t="s">
        <v>34</v>
      </c>
      <c r="B32" s="22" t="s">
        <v>20</v>
      </c>
      <c r="C32" s="25">
        <f t="shared" si="0"/>
        <v>9.51</v>
      </c>
      <c r="D32" s="25">
        <v>1.85</v>
      </c>
      <c r="E32" s="25">
        <v>1.87</v>
      </c>
      <c r="F32" s="25">
        <v>1.4</v>
      </c>
      <c r="G32" s="25">
        <v>0.4</v>
      </c>
      <c r="H32" s="25"/>
      <c r="I32" s="25"/>
      <c r="J32" s="25"/>
      <c r="K32" s="25"/>
      <c r="L32" s="25"/>
      <c r="M32" s="25">
        <v>0.48</v>
      </c>
      <c r="N32" s="25">
        <v>1.21</v>
      </c>
      <c r="O32" s="25">
        <v>2.2999999999999998</v>
      </c>
    </row>
    <row r="33" spans="1:15" ht="31.5">
      <c r="A33" s="21" t="s">
        <v>30</v>
      </c>
      <c r="B33" s="22" t="s">
        <v>20</v>
      </c>
      <c r="C33" s="25">
        <f t="shared" si="0"/>
        <v>107.57600000000002</v>
      </c>
      <c r="D33" s="25">
        <v>30.846</v>
      </c>
      <c r="E33" s="25">
        <v>20.207999999999998</v>
      </c>
      <c r="F33" s="25">
        <v>15.5</v>
      </c>
      <c r="G33" s="25">
        <v>4.7</v>
      </c>
      <c r="H33" s="25"/>
      <c r="I33" s="25"/>
      <c r="J33" s="25"/>
      <c r="K33" s="25"/>
      <c r="L33" s="25"/>
      <c r="M33" s="25">
        <v>6.7720000000000002</v>
      </c>
      <c r="N33" s="25">
        <v>10.84</v>
      </c>
      <c r="O33" s="25">
        <v>18.71</v>
      </c>
    </row>
    <row r="34" spans="1:15" ht="31.5">
      <c r="A34" s="10" t="s">
        <v>39</v>
      </c>
      <c r="B34" s="22" t="s">
        <v>20</v>
      </c>
      <c r="C34" s="24">
        <f>C25+C26+C27+C28+C29+C30+C31+C32+C33</f>
        <v>434.30199999999996</v>
      </c>
      <c r="D34" s="24">
        <f t="shared" ref="D34:O34" si="8">D25+D26+D27+D28+D29+D30+D31+D32+D33</f>
        <v>102.666</v>
      </c>
      <c r="E34" s="24">
        <f t="shared" si="8"/>
        <v>80.49799999999999</v>
      </c>
      <c r="F34" s="24">
        <f t="shared" si="8"/>
        <v>62</v>
      </c>
      <c r="G34" s="24">
        <f t="shared" si="8"/>
        <v>25.999999999999993</v>
      </c>
      <c r="H34" s="24"/>
      <c r="I34" s="24"/>
      <c r="J34" s="24"/>
      <c r="K34" s="24"/>
      <c r="L34" s="24"/>
      <c r="M34" s="24">
        <f t="shared" si="8"/>
        <v>26.112000000000002</v>
      </c>
      <c r="N34" s="24">
        <f t="shared" si="8"/>
        <v>50</v>
      </c>
      <c r="O34" s="24">
        <f t="shared" si="8"/>
        <v>87.02600000000001</v>
      </c>
    </row>
    <row r="35" spans="1:15" ht="45.75" customHeight="1">
      <c r="A35" s="22" t="s">
        <v>62</v>
      </c>
      <c r="B35" s="21" t="s">
        <v>19</v>
      </c>
      <c r="C35" s="23">
        <f>D35+E35+F35+G35+H35+I35+J35+K35+L35+M35+N35+O35</f>
        <v>6.3770000000000007</v>
      </c>
      <c r="D35" s="23">
        <v>1.17</v>
      </c>
      <c r="E35" s="23">
        <v>0.97499999999999998</v>
      </c>
      <c r="F35" s="23">
        <v>0.78</v>
      </c>
      <c r="G35" s="23">
        <v>0.39</v>
      </c>
      <c r="H35" s="23"/>
      <c r="I35" s="23"/>
      <c r="J35" s="23"/>
      <c r="K35" s="23"/>
      <c r="L35" s="23"/>
      <c r="M35" s="23">
        <v>0.52700000000000002</v>
      </c>
      <c r="N35" s="23">
        <v>0.97499999999999998</v>
      </c>
      <c r="O35" s="23">
        <v>1.56</v>
      </c>
    </row>
    <row r="36" spans="1:15" ht="90.75" customHeight="1">
      <c r="A36" s="9" t="s">
        <v>78</v>
      </c>
      <c r="B36" s="52" t="s">
        <v>19</v>
      </c>
      <c r="C36" s="23">
        <f>D36+E36+F36+G36+H36+I36+J36+K36+L36+M36+N36+O36</f>
        <v>5.3630000000000004</v>
      </c>
      <c r="D36" s="23">
        <v>0.98399999999999999</v>
      </c>
      <c r="E36" s="23">
        <v>0.82</v>
      </c>
      <c r="F36" s="23">
        <v>0.65600000000000003</v>
      </c>
      <c r="G36" s="23">
        <v>0.32800000000000001</v>
      </c>
      <c r="H36" s="23"/>
      <c r="I36" s="23"/>
      <c r="J36" s="23"/>
      <c r="K36" s="23"/>
      <c r="L36" s="23"/>
      <c r="M36" s="23">
        <v>0.443</v>
      </c>
      <c r="N36" s="23">
        <v>0.82</v>
      </c>
      <c r="O36" s="23">
        <v>1.3120000000000001</v>
      </c>
    </row>
    <row r="37" spans="1:15" ht="15.75">
      <c r="A37" s="10" t="s">
        <v>50</v>
      </c>
      <c r="B37" s="10"/>
      <c r="C37" s="24">
        <f>C12+C17+C24+C34+C35+C36</f>
        <v>1167.3419999999999</v>
      </c>
      <c r="D37" s="24">
        <f>D12+D17+D24+D34+D35+D36</f>
        <v>248.26</v>
      </c>
      <c r="E37" s="24">
        <f>E12+E17+E24+E34+E35+E36</f>
        <v>227.06299999999999</v>
      </c>
      <c r="F37" s="24">
        <f>F12+F17+F24+F34+F35+F36</f>
        <v>173.08600000000001</v>
      </c>
      <c r="G37" s="24">
        <f>G12+G17+G24+G34+G35+G36</f>
        <v>74.128</v>
      </c>
      <c r="H37" s="24"/>
      <c r="I37" s="24"/>
      <c r="J37" s="24"/>
      <c r="K37" s="24"/>
      <c r="L37" s="24"/>
      <c r="M37" s="24">
        <f>M12+M17+M24+M34+M35+M36</f>
        <v>64.012</v>
      </c>
      <c r="N37" s="24">
        <f>N12+N17+N24+N34+N35+N36</f>
        <v>143.49499999999998</v>
      </c>
      <c r="O37" s="24">
        <f>O12+O17+O24+O34+O35+O36</f>
        <v>237.29800000000003</v>
      </c>
    </row>
    <row r="38" spans="1:15" ht="18.75">
      <c r="A38" s="28" t="s">
        <v>65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7"/>
      <c r="O38" s="12"/>
    </row>
    <row r="39" spans="1:15" ht="15.75">
      <c r="A39" s="11"/>
      <c r="B39" s="11"/>
      <c r="C39" s="12"/>
      <c r="D39" s="12"/>
      <c r="E39" s="12"/>
      <c r="F39" s="12"/>
      <c r="G39" s="12"/>
      <c r="H39" s="13"/>
      <c r="I39" s="13"/>
      <c r="J39" s="13"/>
      <c r="K39" s="13"/>
      <c r="L39" s="13"/>
      <c r="M39" s="12"/>
      <c r="N39" s="12"/>
      <c r="O39" s="12"/>
    </row>
    <row r="40" spans="1:15" ht="15.7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O47" s="1"/>
    </row>
    <row r="48" spans="1:15" ht="15">
      <c r="O48" s="1"/>
    </row>
    <row r="49" spans="15:15" ht="15">
      <c r="O49" s="1"/>
    </row>
    <row r="50" spans="15:15" ht="15">
      <c r="O50" s="1"/>
    </row>
    <row r="51" spans="15:15" ht="15">
      <c r="O51" s="1"/>
    </row>
    <row r="52" spans="15:15" ht="15">
      <c r="O52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G9" sqref="G9"/>
    </sheetView>
  </sheetViews>
  <sheetFormatPr defaultRowHeight="12.75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>
      <c r="A4" s="4"/>
      <c r="B4" s="4"/>
      <c r="C4" s="4"/>
      <c r="D4" s="4"/>
      <c r="E4" s="4"/>
      <c r="F4" s="4"/>
      <c r="G4" s="4"/>
      <c r="H4" s="4"/>
      <c r="I4" s="3" t="s">
        <v>96</v>
      </c>
      <c r="J4" s="3"/>
      <c r="K4" s="3"/>
      <c r="L4" s="3"/>
      <c r="M4" s="4"/>
      <c r="N4" s="4"/>
    </row>
    <row r="5" spans="1:15" ht="15.75">
      <c r="A5" s="4"/>
      <c r="B5" s="6"/>
      <c r="C5" s="6"/>
      <c r="D5" s="62" t="s">
        <v>68</v>
      </c>
      <c r="E5" s="63"/>
      <c r="F5" s="63"/>
      <c r="G5" s="63"/>
      <c r="H5" s="6"/>
      <c r="I5" s="6"/>
      <c r="J5" s="6"/>
      <c r="K5" s="7"/>
      <c r="L5" s="4"/>
      <c r="M5" s="4"/>
      <c r="N5" s="4"/>
    </row>
    <row r="6" spans="1:15" ht="15.7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>
      <c r="A7" s="7"/>
      <c r="B7" s="6" t="s">
        <v>95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>
      <c r="A9" s="37" t="s">
        <v>4</v>
      </c>
      <c r="B9" s="37" t="s">
        <v>94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>
      <c r="A10" s="8" t="s">
        <v>18</v>
      </c>
      <c r="B10" s="14">
        <f t="shared" ref="B10:B32" si="0">C10+D10+E10+F10+G10+H10+I10+J10+K10+L10+M10+N10</f>
        <v>197</v>
      </c>
      <c r="C10" s="14">
        <v>17</v>
      </c>
      <c r="D10" s="14">
        <v>16</v>
      </c>
      <c r="E10" s="14">
        <v>22</v>
      </c>
      <c r="F10" s="14">
        <v>22</v>
      </c>
      <c r="G10" s="14">
        <v>21</v>
      </c>
      <c r="H10" s="14">
        <v>17</v>
      </c>
      <c r="I10" s="14">
        <v>5</v>
      </c>
      <c r="J10" s="14">
        <v>6</v>
      </c>
      <c r="K10" s="14">
        <v>10</v>
      </c>
      <c r="L10" s="14">
        <v>19</v>
      </c>
      <c r="M10" s="14">
        <v>20</v>
      </c>
      <c r="N10" s="14">
        <v>22</v>
      </c>
    </row>
    <row r="11" spans="1:15" ht="15.75">
      <c r="A11" s="8" t="s">
        <v>21</v>
      </c>
      <c r="B11" s="14">
        <f t="shared" si="0"/>
        <v>153</v>
      </c>
      <c r="C11" s="14">
        <v>15</v>
      </c>
      <c r="D11" s="14">
        <v>12</v>
      </c>
      <c r="E11" s="14">
        <v>13</v>
      </c>
      <c r="F11" s="14">
        <v>16</v>
      </c>
      <c r="G11" s="14">
        <v>18</v>
      </c>
      <c r="H11" s="14">
        <v>10</v>
      </c>
      <c r="I11" s="14">
        <v>6</v>
      </c>
      <c r="J11" s="14">
        <v>6</v>
      </c>
      <c r="K11" s="14">
        <v>10</v>
      </c>
      <c r="L11" s="14">
        <v>14</v>
      </c>
      <c r="M11" s="14">
        <v>16</v>
      </c>
      <c r="N11" s="14">
        <v>17</v>
      </c>
    </row>
    <row r="12" spans="1:15" ht="15.75">
      <c r="A12" s="8" t="s">
        <v>22</v>
      </c>
      <c r="B12" s="14">
        <f t="shared" si="0"/>
        <v>109</v>
      </c>
      <c r="C12" s="14">
        <v>8</v>
      </c>
      <c r="D12" s="14">
        <v>6</v>
      </c>
      <c r="E12" s="14">
        <v>10</v>
      </c>
      <c r="F12" s="14">
        <v>16</v>
      </c>
      <c r="G12" s="14">
        <v>11</v>
      </c>
      <c r="H12" s="14">
        <v>7</v>
      </c>
      <c r="I12" s="14">
        <v>5</v>
      </c>
      <c r="J12" s="14">
        <v>7</v>
      </c>
      <c r="K12" s="14">
        <v>8</v>
      </c>
      <c r="L12" s="14">
        <v>9</v>
      </c>
      <c r="M12" s="14">
        <v>11</v>
      </c>
      <c r="N12" s="14">
        <v>11</v>
      </c>
    </row>
    <row r="13" spans="1:15" ht="15.75">
      <c r="A13" s="8" t="s">
        <v>23</v>
      </c>
      <c r="B13" s="14">
        <f t="shared" si="0"/>
        <v>195</v>
      </c>
      <c r="C13" s="14">
        <v>17</v>
      </c>
      <c r="D13" s="14">
        <v>15</v>
      </c>
      <c r="E13" s="14">
        <v>17</v>
      </c>
      <c r="F13" s="14">
        <v>24</v>
      </c>
      <c r="G13" s="14">
        <v>19</v>
      </c>
      <c r="H13" s="14">
        <v>13</v>
      </c>
      <c r="I13" s="14">
        <v>6</v>
      </c>
      <c r="J13" s="14">
        <v>8</v>
      </c>
      <c r="K13" s="14">
        <v>13</v>
      </c>
      <c r="L13" s="14">
        <v>22</v>
      </c>
      <c r="M13" s="14">
        <v>20</v>
      </c>
      <c r="N13" s="14">
        <v>21</v>
      </c>
    </row>
    <row r="14" spans="1:15" ht="15.75">
      <c r="A14" s="8" t="s">
        <v>24</v>
      </c>
      <c r="B14" s="14">
        <f t="shared" si="0"/>
        <v>116.733</v>
      </c>
      <c r="C14" s="14">
        <v>8.49</v>
      </c>
      <c r="D14" s="14">
        <v>6.5</v>
      </c>
      <c r="E14" s="14">
        <v>9.5</v>
      </c>
      <c r="F14" s="14">
        <v>11.18</v>
      </c>
      <c r="G14" s="14">
        <v>8.4700000000000006</v>
      </c>
      <c r="H14" s="14">
        <v>8</v>
      </c>
      <c r="I14" s="23">
        <v>5.0030000000000001</v>
      </c>
      <c r="J14" s="23">
        <v>8</v>
      </c>
      <c r="K14" s="14">
        <v>10.37</v>
      </c>
      <c r="L14" s="14">
        <v>10.37</v>
      </c>
      <c r="M14" s="14">
        <v>13.66</v>
      </c>
      <c r="N14" s="14">
        <v>17.190000000000001</v>
      </c>
    </row>
    <row r="15" spans="1:15" ht="31.5">
      <c r="A15" s="46" t="s">
        <v>86</v>
      </c>
      <c r="B15" s="14">
        <f t="shared" si="0"/>
        <v>53.27</v>
      </c>
      <c r="C15" s="14">
        <v>6.82</v>
      </c>
      <c r="D15" s="14">
        <v>6.82</v>
      </c>
      <c r="E15" s="14">
        <v>6.82</v>
      </c>
      <c r="F15" s="14">
        <v>6.82</v>
      </c>
      <c r="G15" s="14">
        <v>6.82</v>
      </c>
      <c r="H15" s="14">
        <v>0</v>
      </c>
      <c r="I15" s="14">
        <v>0</v>
      </c>
      <c r="J15" s="14">
        <v>0</v>
      </c>
      <c r="K15" s="14">
        <v>6.82</v>
      </c>
      <c r="L15" s="14">
        <v>6.82</v>
      </c>
      <c r="M15" s="14">
        <v>5.53</v>
      </c>
      <c r="N15" s="14">
        <v>0</v>
      </c>
    </row>
    <row r="16" spans="1:15" ht="34.5" customHeight="1">
      <c r="A16" s="41" t="s">
        <v>72</v>
      </c>
      <c r="B16" s="44">
        <f>B10+B11+B12+B13+B14+B15</f>
        <v>824.00299999999993</v>
      </c>
      <c r="C16" s="44">
        <f t="shared" ref="C16:N16" si="1">C10+C11+C12+C13+C14+C15</f>
        <v>72.31</v>
      </c>
      <c r="D16" s="44">
        <f t="shared" si="1"/>
        <v>62.32</v>
      </c>
      <c r="E16" s="44">
        <f t="shared" si="1"/>
        <v>78.319999999999993</v>
      </c>
      <c r="F16" s="44">
        <f t="shared" si="1"/>
        <v>96</v>
      </c>
      <c r="G16" s="44">
        <f t="shared" si="1"/>
        <v>84.289999999999992</v>
      </c>
      <c r="H16" s="44">
        <f t="shared" si="1"/>
        <v>55</v>
      </c>
      <c r="I16" s="44">
        <f t="shared" si="1"/>
        <v>27.003</v>
      </c>
      <c r="J16" s="42">
        <f t="shared" si="1"/>
        <v>35</v>
      </c>
      <c r="K16" s="44">
        <f t="shared" si="1"/>
        <v>58.19</v>
      </c>
      <c r="L16" s="44">
        <f t="shared" si="1"/>
        <v>81.19</v>
      </c>
      <c r="M16" s="44">
        <f t="shared" si="1"/>
        <v>86.19</v>
      </c>
      <c r="N16" s="44">
        <f t="shared" si="1"/>
        <v>88.19</v>
      </c>
    </row>
    <row r="17" spans="1:14" ht="15.75">
      <c r="A17" s="8" t="s">
        <v>35</v>
      </c>
      <c r="B17" s="14">
        <f t="shared" si="0"/>
        <v>69</v>
      </c>
      <c r="C17" s="14">
        <v>8</v>
      </c>
      <c r="D17" s="14">
        <v>7</v>
      </c>
      <c r="E17" s="14">
        <v>7</v>
      </c>
      <c r="F17" s="14">
        <v>7</v>
      </c>
      <c r="G17" s="14">
        <v>5</v>
      </c>
      <c r="H17" s="14">
        <v>5</v>
      </c>
      <c r="I17" s="14">
        <v>5</v>
      </c>
      <c r="J17" s="14">
        <v>5</v>
      </c>
      <c r="K17" s="14">
        <v>3</v>
      </c>
      <c r="L17" s="14">
        <v>4</v>
      </c>
      <c r="M17" s="14">
        <v>6</v>
      </c>
      <c r="N17" s="14">
        <v>7</v>
      </c>
    </row>
    <row r="18" spans="1:14" ht="15.75">
      <c r="A18" s="8" t="s">
        <v>32</v>
      </c>
      <c r="B18" s="14">
        <f t="shared" si="0"/>
        <v>61</v>
      </c>
      <c r="C18" s="14">
        <v>6</v>
      </c>
      <c r="D18" s="14">
        <v>4</v>
      </c>
      <c r="E18" s="14">
        <v>5</v>
      </c>
      <c r="F18" s="14">
        <v>6</v>
      </c>
      <c r="G18" s="14">
        <v>5</v>
      </c>
      <c r="H18" s="14">
        <v>5</v>
      </c>
      <c r="I18" s="14">
        <v>4</v>
      </c>
      <c r="J18" s="14">
        <v>4</v>
      </c>
      <c r="K18" s="14">
        <v>6</v>
      </c>
      <c r="L18" s="14">
        <v>5</v>
      </c>
      <c r="M18" s="14">
        <v>5</v>
      </c>
      <c r="N18" s="14">
        <v>6</v>
      </c>
    </row>
    <row r="19" spans="1:14" ht="15.75">
      <c r="A19" s="8" t="s">
        <v>31</v>
      </c>
      <c r="B19" s="14">
        <f t="shared" si="0"/>
        <v>35</v>
      </c>
      <c r="C19" s="14">
        <v>3</v>
      </c>
      <c r="D19" s="14">
        <v>3</v>
      </c>
      <c r="E19" s="14">
        <v>4</v>
      </c>
      <c r="F19" s="14">
        <v>3</v>
      </c>
      <c r="G19" s="14">
        <v>3</v>
      </c>
      <c r="H19" s="14">
        <v>3</v>
      </c>
      <c r="I19" s="14">
        <v>5</v>
      </c>
      <c r="J19" s="14">
        <v>3</v>
      </c>
      <c r="K19" s="14">
        <v>2</v>
      </c>
      <c r="L19" s="14">
        <v>2</v>
      </c>
      <c r="M19" s="14">
        <v>2</v>
      </c>
      <c r="N19" s="14">
        <v>2</v>
      </c>
    </row>
    <row r="20" spans="1:14" ht="15.75">
      <c r="A20" s="8" t="s">
        <v>70</v>
      </c>
      <c r="B20" s="14">
        <f t="shared" si="0"/>
        <v>29</v>
      </c>
      <c r="C20" s="14">
        <v>3</v>
      </c>
      <c r="D20" s="14">
        <v>2</v>
      </c>
      <c r="E20" s="14">
        <v>2</v>
      </c>
      <c r="F20" s="14">
        <v>3</v>
      </c>
      <c r="G20" s="14">
        <v>3</v>
      </c>
      <c r="H20" s="14">
        <v>2</v>
      </c>
      <c r="I20" s="14">
        <v>2</v>
      </c>
      <c r="J20" s="14">
        <v>3</v>
      </c>
      <c r="K20" s="14">
        <v>2</v>
      </c>
      <c r="L20" s="14">
        <v>3</v>
      </c>
      <c r="M20" s="14">
        <v>2</v>
      </c>
      <c r="N20" s="14">
        <v>2</v>
      </c>
    </row>
    <row r="21" spans="1:14" ht="15.75">
      <c r="A21" s="8" t="s">
        <v>71</v>
      </c>
      <c r="B21" s="14">
        <f t="shared" si="0"/>
        <v>24</v>
      </c>
      <c r="C21" s="14">
        <v>2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</row>
    <row r="22" spans="1:14" ht="15.75">
      <c r="A22" s="8" t="s">
        <v>36</v>
      </c>
      <c r="B22" s="14">
        <f t="shared" si="0"/>
        <v>33</v>
      </c>
      <c r="C22" s="14">
        <v>3</v>
      </c>
      <c r="D22" s="14">
        <v>3</v>
      </c>
      <c r="E22" s="14">
        <v>3</v>
      </c>
      <c r="F22" s="14">
        <v>2</v>
      </c>
      <c r="G22" s="14">
        <v>3</v>
      </c>
      <c r="H22" s="14">
        <v>3</v>
      </c>
      <c r="I22" s="14">
        <v>2</v>
      </c>
      <c r="J22" s="14">
        <v>2</v>
      </c>
      <c r="K22" s="14">
        <v>2</v>
      </c>
      <c r="L22" s="14">
        <v>3</v>
      </c>
      <c r="M22" s="14">
        <v>3</v>
      </c>
      <c r="N22" s="14">
        <v>4</v>
      </c>
    </row>
    <row r="23" spans="1:14" ht="15.75">
      <c r="A23" s="8" t="s">
        <v>37</v>
      </c>
      <c r="B23" s="14">
        <f t="shared" si="0"/>
        <v>38</v>
      </c>
      <c r="C23" s="14">
        <v>4</v>
      </c>
      <c r="D23" s="14">
        <v>4</v>
      </c>
      <c r="E23" s="14">
        <v>3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3</v>
      </c>
      <c r="L23" s="14">
        <v>3</v>
      </c>
      <c r="M23" s="14">
        <v>3</v>
      </c>
      <c r="N23" s="14">
        <v>4</v>
      </c>
    </row>
    <row r="24" spans="1:14" ht="15.75">
      <c r="A24" s="8" t="s">
        <v>26</v>
      </c>
      <c r="B24" s="14">
        <f t="shared" si="0"/>
        <v>51</v>
      </c>
      <c r="C24" s="14">
        <v>5</v>
      </c>
      <c r="D24" s="14">
        <v>5</v>
      </c>
      <c r="E24" s="14">
        <v>5</v>
      </c>
      <c r="F24" s="14">
        <v>4</v>
      </c>
      <c r="G24" s="14">
        <v>4</v>
      </c>
      <c r="H24" s="14">
        <v>3</v>
      </c>
      <c r="I24" s="14">
        <v>3</v>
      </c>
      <c r="J24" s="14">
        <v>4</v>
      </c>
      <c r="K24" s="14">
        <v>4</v>
      </c>
      <c r="L24" s="14">
        <v>5</v>
      </c>
      <c r="M24" s="14">
        <v>5</v>
      </c>
      <c r="N24" s="14">
        <v>4</v>
      </c>
    </row>
    <row r="25" spans="1:14" ht="15.75">
      <c r="A25" s="8" t="s">
        <v>63</v>
      </c>
      <c r="B25" s="14">
        <f t="shared" si="0"/>
        <v>2.68</v>
      </c>
      <c r="C25" s="14">
        <v>0.21</v>
      </c>
      <c r="D25" s="14">
        <v>0.21</v>
      </c>
      <c r="E25" s="14">
        <v>0.24</v>
      </c>
      <c r="F25" s="14">
        <v>0.23</v>
      </c>
      <c r="G25" s="14">
        <v>0.23</v>
      </c>
      <c r="H25" s="14">
        <v>0.2</v>
      </c>
      <c r="I25" s="14">
        <v>0.22</v>
      </c>
      <c r="J25" s="14">
        <v>0.33</v>
      </c>
      <c r="K25" s="14">
        <v>0.21</v>
      </c>
      <c r="L25" s="14">
        <v>0.19</v>
      </c>
      <c r="M25" s="14">
        <v>0.23</v>
      </c>
      <c r="N25" s="14">
        <v>0.18</v>
      </c>
    </row>
    <row r="26" spans="1:14" ht="15.75">
      <c r="A26" s="8" t="s">
        <v>38</v>
      </c>
      <c r="B26" s="14">
        <f t="shared" ref="B26:B28" si="2">C26+D26+E26+F26+G26+H26+I26+J26+K26+L26+M26+N26</f>
        <v>17.279999999999998</v>
      </c>
      <c r="C26" s="14">
        <v>1.29</v>
      </c>
      <c r="D26" s="14">
        <v>1.1200000000000001</v>
      </c>
      <c r="E26" s="14">
        <v>1.91</v>
      </c>
      <c r="F26" s="14">
        <v>1.43</v>
      </c>
      <c r="G26" s="14">
        <v>1.48</v>
      </c>
      <c r="H26" s="14">
        <v>1.45</v>
      </c>
      <c r="I26" s="14">
        <v>1.45</v>
      </c>
      <c r="J26" s="14">
        <v>1.43</v>
      </c>
      <c r="K26" s="14">
        <v>1.43</v>
      </c>
      <c r="L26" s="14">
        <v>1.43</v>
      </c>
      <c r="M26" s="14">
        <v>1.43</v>
      </c>
      <c r="N26" s="14">
        <v>1.43</v>
      </c>
    </row>
    <row r="27" spans="1:14" ht="15.75">
      <c r="A27" s="8" t="s">
        <v>33</v>
      </c>
      <c r="B27" s="14">
        <f t="shared" si="2"/>
        <v>37</v>
      </c>
      <c r="C27" s="14">
        <v>4</v>
      </c>
      <c r="D27" s="14">
        <v>3</v>
      </c>
      <c r="E27" s="14">
        <v>4</v>
      </c>
      <c r="F27" s="14">
        <v>3</v>
      </c>
      <c r="G27" s="14">
        <v>3</v>
      </c>
      <c r="H27" s="14">
        <v>2</v>
      </c>
      <c r="I27" s="14">
        <v>2</v>
      </c>
      <c r="J27" s="14">
        <v>3</v>
      </c>
      <c r="K27" s="14">
        <v>3</v>
      </c>
      <c r="L27" s="14">
        <v>3</v>
      </c>
      <c r="M27" s="14">
        <v>3</v>
      </c>
      <c r="N27" s="14">
        <v>4</v>
      </c>
    </row>
    <row r="28" spans="1:14" ht="15.75">
      <c r="A28" s="8" t="s">
        <v>34</v>
      </c>
      <c r="B28" s="23">
        <f t="shared" si="2"/>
        <v>23.389000000000006</v>
      </c>
      <c r="C28" s="23">
        <v>1.9490000000000001</v>
      </c>
      <c r="D28" s="23">
        <v>1.9490000000000001</v>
      </c>
      <c r="E28" s="23">
        <v>1.95</v>
      </c>
      <c r="F28" s="23">
        <v>1.9490000000000001</v>
      </c>
      <c r="G28" s="23">
        <v>1.9490000000000001</v>
      </c>
      <c r="H28" s="23">
        <v>1.9490000000000001</v>
      </c>
      <c r="I28" s="23">
        <v>1.9490000000000001</v>
      </c>
      <c r="J28" s="23">
        <v>1.9490000000000001</v>
      </c>
      <c r="K28" s="23">
        <v>1.9490000000000001</v>
      </c>
      <c r="L28" s="23">
        <v>1.9490000000000001</v>
      </c>
      <c r="M28" s="23">
        <v>1.9490000000000001</v>
      </c>
      <c r="N28" s="23">
        <v>1.9490000000000001</v>
      </c>
    </row>
    <row r="29" spans="1:14" ht="15.75">
      <c r="A29" s="8" t="s">
        <v>27</v>
      </c>
      <c r="B29" s="14">
        <f t="shared" si="0"/>
        <v>30</v>
      </c>
      <c r="C29" s="14">
        <v>3</v>
      </c>
      <c r="D29" s="14">
        <v>2</v>
      </c>
      <c r="E29" s="14">
        <v>3</v>
      </c>
      <c r="F29" s="14">
        <v>2</v>
      </c>
      <c r="G29" s="14">
        <v>2</v>
      </c>
      <c r="H29" s="14">
        <v>3</v>
      </c>
      <c r="I29" s="14">
        <v>2</v>
      </c>
      <c r="J29" s="14">
        <v>3</v>
      </c>
      <c r="K29" s="14">
        <v>2</v>
      </c>
      <c r="L29" s="14">
        <v>2</v>
      </c>
      <c r="M29" s="14">
        <v>3</v>
      </c>
      <c r="N29" s="14">
        <v>3</v>
      </c>
    </row>
    <row r="30" spans="1:14" ht="15.75">
      <c r="A30" s="8" t="s">
        <v>28</v>
      </c>
      <c r="B30" s="14">
        <f t="shared" si="0"/>
        <v>64</v>
      </c>
      <c r="C30" s="14">
        <v>6</v>
      </c>
      <c r="D30" s="14">
        <v>6</v>
      </c>
      <c r="E30" s="14">
        <v>7</v>
      </c>
      <c r="F30" s="14">
        <v>5</v>
      </c>
      <c r="G30" s="14">
        <v>6</v>
      </c>
      <c r="H30" s="14">
        <v>4</v>
      </c>
      <c r="I30" s="14">
        <v>6</v>
      </c>
      <c r="J30" s="14">
        <v>5</v>
      </c>
      <c r="K30" s="14">
        <v>5</v>
      </c>
      <c r="L30" s="14">
        <v>5</v>
      </c>
      <c r="M30" s="14">
        <v>4</v>
      </c>
      <c r="N30" s="14">
        <v>5</v>
      </c>
    </row>
    <row r="31" spans="1:14" ht="15.75">
      <c r="A31" s="8" t="s">
        <v>29</v>
      </c>
      <c r="B31" s="14">
        <f t="shared" si="0"/>
        <v>15</v>
      </c>
      <c r="C31" s="14">
        <v>1</v>
      </c>
      <c r="D31" s="14">
        <v>2</v>
      </c>
      <c r="E31" s="14">
        <v>2</v>
      </c>
      <c r="F31" s="14">
        <v>1</v>
      </c>
      <c r="G31" s="14">
        <v>1</v>
      </c>
      <c r="H31" s="14">
        <v>2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</row>
    <row r="32" spans="1:14" ht="15.75">
      <c r="A32" s="8" t="s">
        <v>30</v>
      </c>
      <c r="B32" s="14">
        <f t="shared" si="0"/>
        <v>180.65099999999998</v>
      </c>
      <c r="C32" s="23">
        <v>18.550999999999998</v>
      </c>
      <c r="D32" s="23">
        <v>18.721</v>
      </c>
      <c r="E32" s="14">
        <v>19.899999999999999</v>
      </c>
      <c r="F32" s="23">
        <v>20.390999999999998</v>
      </c>
      <c r="G32" s="23">
        <v>11.881</v>
      </c>
      <c r="H32" s="23">
        <v>10.000999999999999</v>
      </c>
      <c r="I32" s="23">
        <v>12.291</v>
      </c>
      <c r="J32" s="23">
        <v>9.0009999999999994</v>
      </c>
      <c r="K32" s="23">
        <v>16.021000000000001</v>
      </c>
      <c r="L32" s="23">
        <v>13.941000000000001</v>
      </c>
      <c r="M32" s="23">
        <v>16.001000000000001</v>
      </c>
      <c r="N32" s="14">
        <v>13.951000000000001</v>
      </c>
    </row>
    <row r="33" spans="1:14" ht="15.75">
      <c r="A33" s="10" t="s">
        <v>39</v>
      </c>
      <c r="B33" s="61">
        <f>SUM(B17:B32)</f>
        <v>709.99999999999989</v>
      </c>
      <c r="C33" s="61">
        <f t="shared" ref="C33:N33" si="3">SUM(C17:C32)</f>
        <v>70</v>
      </c>
      <c r="D33" s="61">
        <f t="shared" si="3"/>
        <v>65</v>
      </c>
      <c r="E33" s="61">
        <f t="shared" si="3"/>
        <v>71</v>
      </c>
      <c r="F33" s="61">
        <f t="shared" si="3"/>
        <v>66</v>
      </c>
      <c r="G33" s="61">
        <f t="shared" si="3"/>
        <v>54.54</v>
      </c>
      <c r="H33" s="61">
        <f t="shared" si="3"/>
        <v>50.6</v>
      </c>
      <c r="I33" s="61">
        <f t="shared" si="3"/>
        <v>51.91</v>
      </c>
      <c r="J33" s="61">
        <f t="shared" si="3"/>
        <v>50.709999999999994</v>
      </c>
      <c r="K33" s="61">
        <f t="shared" si="3"/>
        <v>54.61</v>
      </c>
      <c r="L33" s="61">
        <f t="shared" si="3"/>
        <v>55.510000000000005</v>
      </c>
      <c r="M33" s="61">
        <f t="shared" si="3"/>
        <v>58.61</v>
      </c>
      <c r="N33" s="61">
        <f t="shared" si="3"/>
        <v>61.51</v>
      </c>
    </row>
    <row r="34" spans="1:14" ht="51" customHeight="1">
      <c r="A34" s="9" t="s">
        <v>62</v>
      </c>
      <c r="B34" s="24">
        <f>C34+D34+E34+F34+G34+H34+I34+J34+K34+L34+M34+N34</f>
        <v>70.272000000000006</v>
      </c>
      <c r="C34" s="23">
        <v>5.8559999999999999</v>
      </c>
      <c r="D34" s="23">
        <v>5.8559999999999999</v>
      </c>
      <c r="E34" s="23">
        <v>5.8559999999999999</v>
      </c>
      <c r="F34" s="23">
        <v>5.8559999999999999</v>
      </c>
      <c r="G34" s="23">
        <v>5.8559999999999999</v>
      </c>
      <c r="H34" s="23">
        <v>5.8559999999999999</v>
      </c>
      <c r="I34" s="23">
        <v>5.8559999999999999</v>
      </c>
      <c r="J34" s="23">
        <v>5.8559999999999999</v>
      </c>
      <c r="K34" s="23">
        <v>5.8559999999999999</v>
      </c>
      <c r="L34" s="23">
        <v>5.8559999999999999</v>
      </c>
      <c r="M34" s="23">
        <v>5.8559999999999999</v>
      </c>
      <c r="N34" s="23">
        <v>5.8559999999999999</v>
      </c>
    </row>
    <row r="35" spans="1:14" ht="94.5">
      <c r="A35" s="9" t="s">
        <v>78</v>
      </c>
      <c r="B35" s="24">
        <f>C35+D35+E35+F35+G35+H35+I35+J35+K35+L35+M35+N35</f>
        <v>31.247999999999994</v>
      </c>
      <c r="C35" s="23">
        <v>2.6040000000000001</v>
      </c>
      <c r="D35" s="23">
        <v>2.6040000000000001</v>
      </c>
      <c r="E35" s="23">
        <v>2.6040000000000001</v>
      </c>
      <c r="F35" s="23">
        <v>2.6040000000000001</v>
      </c>
      <c r="G35" s="23">
        <v>2.6040000000000001</v>
      </c>
      <c r="H35" s="23">
        <v>2.6040000000000001</v>
      </c>
      <c r="I35" s="23">
        <v>2.6040000000000001</v>
      </c>
      <c r="J35" s="23">
        <v>2.6040000000000001</v>
      </c>
      <c r="K35" s="23">
        <v>2.6040000000000001</v>
      </c>
      <c r="L35" s="23">
        <v>2.6040000000000001</v>
      </c>
      <c r="M35" s="23">
        <v>2.6040000000000001</v>
      </c>
      <c r="N35" s="23">
        <v>2.6040000000000001</v>
      </c>
    </row>
    <row r="36" spans="1:14" ht="15.75">
      <c r="A36" s="16" t="s">
        <v>50</v>
      </c>
      <c r="B36" s="15">
        <f t="shared" ref="B36:N36" si="4">B16+B33+B34+B35</f>
        <v>1635.5229999999997</v>
      </c>
      <c r="C36" s="15">
        <f t="shared" si="4"/>
        <v>150.77000000000001</v>
      </c>
      <c r="D36" s="15">
        <f t="shared" si="4"/>
        <v>135.78</v>
      </c>
      <c r="E36" s="15">
        <f t="shared" si="4"/>
        <v>157.78</v>
      </c>
      <c r="F36" s="15">
        <f t="shared" si="4"/>
        <v>170.46</v>
      </c>
      <c r="G36" s="15">
        <f t="shared" si="4"/>
        <v>147.29</v>
      </c>
      <c r="H36" s="15">
        <f t="shared" si="4"/>
        <v>114.05999999999999</v>
      </c>
      <c r="I36" s="15">
        <f t="shared" si="4"/>
        <v>87.37299999999999</v>
      </c>
      <c r="J36" s="15">
        <f t="shared" si="4"/>
        <v>94.169999999999987</v>
      </c>
      <c r="K36" s="15">
        <f t="shared" si="4"/>
        <v>121.25999999999999</v>
      </c>
      <c r="L36" s="15">
        <f t="shared" si="4"/>
        <v>145.16</v>
      </c>
      <c r="M36" s="15">
        <f t="shared" si="4"/>
        <v>153.26000000000002</v>
      </c>
      <c r="N36" s="15">
        <f t="shared" si="4"/>
        <v>158.16</v>
      </c>
    </row>
    <row r="37" spans="1:14" ht="15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4" t="s">
        <v>85</v>
      </c>
      <c r="B38" s="65"/>
      <c r="C38" s="65"/>
      <c r="D38" s="65"/>
      <c r="E38" s="65"/>
      <c r="F38" s="65"/>
      <c r="G38" s="65"/>
      <c r="H38" s="65"/>
      <c r="I38" s="18"/>
      <c r="J38" s="18"/>
      <c r="K38" s="18"/>
      <c r="L38" s="18"/>
      <c r="M38" s="18"/>
      <c r="N38" s="18"/>
    </row>
    <row r="39" spans="1:14" ht="15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>
      <c r="A41" s="28" t="s">
        <v>73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"/>
      <c r="N41" s="7"/>
    </row>
    <row r="42" spans="1:14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N47" s="1"/>
    </row>
    <row r="48" spans="1:14" ht="15">
      <c r="N48" s="1"/>
    </row>
    <row r="49" spans="14:14" ht="15">
      <c r="N49" s="1"/>
    </row>
    <row r="50" spans="14:14" ht="15">
      <c r="N50" s="1"/>
    </row>
    <row r="51" spans="14:14" ht="15">
      <c r="N51" s="1"/>
    </row>
    <row r="52" spans="14:14" ht="15">
      <c r="N52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130" zoomScaleNormal="130" workbookViewId="0">
      <selection activeCell="Q20" sqref="Q20"/>
    </sheetView>
  </sheetViews>
  <sheetFormatPr defaultRowHeight="12.75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>
      <c r="A4" s="4"/>
      <c r="B4" s="4"/>
      <c r="C4" s="4"/>
      <c r="D4" s="4"/>
      <c r="E4" s="4"/>
      <c r="F4" s="4"/>
      <c r="G4" s="4"/>
      <c r="H4" s="4"/>
      <c r="I4" s="3" t="s">
        <v>96</v>
      </c>
      <c r="J4" s="3"/>
      <c r="K4" s="3"/>
      <c r="L4" s="3"/>
      <c r="M4" s="4"/>
      <c r="N4" s="4"/>
    </row>
    <row r="5" spans="1:15" ht="15.75">
      <c r="A5" s="7"/>
      <c r="B5" s="6"/>
      <c r="C5" s="6"/>
      <c r="D5" s="6"/>
      <c r="E5" s="53" t="s">
        <v>74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>
      <c r="A7" s="7"/>
      <c r="B7" s="6" t="s">
        <v>95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>
      <c r="A9" s="38" t="s">
        <v>4</v>
      </c>
      <c r="B9" s="38" t="s">
        <v>94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>
      <c r="A10" s="30" t="s">
        <v>18</v>
      </c>
      <c r="B10" s="50">
        <f t="shared" ref="B10:B36" si="0">C10+D10+E10+F10+G10+H10+I10+J10+K10+L10+M10+N10</f>
        <v>6299</v>
      </c>
      <c r="C10" s="51">
        <v>870</v>
      </c>
      <c r="D10" s="51">
        <v>727</v>
      </c>
      <c r="E10" s="51">
        <v>642</v>
      </c>
      <c r="F10" s="51">
        <v>510</v>
      </c>
      <c r="G10" s="51">
        <v>513</v>
      </c>
      <c r="H10" s="51">
        <v>337</v>
      </c>
      <c r="I10" s="51">
        <v>80</v>
      </c>
      <c r="J10" s="51">
        <v>77</v>
      </c>
      <c r="K10" s="51">
        <v>158</v>
      </c>
      <c r="L10" s="51">
        <v>519</v>
      </c>
      <c r="M10" s="51">
        <v>917</v>
      </c>
      <c r="N10" s="51">
        <v>949</v>
      </c>
    </row>
    <row r="11" spans="1:15">
      <c r="A11" s="30" t="s">
        <v>21</v>
      </c>
      <c r="B11" s="50">
        <f t="shared" si="0"/>
        <v>5862</v>
      </c>
      <c r="C11" s="51">
        <v>786</v>
      </c>
      <c r="D11" s="51">
        <v>814</v>
      </c>
      <c r="E11" s="51">
        <v>633</v>
      </c>
      <c r="F11" s="51">
        <v>528</v>
      </c>
      <c r="G11" s="51">
        <v>375</v>
      </c>
      <c r="H11" s="51">
        <v>361</v>
      </c>
      <c r="I11" s="51">
        <v>211</v>
      </c>
      <c r="J11" s="51">
        <v>124</v>
      </c>
      <c r="K11" s="51">
        <v>293</v>
      </c>
      <c r="L11" s="51">
        <v>399</v>
      </c>
      <c r="M11" s="51">
        <v>629</v>
      </c>
      <c r="N11" s="51">
        <v>709</v>
      </c>
    </row>
    <row r="12" spans="1:15">
      <c r="A12" s="30" t="s">
        <v>22</v>
      </c>
      <c r="B12" s="50">
        <f t="shared" si="0"/>
        <v>3228</v>
      </c>
      <c r="C12" s="51">
        <v>381</v>
      </c>
      <c r="D12" s="51">
        <v>361</v>
      </c>
      <c r="E12" s="51">
        <v>376</v>
      </c>
      <c r="F12" s="51">
        <v>287</v>
      </c>
      <c r="G12" s="51">
        <v>269</v>
      </c>
      <c r="H12" s="51">
        <v>215</v>
      </c>
      <c r="I12" s="51">
        <v>78</v>
      </c>
      <c r="J12" s="51">
        <v>55</v>
      </c>
      <c r="K12" s="51">
        <v>91</v>
      </c>
      <c r="L12" s="51">
        <v>340</v>
      </c>
      <c r="M12" s="51">
        <v>342</v>
      </c>
      <c r="N12" s="51">
        <v>433</v>
      </c>
    </row>
    <row r="13" spans="1:15">
      <c r="A13" s="30" t="s">
        <v>23</v>
      </c>
      <c r="B13" s="50">
        <f t="shared" si="0"/>
        <v>5486</v>
      </c>
      <c r="C13" s="51">
        <v>903</v>
      </c>
      <c r="D13" s="51">
        <v>578</v>
      </c>
      <c r="E13" s="51">
        <v>640</v>
      </c>
      <c r="F13" s="51">
        <v>510</v>
      </c>
      <c r="G13" s="51">
        <v>405</v>
      </c>
      <c r="H13" s="51">
        <v>345</v>
      </c>
      <c r="I13" s="51">
        <v>123</v>
      </c>
      <c r="J13" s="51">
        <v>83</v>
      </c>
      <c r="K13" s="51">
        <v>130</v>
      </c>
      <c r="L13" s="51">
        <v>517</v>
      </c>
      <c r="M13" s="51">
        <v>816</v>
      </c>
      <c r="N13" s="51">
        <v>436</v>
      </c>
    </row>
    <row r="14" spans="1:15" ht="15.75">
      <c r="A14" s="30" t="s">
        <v>24</v>
      </c>
      <c r="B14" s="50">
        <f t="shared" si="0"/>
        <v>9517</v>
      </c>
      <c r="C14" s="51">
        <v>1216</v>
      </c>
      <c r="D14" s="51">
        <v>967</v>
      </c>
      <c r="E14" s="51">
        <v>826</v>
      </c>
      <c r="F14" s="51">
        <v>821</v>
      </c>
      <c r="G14" s="51">
        <v>805</v>
      </c>
      <c r="H14" s="51">
        <v>531</v>
      </c>
      <c r="I14" s="51">
        <v>438</v>
      </c>
      <c r="J14" s="51">
        <v>185</v>
      </c>
      <c r="K14" s="51">
        <v>558</v>
      </c>
      <c r="L14" s="51">
        <v>887</v>
      </c>
      <c r="M14" s="51">
        <v>1086</v>
      </c>
      <c r="N14" s="51">
        <v>1197</v>
      </c>
      <c r="O14" s="36"/>
    </row>
    <row r="15" spans="1:15" ht="24.75" customHeight="1">
      <c r="A15" s="47" t="s">
        <v>86</v>
      </c>
      <c r="B15" s="50">
        <f t="shared" si="0"/>
        <v>1025</v>
      </c>
      <c r="C15" s="51">
        <v>346</v>
      </c>
      <c r="D15" s="51">
        <v>131</v>
      </c>
      <c r="E15" s="51">
        <v>99</v>
      </c>
      <c r="F15" s="51">
        <v>80</v>
      </c>
      <c r="G15" s="51">
        <v>70</v>
      </c>
      <c r="H15" s="55">
        <v>0</v>
      </c>
      <c r="I15" s="55">
        <v>0</v>
      </c>
      <c r="J15" s="55">
        <v>0</v>
      </c>
      <c r="K15" s="55">
        <v>18</v>
      </c>
      <c r="L15" s="51">
        <v>80</v>
      </c>
      <c r="M15" s="51">
        <v>99</v>
      </c>
      <c r="N15" s="51">
        <v>102</v>
      </c>
      <c r="O15" s="36"/>
    </row>
    <row r="16" spans="1:15" ht="14.25" customHeight="1">
      <c r="A16" s="29" t="s">
        <v>39</v>
      </c>
      <c r="B16" s="59">
        <f>C16+D16+E16+F16+G16+H16+I16+J16+K16+L16+M16+N16</f>
        <v>31417</v>
      </c>
      <c r="C16" s="59">
        <f t="shared" ref="C16:N16" si="1">SUM(C10:C15)</f>
        <v>4502</v>
      </c>
      <c r="D16" s="59">
        <f t="shared" si="1"/>
        <v>3578</v>
      </c>
      <c r="E16" s="59">
        <f t="shared" si="1"/>
        <v>3216</v>
      </c>
      <c r="F16" s="59">
        <f t="shared" si="1"/>
        <v>2736</v>
      </c>
      <c r="G16" s="59">
        <f t="shared" si="1"/>
        <v>2437</v>
      </c>
      <c r="H16" s="59">
        <f t="shared" si="1"/>
        <v>1789</v>
      </c>
      <c r="I16" s="59">
        <f t="shared" si="1"/>
        <v>930</v>
      </c>
      <c r="J16" s="59">
        <f t="shared" si="1"/>
        <v>524</v>
      </c>
      <c r="K16" s="59">
        <f t="shared" si="1"/>
        <v>1248</v>
      </c>
      <c r="L16" s="59">
        <f t="shared" si="1"/>
        <v>2742</v>
      </c>
      <c r="M16" s="59">
        <f t="shared" si="1"/>
        <v>3889</v>
      </c>
      <c r="N16" s="59">
        <f t="shared" si="1"/>
        <v>3826</v>
      </c>
    </row>
    <row r="17" spans="1:15">
      <c r="A17" s="30" t="s">
        <v>35</v>
      </c>
      <c r="B17" s="35">
        <f t="shared" si="0"/>
        <v>5792</v>
      </c>
      <c r="C17" s="34">
        <v>728</v>
      </c>
      <c r="D17" s="34">
        <v>551</v>
      </c>
      <c r="E17" s="34">
        <v>482</v>
      </c>
      <c r="F17" s="34">
        <v>491</v>
      </c>
      <c r="G17" s="34">
        <v>410</v>
      </c>
      <c r="H17" s="34">
        <v>362</v>
      </c>
      <c r="I17" s="34">
        <v>273</v>
      </c>
      <c r="J17" s="34">
        <v>327</v>
      </c>
      <c r="K17" s="34">
        <v>279</v>
      </c>
      <c r="L17" s="34">
        <v>481</v>
      </c>
      <c r="M17" s="34">
        <v>800</v>
      </c>
      <c r="N17" s="34">
        <v>608</v>
      </c>
    </row>
    <row r="18" spans="1:15">
      <c r="A18" s="30" t="s">
        <v>32</v>
      </c>
      <c r="B18" s="35">
        <f t="shared" si="0"/>
        <v>4809</v>
      </c>
      <c r="C18" s="34">
        <v>799</v>
      </c>
      <c r="D18" s="34">
        <v>945</v>
      </c>
      <c r="E18" s="34">
        <v>683</v>
      </c>
      <c r="F18" s="34">
        <v>359</v>
      </c>
      <c r="G18" s="34">
        <v>178</v>
      </c>
      <c r="H18" s="34">
        <v>175</v>
      </c>
      <c r="I18" s="34">
        <v>124</v>
      </c>
      <c r="J18" s="34">
        <v>140</v>
      </c>
      <c r="K18" s="34">
        <v>176</v>
      </c>
      <c r="L18" s="34">
        <v>207</v>
      </c>
      <c r="M18" s="34">
        <v>422</v>
      </c>
      <c r="N18" s="34">
        <v>601</v>
      </c>
    </row>
    <row r="19" spans="1:15">
      <c r="A19" s="30" t="s">
        <v>31</v>
      </c>
      <c r="B19" s="35">
        <f t="shared" si="0"/>
        <v>3324</v>
      </c>
      <c r="C19" s="34">
        <v>350</v>
      </c>
      <c r="D19" s="34">
        <v>340</v>
      </c>
      <c r="E19" s="34">
        <v>273</v>
      </c>
      <c r="F19" s="34">
        <v>299</v>
      </c>
      <c r="G19" s="34">
        <v>201</v>
      </c>
      <c r="H19" s="34">
        <v>250</v>
      </c>
      <c r="I19" s="34">
        <v>183</v>
      </c>
      <c r="J19" s="34">
        <v>215</v>
      </c>
      <c r="K19" s="34">
        <v>200</v>
      </c>
      <c r="L19" s="34">
        <v>253</v>
      </c>
      <c r="M19" s="34">
        <v>356</v>
      </c>
      <c r="N19" s="34">
        <v>404</v>
      </c>
    </row>
    <row r="20" spans="1:15">
      <c r="A20" s="30" t="s">
        <v>25</v>
      </c>
      <c r="B20" s="35">
        <f t="shared" si="0"/>
        <v>2241</v>
      </c>
      <c r="C20" s="34">
        <v>221</v>
      </c>
      <c r="D20" s="34">
        <v>236</v>
      </c>
      <c r="E20" s="34">
        <v>200</v>
      </c>
      <c r="F20" s="34">
        <v>153</v>
      </c>
      <c r="G20" s="34">
        <v>209</v>
      </c>
      <c r="H20" s="34">
        <v>136</v>
      </c>
      <c r="I20" s="34">
        <v>67</v>
      </c>
      <c r="J20" s="34">
        <v>91</v>
      </c>
      <c r="K20" s="34">
        <v>102</v>
      </c>
      <c r="L20" s="34">
        <v>264</v>
      </c>
      <c r="M20" s="34">
        <v>293</v>
      </c>
      <c r="N20" s="34">
        <v>269</v>
      </c>
    </row>
    <row r="21" spans="1:15">
      <c r="A21" s="30" t="s">
        <v>41</v>
      </c>
      <c r="B21" s="35">
        <f t="shared" si="0"/>
        <v>544</v>
      </c>
      <c r="C21" s="34">
        <v>61</v>
      </c>
      <c r="D21" s="34">
        <v>98</v>
      </c>
      <c r="E21" s="34">
        <v>63</v>
      </c>
      <c r="F21" s="34">
        <v>53</v>
      </c>
      <c r="G21" s="34">
        <v>29</v>
      </c>
      <c r="H21" s="34">
        <v>23</v>
      </c>
      <c r="I21" s="34">
        <v>22</v>
      </c>
      <c r="J21" s="34">
        <v>10</v>
      </c>
      <c r="K21" s="34">
        <v>18</v>
      </c>
      <c r="L21" s="34">
        <v>30</v>
      </c>
      <c r="M21" s="34">
        <v>60</v>
      </c>
      <c r="N21" s="34">
        <v>77</v>
      </c>
    </row>
    <row r="22" spans="1:15">
      <c r="A22" s="30" t="s">
        <v>36</v>
      </c>
      <c r="B22" s="35">
        <f t="shared" si="0"/>
        <v>2871</v>
      </c>
      <c r="C22" s="34">
        <v>231</v>
      </c>
      <c r="D22" s="34">
        <v>208</v>
      </c>
      <c r="E22" s="34">
        <v>437</v>
      </c>
      <c r="F22" s="34">
        <v>178</v>
      </c>
      <c r="G22" s="34">
        <v>225</v>
      </c>
      <c r="H22" s="34">
        <v>239</v>
      </c>
      <c r="I22" s="34">
        <v>179</v>
      </c>
      <c r="J22" s="34">
        <v>109</v>
      </c>
      <c r="K22" s="34">
        <v>221</v>
      </c>
      <c r="L22" s="34">
        <v>257</v>
      </c>
      <c r="M22" s="34">
        <v>263</v>
      </c>
      <c r="N22" s="34">
        <v>324</v>
      </c>
    </row>
    <row r="23" spans="1:15">
      <c r="A23" s="30" t="s">
        <v>37</v>
      </c>
      <c r="B23" s="35">
        <f t="shared" si="0"/>
        <v>2080</v>
      </c>
      <c r="C23" s="34">
        <v>310</v>
      </c>
      <c r="D23" s="34">
        <v>219</v>
      </c>
      <c r="E23" s="34">
        <v>194</v>
      </c>
      <c r="F23" s="34">
        <v>177</v>
      </c>
      <c r="G23" s="34">
        <v>138</v>
      </c>
      <c r="H23" s="34">
        <v>102</v>
      </c>
      <c r="I23" s="34">
        <v>78</v>
      </c>
      <c r="J23" s="34">
        <v>85</v>
      </c>
      <c r="K23" s="34">
        <v>71</v>
      </c>
      <c r="L23" s="34">
        <v>110</v>
      </c>
      <c r="M23" s="34">
        <v>268</v>
      </c>
      <c r="N23" s="34">
        <v>328</v>
      </c>
    </row>
    <row r="24" spans="1:15">
      <c r="A24" s="30" t="s">
        <v>26</v>
      </c>
      <c r="B24" s="35">
        <f t="shared" si="0"/>
        <v>3733</v>
      </c>
      <c r="C24" s="34">
        <v>390</v>
      </c>
      <c r="D24" s="34">
        <v>336</v>
      </c>
      <c r="E24" s="34">
        <v>350</v>
      </c>
      <c r="F24" s="34">
        <v>322</v>
      </c>
      <c r="G24" s="34">
        <v>261</v>
      </c>
      <c r="H24" s="34">
        <v>275</v>
      </c>
      <c r="I24" s="34">
        <v>210</v>
      </c>
      <c r="J24" s="34">
        <v>194</v>
      </c>
      <c r="K24" s="34">
        <v>219</v>
      </c>
      <c r="L24" s="34">
        <v>365</v>
      </c>
      <c r="M24" s="34">
        <v>360</v>
      </c>
      <c r="N24" s="34">
        <v>451</v>
      </c>
    </row>
    <row r="25" spans="1:15">
      <c r="A25" s="30" t="s">
        <v>63</v>
      </c>
      <c r="B25" s="35">
        <f t="shared" si="0"/>
        <v>1625</v>
      </c>
      <c r="C25" s="34">
        <v>122</v>
      </c>
      <c r="D25" s="34">
        <v>110</v>
      </c>
      <c r="E25" s="34">
        <v>99</v>
      </c>
      <c r="F25" s="34">
        <v>160</v>
      </c>
      <c r="G25" s="34">
        <v>153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>
      <c r="A26" s="30" t="s">
        <v>38</v>
      </c>
      <c r="B26" s="35">
        <f t="shared" si="0"/>
        <v>328</v>
      </c>
      <c r="C26" s="34">
        <v>50</v>
      </c>
      <c r="D26" s="34">
        <v>45</v>
      </c>
      <c r="E26" s="34">
        <v>20</v>
      </c>
      <c r="F26" s="34">
        <v>29</v>
      </c>
      <c r="G26" s="34">
        <v>20</v>
      </c>
      <c r="H26" s="34">
        <v>22</v>
      </c>
      <c r="I26" s="34">
        <v>15</v>
      </c>
      <c r="J26" s="34">
        <v>8</v>
      </c>
      <c r="K26" s="34">
        <v>12</v>
      </c>
      <c r="L26" s="34">
        <v>16</v>
      </c>
      <c r="M26" s="34">
        <v>38</v>
      </c>
      <c r="N26" s="34">
        <v>53</v>
      </c>
    </row>
    <row r="27" spans="1:15" ht="27" customHeight="1">
      <c r="A27" s="47" t="s">
        <v>88</v>
      </c>
      <c r="B27" s="35">
        <f>B28+B29</f>
        <v>1024</v>
      </c>
      <c r="C27" s="34">
        <f t="shared" ref="C27:N27" si="2">C28+C29</f>
        <v>157</v>
      </c>
      <c r="D27" s="34">
        <f t="shared" si="2"/>
        <v>128</v>
      </c>
      <c r="E27" s="34">
        <f t="shared" si="2"/>
        <v>125</v>
      </c>
      <c r="F27" s="34">
        <f t="shared" si="2"/>
        <v>130</v>
      </c>
      <c r="G27" s="34">
        <f t="shared" si="2"/>
        <v>64</v>
      </c>
      <c r="H27" s="34">
        <f t="shared" si="2"/>
        <v>46</v>
      </c>
      <c r="I27" s="34">
        <f t="shared" si="2"/>
        <v>23</v>
      </c>
      <c r="J27" s="34">
        <f t="shared" si="2"/>
        <v>28</v>
      </c>
      <c r="K27" s="34">
        <f t="shared" si="2"/>
        <v>45</v>
      </c>
      <c r="L27" s="34">
        <f t="shared" si="2"/>
        <v>63</v>
      </c>
      <c r="M27" s="34">
        <f t="shared" si="2"/>
        <v>89</v>
      </c>
      <c r="N27" s="34">
        <f t="shared" si="2"/>
        <v>126</v>
      </c>
    </row>
    <row r="28" spans="1:15" ht="15" customHeight="1">
      <c r="A28" s="30" t="s">
        <v>90</v>
      </c>
      <c r="B28" s="35">
        <f t="shared" si="0"/>
        <v>732</v>
      </c>
      <c r="C28" s="34">
        <v>114</v>
      </c>
      <c r="D28" s="34">
        <v>93</v>
      </c>
      <c r="E28" s="34">
        <v>86</v>
      </c>
      <c r="F28" s="34">
        <v>95</v>
      </c>
      <c r="G28" s="34">
        <v>44</v>
      </c>
      <c r="H28" s="34">
        <v>30</v>
      </c>
      <c r="I28" s="34">
        <v>16</v>
      </c>
      <c r="J28" s="34">
        <v>18</v>
      </c>
      <c r="K28" s="34">
        <v>33</v>
      </c>
      <c r="L28" s="34">
        <v>46</v>
      </c>
      <c r="M28" s="34">
        <v>65</v>
      </c>
      <c r="N28" s="34">
        <v>92</v>
      </c>
    </row>
    <row r="29" spans="1:15" ht="15" customHeight="1">
      <c r="A29" s="47" t="s">
        <v>89</v>
      </c>
      <c r="B29" s="35">
        <f t="shared" si="0"/>
        <v>292</v>
      </c>
      <c r="C29" s="34">
        <v>43</v>
      </c>
      <c r="D29" s="34">
        <v>35</v>
      </c>
      <c r="E29" s="34">
        <v>39</v>
      </c>
      <c r="F29" s="34">
        <v>35</v>
      </c>
      <c r="G29" s="34">
        <v>20</v>
      </c>
      <c r="H29" s="34">
        <v>16</v>
      </c>
      <c r="I29" s="34">
        <v>7</v>
      </c>
      <c r="J29" s="34">
        <v>10</v>
      </c>
      <c r="K29" s="34">
        <v>12</v>
      </c>
      <c r="L29" s="34">
        <v>17</v>
      </c>
      <c r="M29" s="34">
        <v>24</v>
      </c>
      <c r="N29" s="34">
        <v>34</v>
      </c>
    </row>
    <row r="30" spans="1:15" ht="15">
      <c r="A30" s="30" t="s">
        <v>44</v>
      </c>
      <c r="B30" s="35">
        <f t="shared" si="0"/>
        <v>1870</v>
      </c>
      <c r="C30" s="34">
        <v>418</v>
      </c>
      <c r="D30" s="34">
        <v>448</v>
      </c>
      <c r="E30" s="34">
        <v>256</v>
      </c>
      <c r="F30" s="34">
        <v>226</v>
      </c>
      <c r="G30" s="34">
        <v>58</v>
      </c>
      <c r="H30" s="34">
        <v>2</v>
      </c>
      <c r="I30" s="34">
        <v>2</v>
      </c>
      <c r="J30" s="34">
        <v>2</v>
      </c>
      <c r="K30" s="34">
        <v>8</v>
      </c>
      <c r="L30" s="34">
        <v>77</v>
      </c>
      <c r="M30" s="34">
        <v>135</v>
      </c>
      <c r="N30" s="34">
        <v>238</v>
      </c>
      <c r="O30" s="2"/>
    </row>
    <row r="31" spans="1:15">
      <c r="A31" s="30" t="s">
        <v>33</v>
      </c>
      <c r="B31" s="35">
        <f t="shared" si="0"/>
        <v>572</v>
      </c>
      <c r="C31" s="34">
        <v>98</v>
      </c>
      <c r="D31" s="34">
        <v>80</v>
      </c>
      <c r="E31" s="34">
        <v>51</v>
      </c>
      <c r="F31" s="34">
        <v>48</v>
      </c>
      <c r="G31" s="34">
        <v>34</v>
      </c>
      <c r="H31" s="34">
        <v>24</v>
      </c>
      <c r="I31" s="34">
        <v>15</v>
      </c>
      <c r="J31" s="34">
        <v>21</v>
      </c>
      <c r="K31" s="34">
        <v>10</v>
      </c>
      <c r="L31" s="34">
        <v>10</v>
      </c>
      <c r="M31" s="34">
        <v>40</v>
      </c>
      <c r="N31" s="34">
        <v>141</v>
      </c>
    </row>
    <row r="32" spans="1:15">
      <c r="A32" s="30" t="s">
        <v>34</v>
      </c>
      <c r="B32" s="35">
        <f t="shared" si="0"/>
        <v>131</v>
      </c>
      <c r="C32" s="34">
        <v>18</v>
      </c>
      <c r="D32" s="34">
        <v>13</v>
      </c>
      <c r="E32" s="34">
        <v>14</v>
      </c>
      <c r="F32" s="34">
        <v>11</v>
      </c>
      <c r="G32" s="34">
        <v>5</v>
      </c>
      <c r="H32" s="34">
        <v>7</v>
      </c>
      <c r="I32" s="34">
        <v>6</v>
      </c>
      <c r="J32" s="34">
        <v>5</v>
      </c>
      <c r="K32" s="34">
        <v>7</v>
      </c>
      <c r="L32" s="34">
        <v>8</v>
      </c>
      <c r="M32" s="34">
        <v>13</v>
      </c>
      <c r="N32" s="34">
        <v>24</v>
      </c>
    </row>
    <row r="33" spans="1:15">
      <c r="A33" s="30" t="s">
        <v>27</v>
      </c>
      <c r="B33" s="35">
        <f t="shared" si="0"/>
        <v>1663</v>
      </c>
      <c r="C33" s="34">
        <v>187</v>
      </c>
      <c r="D33" s="34">
        <v>177</v>
      </c>
      <c r="E33" s="34">
        <v>127</v>
      </c>
      <c r="F33" s="34">
        <v>160</v>
      </c>
      <c r="G33" s="34">
        <v>105</v>
      </c>
      <c r="H33" s="34">
        <v>122</v>
      </c>
      <c r="I33" s="34">
        <v>74</v>
      </c>
      <c r="J33" s="34">
        <v>90</v>
      </c>
      <c r="K33" s="34">
        <v>85</v>
      </c>
      <c r="L33" s="34">
        <v>116</v>
      </c>
      <c r="M33" s="34">
        <v>201</v>
      </c>
      <c r="N33" s="34">
        <v>219</v>
      </c>
    </row>
    <row r="34" spans="1:15">
      <c r="A34" s="30" t="s">
        <v>28</v>
      </c>
      <c r="B34" s="35">
        <f t="shared" si="0"/>
        <v>7451</v>
      </c>
      <c r="C34" s="34">
        <v>757</v>
      </c>
      <c r="D34" s="34">
        <v>713</v>
      </c>
      <c r="E34" s="34">
        <v>617</v>
      </c>
      <c r="F34" s="34">
        <v>605</v>
      </c>
      <c r="G34" s="34">
        <v>520</v>
      </c>
      <c r="H34" s="34">
        <v>533</v>
      </c>
      <c r="I34" s="34">
        <v>494</v>
      </c>
      <c r="J34" s="34">
        <v>470</v>
      </c>
      <c r="K34" s="34">
        <v>512</v>
      </c>
      <c r="L34" s="34">
        <v>638</v>
      </c>
      <c r="M34" s="34">
        <v>657</v>
      </c>
      <c r="N34" s="34">
        <v>935</v>
      </c>
    </row>
    <row r="35" spans="1:15">
      <c r="A35" s="30" t="s">
        <v>29</v>
      </c>
      <c r="B35" s="35">
        <f t="shared" si="0"/>
        <v>1012</v>
      </c>
      <c r="C35" s="34">
        <v>168</v>
      </c>
      <c r="D35" s="34">
        <v>89</v>
      </c>
      <c r="E35" s="34">
        <v>83</v>
      </c>
      <c r="F35" s="34">
        <v>99</v>
      </c>
      <c r="G35" s="34">
        <v>69</v>
      </c>
      <c r="H35" s="34">
        <v>37</v>
      </c>
      <c r="I35" s="34">
        <v>38</v>
      </c>
      <c r="J35" s="34">
        <v>57</v>
      </c>
      <c r="K35" s="34">
        <v>58</v>
      </c>
      <c r="L35" s="34">
        <v>70</v>
      </c>
      <c r="M35" s="34">
        <v>99</v>
      </c>
      <c r="N35" s="34">
        <v>145</v>
      </c>
    </row>
    <row r="36" spans="1:15">
      <c r="A36" s="30" t="s">
        <v>30</v>
      </c>
      <c r="B36" s="35">
        <f t="shared" si="0"/>
        <v>16793</v>
      </c>
      <c r="C36" s="34">
        <v>1978</v>
      </c>
      <c r="D36" s="34">
        <v>1335</v>
      </c>
      <c r="E36" s="34">
        <v>1465</v>
      </c>
      <c r="F36" s="34">
        <v>1235</v>
      </c>
      <c r="G36" s="34">
        <v>991</v>
      </c>
      <c r="H36" s="34">
        <v>1415</v>
      </c>
      <c r="I36" s="34">
        <v>1012</v>
      </c>
      <c r="J36" s="34">
        <v>1050</v>
      </c>
      <c r="K36" s="34">
        <v>1634</v>
      </c>
      <c r="L36" s="34">
        <v>1585</v>
      </c>
      <c r="M36" s="34">
        <v>1470</v>
      </c>
      <c r="N36" s="34">
        <v>1623</v>
      </c>
    </row>
    <row r="37" spans="1:15">
      <c r="A37" s="31" t="s">
        <v>91</v>
      </c>
      <c r="B37" s="35">
        <f>B17+B18+B19+B20+B21+B22+B23+B24+B25+B26+B27+B30+B31+B32+B33+B34+B35+B36</f>
        <v>57863</v>
      </c>
      <c r="C37" s="35">
        <f t="shared" ref="C37:N37" si="3">C17+C18+C19+C20+C21+C22+C23+C24+C25+C26+C27+C30+C31+C32+C33+C34+C35+C36</f>
        <v>7043</v>
      </c>
      <c r="D37" s="35">
        <f t="shared" si="3"/>
        <v>6071</v>
      </c>
      <c r="E37" s="35">
        <f t="shared" si="3"/>
        <v>5539</v>
      </c>
      <c r="F37" s="35">
        <f t="shared" si="3"/>
        <v>4735</v>
      </c>
      <c r="G37" s="35">
        <f t="shared" si="3"/>
        <v>3670</v>
      </c>
      <c r="H37" s="35">
        <f t="shared" si="3"/>
        <v>3866</v>
      </c>
      <c r="I37" s="35">
        <f t="shared" si="3"/>
        <v>2957</v>
      </c>
      <c r="J37" s="35">
        <f t="shared" si="3"/>
        <v>3010</v>
      </c>
      <c r="K37" s="35">
        <f t="shared" si="3"/>
        <v>3814</v>
      </c>
      <c r="L37" s="35">
        <f t="shared" si="3"/>
        <v>4700</v>
      </c>
      <c r="M37" s="35">
        <f t="shared" si="3"/>
        <v>5724</v>
      </c>
      <c r="N37" s="35">
        <f t="shared" si="3"/>
        <v>6734</v>
      </c>
    </row>
    <row r="38" spans="1:15">
      <c r="A38" s="31" t="s">
        <v>90</v>
      </c>
      <c r="B38" s="35">
        <f>B37-B29</f>
        <v>57571</v>
      </c>
      <c r="C38" s="35">
        <f t="shared" ref="C38:N38" si="4">C37-C29</f>
        <v>7000</v>
      </c>
      <c r="D38" s="35">
        <f t="shared" si="4"/>
        <v>6036</v>
      </c>
      <c r="E38" s="35">
        <f t="shared" si="4"/>
        <v>5500</v>
      </c>
      <c r="F38" s="35">
        <f t="shared" si="4"/>
        <v>4700</v>
      </c>
      <c r="G38" s="35">
        <f t="shared" si="4"/>
        <v>3650</v>
      </c>
      <c r="H38" s="35">
        <f t="shared" si="4"/>
        <v>3850</v>
      </c>
      <c r="I38" s="35">
        <f t="shared" si="4"/>
        <v>2950</v>
      </c>
      <c r="J38" s="35">
        <f t="shared" si="4"/>
        <v>3000</v>
      </c>
      <c r="K38" s="35">
        <f t="shared" si="4"/>
        <v>3802</v>
      </c>
      <c r="L38" s="35">
        <f t="shared" si="4"/>
        <v>4683</v>
      </c>
      <c r="M38" s="35">
        <f t="shared" si="4"/>
        <v>5700</v>
      </c>
      <c r="N38" s="35">
        <f t="shared" si="4"/>
        <v>6700</v>
      </c>
    </row>
    <row r="39" spans="1:15">
      <c r="A39" s="31" t="s">
        <v>89</v>
      </c>
      <c r="B39" s="35">
        <f>B29</f>
        <v>292</v>
      </c>
      <c r="C39" s="35">
        <f t="shared" ref="C39:N39" si="5">C29</f>
        <v>43</v>
      </c>
      <c r="D39" s="35">
        <f t="shared" si="5"/>
        <v>35</v>
      </c>
      <c r="E39" s="35">
        <f t="shared" si="5"/>
        <v>39</v>
      </c>
      <c r="F39" s="35">
        <f t="shared" si="5"/>
        <v>35</v>
      </c>
      <c r="G39" s="35">
        <f t="shared" si="5"/>
        <v>20</v>
      </c>
      <c r="H39" s="35">
        <f t="shared" si="5"/>
        <v>16</v>
      </c>
      <c r="I39" s="35">
        <f t="shared" si="5"/>
        <v>7</v>
      </c>
      <c r="J39" s="35">
        <f t="shared" si="5"/>
        <v>10</v>
      </c>
      <c r="K39" s="35">
        <f t="shared" si="5"/>
        <v>12</v>
      </c>
      <c r="L39" s="35">
        <f t="shared" si="5"/>
        <v>17</v>
      </c>
      <c r="M39" s="35">
        <f t="shared" si="5"/>
        <v>24</v>
      </c>
      <c r="N39" s="35">
        <f t="shared" si="5"/>
        <v>34</v>
      </c>
    </row>
    <row r="40" spans="1:15" ht="38.25">
      <c r="A40" s="32" t="s">
        <v>62</v>
      </c>
      <c r="B40" s="48">
        <f>C40+D40+E40+F40+G40+H40+I40+J40+K40+L40+M40+N40</f>
        <v>5266.35</v>
      </c>
      <c r="C40" s="49">
        <v>581</v>
      </c>
      <c r="D40" s="49">
        <v>498</v>
      </c>
      <c r="E40" s="49">
        <v>456.5</v>
      </c>
      <c r="F40" s="49">
        <v>373.5</v>
      </c>
      <c r="G40" s="49">
        <v>373.5</v>
      </c>
      <c r="H40" s="49">
        <v>332</v>
      </c>
      <c r="I40" s="49">
        <v>352.75</v>
      </c>
      <c r="J40" s="49">
        <v>373.5</v>
      </c>
      <c r="K40" s="49">
        <v>373.5</v>
      </c>
      <c r="L40" s="49">
        <v>369.35</v>
      </c>
      <c r="M40" s="49">
        <v>560.25</v>
      </c>
      <c r="N40" s="49">
        <v>622.5</v>
      </c>
    </row>
    <row r="41" spans="1:15" ht="76.5">
      <c r="A41" s="32" t="s">
        <v>77</v>
      </c>
      <c r="B41" s="48">
        <f>C41+D41+E41+F41+G41+H41+I41+J41+K41+L41+M41+N41</f>
        <v>2487.2400000000002</v>
      </c>
      <c r="C41" s="49">
        <v>274.39999999999998</v>
      </c>
      <c r="D41" s="49">
        <v>235.2</v>
      </c>
      <c r="E41" s="49">
        <v>215.6</v>
      </c>
      <c r="F41" s="49">
        <v>176.4</v>
      </c>
      <c r="G41" s="49">
        <v>176.4</v>
      </c>
      <c r="H41" s="49">
        <v>156.80000000000001</v>
      </c>
      <c r="I41" s="49">
        <v>166.6</v>
      </c>
      <c r="J41" s="49">
        <v>176.4</v>
      </c>
      <c r="K41" s="49">
        <v>176.4</v>
      </c>
      <c r="L41" s="49">
        <v>174.44</v>
      </c>
      <c r="M41" s="49">
        <v>264.60000000000002</v>
      </c>
      <c r="N41" s="49">
        <v>294</v>
      </c>
    </row>
    <row r="42" spans="1:15" ht="25.5">
      <c r="A42" s="33" t="s">
        <v>92</v>
      </c>
      <c r="B42" s="56">
        <f>B16+B37+B40+B41</f>
        <v>97033.590000000011</v>
      </c>
      <c r="C42" s="56">
        <f t="shared" ref="C42:N42" si="6">C16+C37+C40+C41</f>
        <v>12400.4</v>
      </c>
      <c r="D42" s="56">
        <f t="shared" si="6"/>
        <v>10382.200000000001</v>
      </c>
      <c r="E42" s="56">
        <f t="shared" si="6"/>
        <v>9427.1</v>
      </c>
      <c r="F42" s="56">
        <f t="shared" si="6"/>
        <v>8020.9</v>
      </c>
      <c r="G42" s="56">
        <f t="shared" si="6"/>
        <v>6656.9</v>
      </c>
      <c r="H42" s="56">
        <f t="shared" si="6"/>
        <v>6143.8</v>
      </c>
      <c r="I42" s="56">
        <f t="shared" si="6"/>
        <v>4406.3500000000004</v>
      </c>
      <c r="J42" s="56">
        <f t="shared" si="6"/>
        <v>4083.9</v>
      </c>
      <c r="K42" s="56">
        <f t="shared" si="6"/>
        <v>5611.9</v>
      </c>
      <c r="L42" s="56">
        <f t="shared" si="6"/>
        <v>7985.79</v>
      </c>
      <c r="M42" s="56">
        <f t="shared" si="6"/>
        <v>10437.85</v>
      </c>
      <c r="N42" s="56">
        <f t="shared" si="6"/>
        <v>11476.5</v>
      </c>
    </row>
    <row r="43" spans="1:15" ht="13.5" customHeight="1">
      <c r="A43" s="31" t="s">
        <v>90</v>
      </c>
      <c r="B43" s="57">
        <f>B42-B44</f>
        <v>96741.590000000011</v>
      </c>
      <c r="C43" s="57">
        <f t="shared" ref="C43:N43" si="7">C42-C44</f>
        <v>12357.4</v>
      </c>
      <c r="D43" s="57">
        <f t="shared" si="7"/>
        <v>10347.200000000001</v>
      </c>
      <c r="E43" s="57">
        <f t="shared" si="7"/>
        <v>9388.1</v>
      </c>
      <c r="F43" s="57">
        <f t="shared" si="7"/>
        <v>7985.9</v>
      </c>
      <c r="G43" s="57">
        <f t="shared" si="7"/>
        <v>6636.9</v>
      </c>
      <c r="H43" s="57">
        <f t="shared" si="7"/>
        <v>6127.8</v>
      </c>
      <c r="I43" s="57">
        <f t="shared" si="7"/>
        <v>4399.3500000000004</v>
      </c>
      <c r="J43" s="57">
        <f t="shared" si="7"/>
        <v>4073.9</v>
      </c>
      <c r="K43" s="57">
        <f t="shared" si="7"/>
        <v>5599.9</v>
      </c>
      <c r="L43" s="57">
        <f t="shared" si="7"/>
        <v>7968.79</v>
      </c>
      <c r="M43" s="57">
        <f t="shared" si="7"/>
        <v>10413.85</v>
      </c>
      <c r="N43" s="57">
        <f t="shared" si="7"/>
        <v>11442.5</v>
      </c>
    </row>
    <row r="44" spans="1:15">
      <c r="A44" s="31" t="s">
        <v>89</v>
      </c>
      <c r="B44" s="58">
        <f>B39</f>
        <v>292</v>
      </c>
      <c r="C44" s="58">
        <f t="shared" ref="C44:N44" si="8">C39</f>
        <v>43</v>
      </c>
      <c r="D44" s="58">
        <f t="shared" si="8"/>
        <v>35</v>
      </c>
      <c r="E44" s="58">
        <f t="shared" si="8"/>
        <v>39</v>
      </c>
      <c r="F44" s="58">
        <f t="shared" si="8"/>
        <v>35</v>
      </c>
      <c r="G44" s="58">
        <f t="shared" si="8"/>
        <v>20</v>
      </c>
      <c r="H44" s="58">
        <f t="shared" si="8"/>
        <v>16</v>
      </c>
      <c r="I44" s="58">
        <f t="shared" si="8"/>
        <v>7</v>
      </c>
      <c r="J44" s="58">
        <f t="shared" si="8"/>
        <v>10</v>
      </c>
      <c r="K44" s="58">
        <f t="shared" si="8"/>
        <v>12</v>
      </c>
      <c r="L44" s="58">
        <f t="shared" si="8"/>
        <v>17</v>
      </c>
      <c r="M44" s="58">
        <f t="shared" si="8"/>
        <v>24</v>
      </c>
      <c r="N44" s="58">
        <f t="shared" si="8"/>
        <v>34</v>
      </c>
      <c r="O44" s="54"/>
    </row>
    <row r="45" spans="1:15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ht="18.75">
      <c r="A46" s="28" t="s">
        <v>79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7"/>
      <c r="N46" s="7"/>
    </row>
    <row r="47" spans="1:15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5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N52" s="1"/>
    </row>
    <row r="53" spans="1:14" ht="15">
      <c r="N53" s="1"/>
    </row>
    <row r="54" spans="1:14" ht="15">
      <c r="N54" s="1"/>
    </row>
    <row r="55" spans="1:14" ht="15">
      <c r="N55" s="1"/>
    </row>
    <row r="56" spans="1:14" ht="15">
      <c r="N56" s="1"/>
    </row>
    <row r="57" spans="1:14" ht="15">
      <c r="N57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opLeftCell="A4" zoomScaleNormal="100" workbookViewId="0">
      <selection activeCell="D17" sqref="D17"/>
    </sheetView>
  </sheetViews>
  <sheetFormatPr defaultRowHeight="12.75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97</v>
      </c>
      <c r="J4" s="3"/>
      <c r="K4" s="3"/>
      <c r="L4" s="3"/>
      <c r="M4" s="4"/>
      <c r="N4" s="4"/>
    </row>
    <row r="5" spans="1:14" ht="15.75">
      <c r="A5" s="4"/>
      <c r="B5" s="6"/>
      <c r="C5" s="6"/>
      <c r="D5" s="6"/>
      <c r="E5" s="6" t="s">
        <v>74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>
      <c r="A6" s="7"/>
      <c r="B6" s="6" t="s">
        <v>76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95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>
      <c r="A9" s="37" t="s">
        <v>4</v>
      </c>
      <c r="B9" s="37" t="s">
        <v>94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>
      <c r="A10" s="46" t="s">
        <v>88</v>
      </c>
      <c r="B10" s="19">
        <f>C10+D10+E10+F10+G10+H10+I10+J10+K10+L10+M10+N10</f>
        <v>2.7280000000000002</v>
      </c>
      <c r="C10" s="20">
        <f>C11+C12</f>
        <v>0.59800000000000009</v>
      </c>
      <c r="D10" s="20">
        <f t="shared" ref="D10:N10" si="0">D11+D12</f>
        <v>0.44799999999999995</v>
      </c>
      <c r="E10" s="20">
        <f t="shared" si="0"/>
        <v>0.30000000000000004</v>
      </c>
      <c r="F10" s="20">
        <f t="shared" si="0"/>
        <v>0.26200000000000001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0.11899999999999999</v>
      </c>
      <c r="M10" s="20">
        <f t="shared" si="0"/>
        <v>0.254</v>
      </c>
      <c r="N10" s="20">
        <f t="shared" si="0"/>
        <v>0.747</v>
      </c>
    </row>
    <row r="11" spans="1:14" ht="31.5">
      <c r="A11" s="46" t="s">
        <v>90</v>
      </c>
      <c r="B11" s="19">
        <f>C11+D11+E11+F11+G11+H11+I11+J11+K11+L11+M11+N11</f>
        <v>1.8219999999999998</v>
      </c>
      <c r="C11" s="20">
        <v>0.4</v>
      </c>
      <c r="D11" s="20">
        <v>0.3</v>
      </c>
      <c r="E11" s="20">
        <v>0.2</v>
      </c>
      <c r="F11" s="20">
        <v>0.17199999999999999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0.08</v>
      </c>
      <c r="M11" s="20">
        <v>0.17</v>
      </c>
      <c r="N11" s="20">
        <v>0.5</v>
      </c>
    </row>
    <row r="12" spans="1:14" ht="19.5" customHeight="1">
      <c r="A12" s="46" t="s">
        <v>89</v>
      </c>
      <c r="B12" s="19">
        <f>C12+D12+E12+F12+G12+H12+I12+J12+K12+L12+M12+N12</f>
        <v>0.90599999999999992</v>
      </c>
      <c r="C12" s="20">
        <v>0.19800000000000001</v>
      </c>
      <c r="D12" s="20">
        <v>0.14799999999999999</v>
      </c>
      <c r="E12" s="20">
        <v>0.1</v>
      </c>
      <c r="F12" s="20">
        <v>0.09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3.9E-2</v>
      </c>
      <c r="M12" s="20">
        <v>8.4000000000000005E-2</v>
      </c>
      <c r="N12" s="20">
        <v>0.247</v>
      </c>
    </row>
    <row r="13" spans="1:14" ht="31.5">
      <c r="A13" s="16" t="s">
        <v>92</v>
      </c>
      <c r="B13" s="19">
        <f>B10</f>
        <v>2.7280000000000002</v>
      </c>
      <c r="C13" s="19">
        <f>C10</f>
        <v>0.59800000000000009</v>
      </c>
      <c r="D13" s="19">
        <f t="shared" ref="D13:N13" si="1">D10</f>
        <v>0.44799999999999995</v>
      </c>
      <c r="E13" s="19">
        <f t="shared" si="1"/>
        <v>0.30000000000000004</v>
      </c>
      <c r="F13" s="19">
        <f t="shared" si="1"/>
        <v>0.26200000000000001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0.11899999999999999</v>
      </c>
      <c r="M13" s="19">
        <f t="shared" si="1"/>
        <v>0.254</v>
      </c>
      <c r="N13" s="19">
        <f t="shared" si="1"/>
        <v>0.747</v>
      </c>
    </row>
    <row r="14" spans="1:14" ht="33.75" customHeight="1">
      <c r="A14" s="46" t="s">
        <v>90</v>
      </c>
      <c r="B14" s="19">
        <f>C14+D14+E14+F14+G14+H14+I14+J14+K14+L14+M14+N14</f>
        <v>1.8219999999999998</v>
      </c>
      <c r="C14" s="20">
        <v>0.4</v>
      </c>
      <c r="D14" s="20">
        <v>0.3</v>
      </c>
      <c r="E14" s="20">
        <v>0.2</v>
      </c>
      <c r="F14" s="20">
        <v>0.17199999999999999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0.08</v>
      </c>
      <c r="M14" s="20">
        <v>0.17</v>
      </c>
      <c r="N14" s="20">
        <v>0.5</v>
      </c>
    </row>
    <row r="15" spans="1:14" ht="21.75" customHeight="1">
      <c r="A15" s="46" t="s">
        <v>89</v>
      </c>
      <c r="B15" s="19">
        <f>C15+D15+E15+F15+G15+H15+I15+J15+K15+L15+M15+N15</f>
        <v>0.90599999999999992</v>
      </c>
      <c r="C15" s="20">
        <v>0.19800000000000001</v>
      </c>
      <c r="D15" s="20">
        <v>0.14799999999999999</v>
      </c>
      <c r="E15" s="20">
        <v>0.1</v>
      </c>
      <c r="F15" s="20">
        <v>0.09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3.9E-2</v>
      </c>
      <c r="M15" s="20">
        <v>8.4000000000000005E-2</v>
      </c>
      <c r="N15" s="20">
        <v>0.247</v>
      </c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>
      <c r="A20" s="28" t="s">
        <v>79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N26" s="1"/>
    </row>
    <row r="27" spans="1:14" ht="15">
      <c r="N27" s="1"/>
    </row>
    <row r="28" spans="1:14" ht="15">
      <c r="N28" s="1"/>
    </row>
    <row r="29" spans="1:14" ht="15">
      <c r="N29" s="1"/>
    </row>
    <row r="30" spans="1:14" ht="15">
      <c r="N30" s="1"/>
    </row>
    <row r="31" spans="1:14" ht="15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75" workbookViewId="0">
      <selection activeCell="E14" sqref="E14"/>
    </sheetView>
  </sheetViews>
  <sheetFormatPr defaultRowHeight="12.75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3" t="s">
        <v>98</v>
      </c>
      <c r="K4" s="3"/>
      <c r="L4" s="3"/>
      <c r="M4" s="3"/>
      <c r="N4" s="4"/>
      <c r="O4" s="4"/>
    </row>
    <row r="5" spans="1:15" ht="15.75">
      <c r="A5" s="4"/>
      <c r="B5" s="4"/>
      <c r="C5" s="6"/>
      <c r="D5" s="6"/>
      <c r="E5" s="6"/>
      <c r="F5" s="6" t="s">
        <v>74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>
      <c r="A6" s="7"/>
      <c r="B6" s="7"/>
      <c r="C6" s="6" t="s">
        <v>80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>
      <c r="A7" s="7"/>
      <c r="B7" s="7"/>
      <c r="C7" s="6" t="s">
        <v>99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>
      <c r="A9" s="37" t="s">
        <v>4</v>
      </c>
      <c r="B9" s="37" t="s">
        <v>81</v>
      </c>
      <c r="C9" s="37" t="s">
        <v>94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>
      <c r="A11" s="66" t="s">
        <v>41</v>
      </c>
      <c r="B11" s="21" t="s">
        <v>82</v>
      </c>
      <c r="C11" s="15">
        <f>D11+E11+F11+G11+H11+I11+J11+K11+L11+M11+N11+O11</f>
        <v>7</v>
      </c>
      <c r="D11" s="14">
        <v>1.5</v>
      </c>
      <c r="E11" s="14">
        <v>1.5</v>
      </c>
      <c r="F11" s="14">
        <v>1.2</v>
      </c>
      <c r="G11" s="14">
        <v>0.3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0.5</v>
      </c>
      <c r="N11" s="14">
        <v>0.8</v>
      </c>
      <c r="O11" s="14">
        <v>1.2</v>
      </c>
    </row>
    <row r="12" spans="1:15" ht="25.5" customHeight="1">
      <c r="A12" s="67"/>
      <c r="B12" s="21" t="s">
        <v>83</v>
      </c>
      <c r="C12" s="15">
        <f>D12+E12+F12+G12+H12+I12+J12+K12+L12+M12+N12+O12</f>
        <v>3</v>
      </c>
      <c r="D12" s="14">
        <v>0.6</v>
      </c>
      <c r="E12" s="14">
        <v>0.7</v>
      </c>
      <c r="F12" s="14">
        <v>0.6</v>
      </c>
      <c r="G12" s="14">
        <v>0.2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0.2</v>
      </c>
      <c r="N12" s="14">
        <v>0.3</v>
      </c>
      <c r="O12" s="14">
        <v>0.4</v>
      </c>
    </row>
    <row r="13" spans="1:15" ht="18" customHeight="1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>
      <c r="A17" s="28" t="s">
        <v>84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>
      <c r="O24" s="1"/>
    </row>
    <row r="25" spans="1:15" ht="15">
      <c r="O25" s="1"/>
    </row>
    <row r="26" spans="1:15" ht="15">
      <c r="O26" s="1"/>
    </row>
    <row r="27" spans="1:15" ht="15">
      <c r="O27" s="1"/>
    </row>
    <row r="28" spans="1:15" ht="15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 (2017)</vt:lpstr>
      <vt:lpstr>2272 (2017)</vt:lpstr>
      <vt:lpstr>2273 (2017)</vt:lpstr>
      <vt:lpstr>2274 (2017)</vt:lpstr>
      <vt:lpstr>2275 (2017)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New User</cp:lastModifiedBy>
  <cp:lastPrinted>2016-10-21T11:45:51Z</cp:lastPrinted>
  <dcterms:created xsi:type="dcterms:W3CDTF">1996-10-08T23:32:33Z</dcterms:created>
  <dcterms:modified xsi:type="dcterms:W3CDTF">2016-11-01T09:04:20Z</dcterms:modified>
</cp:coreProperties>
</file>