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Хижняк\1TEMP\ВІДКРИТИЙ ПРОСТІР\2023\Зміни 02.03.2023\СМР\"/>
    </mc:Choice>
  </mc:AlternateContent>
  <bookViews>
    <workbookView xWindow="0" yWindow="0" windowWidth="28800" windowHeight="12300"/>
  </bookViews>
  <sheets>
    <sheet name="Додаток 1" sheetId="1" r:id="rId1"/>
    <sheet name="Додаток 2" sheetId="2" r:id="rId2"/>
    <sheet name="Додаток 3" sheetId="3" r:id="rId3"/>
  </sheets>
  <definedNames>
    <definedName name="_xlnm.Print_Titles" localSheetId="1">'Додаток 2'!$12:$12</definedName>
    <definedName name="_xlnm.Print_Titles" localSheetId="2">'Додаток 3'!$12:$12</definedName>
    <definedName name="_xlnm.Print_Area" localSheetId="0">'Додаток 1'!$A$1:$H$38</definedName>
    <definedName name="_xlnm.Print_Area" localSheetId="1">'Додаток 2'!$A$1:$L$61</definedName>
    <definedName name="_xlnm.Print_Area" localSheetId="2">'Додаток 3'!$A$1:$J$133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3" l="1"/>
  <c r="D42" i="3"/>
  <c r="E42" i="3"/>
  <c r="F42" i="3"/>
  <c r="G42" i="3"/>
  <c r="H42" i="3"/>
  <c r="I42" i="3"/>
  <c r="J42" i="3"/>
  <c r="B42" i="3"/>
  <c r="I48" i="3"/>
  <c r="H48" i="3"/>
  <c r="F48" i="3"/>
  <c r="E48" i="3"/>
  <c r="J17" i="2"/>
  <c r="G17" i="2"/>
  <c r="J20" i="2"/>
  <c r="G20" i="2"/>
  <c r="H113" i="3" l="1"/>
  <c r="E113" i="3"/>
  <c r="I110" i="3"/>
  <c r="J49" i="2"/>
  <c r="G49" i="2"/>
  <c r="F110" i="3"/>
  <c r="I27" i="2"/>
  <c r="B48" i="3"/>
  <c r="D20" i="2"/>
  <c r="F20" i="3" l="1"/>
  <c r="F17" i="3" s="1"/>
  <c r="I20" i="3"/>
  <c r="I17" i="3" s="1"/>
  <c r="H17" i="3" s="1"/>
  <c r="E121" i="3" l="1"/>
  <c r="C123" i="3" l="1"/>
  <c r="B123" i="3" s="1"/>
  <c r="I123" i="3"/>
  <c r="H123" i="3" s="1"/>
  <c r="F123" i="3"/>
  <c r="E123" i="3" s="1"/>
  <c r="H121" i="3"/>
  <c r="B121" i="3"/>
  <c r="H119" i="3"/>
  <c r="H117" i="3" s="1"/>
  <c r="E119" i="3"/>
  <c r="B119" i="3"/>
  <c r="I117" i="3"/>
  <c r="F117" i="3"/>
  <c r="E117" i="3" s="1"/>
  <c r="C117" i="3"/>
  <c r="B117" i="3" s="1"/>
  <c r="C50" i="2"/>
  <c r="F50" i="2"/>
  <c r="I50" i="2"/>
  <c r="C116" i="3" l="1"/>
  <c r="D47" i="2" l="1"/>
  <c r="B112" i="3"/>
  <c r="E112" i="3"/>
  <c r="H112" i="3"/>
  <c r="C115" i="3" l="1"/>
  <c r="C49" i="2"/>
  <c r="C48" i="2"/>
  <c r="C107" i="3" l="1"/>
  <c r="B116" i="3"/>
  <c r="I116" i="3" l="1"/>
  <c r="F116" i="3"/>
  <c r="I115" i="3"/>
  <c r="F115" i="3"/>
  <c r="H110" i="3"/>
  <c r="H116" i="3" s="1"/>
  <c r="E110" i="3"/>
  <c r="H109" i="3"/>
  <c r="H115" i="3" s="1"/>
  <c r="E109" i="3"/>
  <c r="E115" i="3" s="1"/>
  <c r="B109" i="3"/>
  <c r="B115" i="3" s="1"/>
  <c r="I107" i="3"/>
  <c r="F107" i="3"/>
  <c r="B107" i="3"/>
  <c r="I106" i="3"/>
  <c r="F106" i="3"/>
  <c r="C106" i="3"/>
  <c r="H104" i="3"/>
  <c r="H106" i="3" s="1"/>
  <c r="E104" i="3"/>
  <c r="E106" i="3" s="1"/>
  <c r="B104" i="3"/>
  <c r="B106" i="3" s="1"/>
  <c r="J100" i="3"/>
  <c r="I100" i="3"/>
  <c r="H100" i="3"/>
  <c r="G100" i="3"/>
  <c r="F100" i="3"/>
  <c r="E100" i="3"/>
  <c r="D100" i="3"/>
  <c r="C100" i="3"/>
  <c r="B100" i="3"/>
  <c r="I99" i="3"/>
  <c r="H99" i="3"/>
  <c r="F99" i="3"/>
  <c r="E99" i="3"/>
  <c r="B99" i="3"/>
  <c r="I98" i="3"/>
  <c r="H98" i="3"/>
  <c r="F98" i="3"/>
  <c r="E98" i="3"/>
  <c r="B98" i="3"/>
  <c r="B96" i="3"/>
  <c r="B95" i="3"/>
  <c r="B93" i="3"/>
  <c r="B92" i="3"/>
  <c r="I90" i="3"/>
  <c r="H90" i="3"/>
  <c r="F90" i="3"/>
  <c r="E90" i="3"/>
  <c r="C90" i="3"/>
  <c r="I89" i="3"/>
  <c r="F89" i="3"/>
  <c r="C89" i="3"/>
  <c r="B89" i="3"/>
  <c r="I88" i="3"/>
  <c r="H88" i="3"/>
  <c r="F88" i="3"/>
  <c r="C88" i="3"/>
  <c r="I87" i="3"/>
  <c r="H87" i="3"/>
  <c r="F87" i="3"/>
  <c r="C87" i="3"/>
  <c r="B87" i="3" s="1"/>
  <c r="E85" i="3"/>
  <c r="B83" i="3"/>
  <c r="H81" i="3"/>
  <c r="H89" i="3" s="1"/>
  <c r="E81" i="3"/>
  <c r="E80" i="3"/>
  <c r="E88" i="3" s="1"/>
  <c r="B80" i="3"/>
  <c r="B88" i="3" s="1"/>
  <c r="E79" i="3"/>
  <c r="E87" i="3" s="1"/>
  <c r="B79" i="3"/>
  <c r="I77" i="3"/>
  <c r="F77" i="3"/>
  <c r="E77" i="3" s="1"/>
  <c r="C77" i="3"/>
  <c r="B77" i="3" s="1"/>
  <c r="I76" i="3"/>
  <c r="H76" i="3"/>
  <c r="F76" i="3"/>
  <c r="E76" i="3"/>
  <c r="C76" i="3"/>
  <c r="I75" i="3"/>
  <c r="H75" i="3"/>
  <c r="F75" i="3"/>
  <c r="E75" i="3"/>
  <c r="C75" i="3"/>
  <c r="B75" i="3" s="1"/>
  <c r="I74" i="3"/>
  <c r="H74" i="3"/>
  <c r="F74" i="3"/>
  <c r="E74" i="3"/>
  <c r="B74" i="3"/>
  <c r="B72" i="3"/>
  <c r="B76" i="3" s="1"/>
  <c r="B71" i="3"/>
  <c r="B70" i="3"/>
  <c r="B67" i="3"/>
  <c r="B66" i="3"/>
  <c r="I64" i="3"/>
  <c r="H64" i="3"/>
  <c r="F64" i="3"/>
  <c r="E64" i="3"/>
  <c r="C64" i="3"/>
  <c r="B64" i="3" s="1"/>
  <c r="I63" i="3"/>
  <c r="H63" i="3"/>
  <c r="F63" i="3"/>
  <c r="E63" i="3"/>
  <c r="C63" i="3"/>
  <c r="I62" i="3"/>
  <c r="H62" i="3"/>
  <c r="F62" i="3"/>
  <c r="E62" i="3"/>
  <c r="B60" i="3"/>
  <c r="B59" i="3"/>
  <c r="B57" i="3"/>
  <c r="B56" i="3"/>
  <c r="I54" i="3"/>
  <c r="H54" i="3"/>
  <c r="F54" i="3"/>
  <c r="E54" i="3"/>
  <c r="C54" i="3"/>
  <c r="C51" i="3" s="1"/>
  <c r="B51" i="3" s="1"/>
  <c r="A50" i="3"/>
  <c r="I41" i="3"/>
  <c r="H41" i="3"/>
  <c r="F41" i="3"/>
  <c r="E41" i="3"/>
  <c r="B41" i="3"/>
  <c r="I40" i="3"/>
  <c r="H40" i="3"/>
  <c r="F40" i="3"/>
  <c r="E40" i="3"/>
  <c r="C40" i="3"/>
  <c r="B40" i="3"/>
  <c r="I39" i="3"/>
  <c r="H39" i="3"/>
  <c r="F39" i="3"/>
  <c r="E39" i="3"/>
  <c r="B39" i="3"/>
  <c r="I38" i="3"/>
  <c r="H38" i="3"/>
  <c r="F38" i="3"/>
  <c r="C38" i="3"/>
  <c r="B38" i="3"/>
  <c r="I37" i="3"/>
  <c r="F37" i="3"/>
  <c r="E37" i="3"/>
  <c r="B37" i="3"/>
  <c r="I36" i="3"/>
  <c r="F36" i="3"/>
  <c r="E36" i="3" s="1"/>
  <c r="C36" i="3"/>
  <c r="B36" i="3" s="1"/>
  <c r="B30" i="3"/>
  <c r="B27" i="3"/>
  <c r="B25" i="3"/>
  <c r="E24" i="3"/>
  <c r="E38" i="3" s="1"/>
  <c r="H23" i="3"/>
  <c r="H37" i="3" s="1"/>
  <c r="B23" i="3"/>
  <c r="E17" i="3"/>
  <c r="C20" i="3"/>
  <c r="C17" i="3" s="1"/>
  <c r="A16" i="3"/>
  <c r="I49" i="2"/>
  <c r="F49" i="2"/>
  <c r="I48" i="2"/>
  <c r="F48" i="2"/>
  <c r="K47" i="2"/>
  <c r="J47" i="2"/>
  <c r="H47" i="2"/>
  <c r="G47" i="2"/>
  <c r="E47" i="2"/>
  <c r="C46" i="2"/>
  <c r="C45" i="2" s="1"/>
  <c r="K45" i="2"/>
  <c r="J45" i="2"/>
  <c r="I45" i="2"/>
  <c r="H45" i="2"/>
  <c r="G45" i="2"/>
  <c r="F45" i="2"/>
  <c r="E45" i="2"/>
  <c r="D45" i="2"/>
  <c r="C44" i="2"/>
  <c r="C43" i="2" s="1"/>
  <c r="K43" i="2"/>
  <c r="J43" i="2"/>
  <c r="I43" i="2"/>
  <c r="H43" i="2"/>
  <c r="G43" i="2"/>
  <c r="F43" i="2"/>
  <c r="E43" i="2"/>
  <c r="D43" i="2"/>
  <c r="I42" i="2"/>
  <c r="F42" i="2"/>
  <c r="C42" i="2"/>
  <c r="F41" i="2"/>
  <c r="C41" i="2"/>
  <c r="F40" i="2"/>
  <c r="C40" i="2"/>
  <c r="J39" i="2"/>
  <c r="I39" i="2" s="1"/>
  <c r="G39" i="2"/>
  <c r="F39" i="2" s="1"/>
  <c r="D39" i="2"/>
  <c r="C39" i="2" s="1"/>
  <c r="I38" i="2"/>
  <c r="F38" i="2"/>
  <c r="C38" i="2"/>
  <c r="C37" i="2"/>
  <c r="I36" i="2"/>
  <c r="C36" i="2"/>
  <c r="J35" i="2"/>
  <c r="H35" i="2"/>
  <c r="G35" i="2"/>
  <c r="F35" i="2"/>
  <c r="D35" i="2"/>
  <c r="C34" i="2"/>
  <c r="C33" i="2"/>
  <c r="J32" i="2"/>
  <c r="I32" i="2"/>
  <c r="H32" i="2"/>
  <c r="G32" i="2"/>
  <c r="F32" i="2"/>
  <c r="D32" i="2"/>
  <c r="C26" i="2"/>
  <c r="C24" i="2"/>
  <c r="F23" i="2"/>
  <c r="I22" i="2"/>
  <c r="C22" i="2"/>
  <c r="I20" i="2"/>
  <c r="F20" i="2"/>
  <c r="K17" i="2"/>
  <c r="I17" i="2"/>
  <c r="E17" i="2"/>
  <c r="D17" i="2"/>
  <c r="I51" i="3" l="1"/>
  <c r="H51" i="3" s="1"/>
  <c r="C20" i="2"/>
  <c r="C17" i="2" s="1"/>
  <c r="C32" i="2"/>
  <c r="F51" i="3"/>
  <c r="I35" i="2"/>
  <c r="J30" i="2"/>
  <c r="I30" i="2" s="1"/>
  <c r="D30" i="2"/>
  <c r="D13" i="2" s="1"/>
  <c r="C13" i="2" s="1"/>
  <c r="G30" i="2"/>
  <c r="C35" i="2"/>
  <c r="E20" i="3"/>
  <c r="H20" i="3"/>
  <c r="C13" i="3"/>
  <c r="H107" i="3"/>
  <c r="B90" i="3"/>
  <c r="B20" i="3"/>
  <c r="B17" i="3" s="1"/>
  <c r="B54" i="3"/>
  <c r="E107" i="3"/>
  <c r="I47" i="2"/>
  <c r="F47" i="2"/>
  <c r="F17" i="2"/>
  <c r="C47" i="2"/>
  <c r="B63" i="3"/>
  <c r="E89" i="3"/>
  <c r="H77" i="3"/>
  <c r="E116" i="3"/>
  <c r="E51" i="3" l="1"/>
  <c r="F13" i="3"/>
  <c r="I13" i="3"/>
  <c r="E13" i="3"/>
  <c r="C30" i="2"/>
  <c r="G13" i="2"/>
  <c r="F13" i="2" s="1"/>
  <c r="B13" i="3"/>
  <c r="H13" i="3"/>
  <c r="J13" i="2"/>
  <c r="I13" i="2" s="1"/>
  <c r="F30" i="2"/>
</calcChain>
</file>

<file path=xl/sharedStrings.xml><?xml version="1.0" encoding="utf-8"?>
<sst xmlns="http://schemas.openxmlformats.org/spreadsheetml/2006/main" count="653" uniqueCount="216">
  <si>
    <t>№</t>
  </si>
  <si>
    <t>з/п</t>
  </si>
  <si>
    <t>Пріоритетні завдання</t>
  </si>
  <si>
    <t>Заходи</t>
  </si>
  <si>
    <t>Строк вико-нання заходу</t>
  </si>
  <si>
    <t>Виконавці</t>
  </si>
  <si>
    <t>Очікуваний результат</t>
  </si>
  <si>
    <t>2022-2024 роки</t>
  </si>
  <si>
    <t>бюджет СМТГ</t>
  </si>
  <si>
    <t>2.1.</t>
  </si>
  <si>
    <t>2.2.</t>
  </si>
  <si>
    <t>2.3.</t>
  </si>
  <si>
    <t>2.4.</t>
  </si>
  <si>
    <t>Залучення іноземних експертів для обміну досвідом</t>
  </si>
  <si>
    <t>Підвищення кваліфікації працівників виконавчих органів, комунальних установ та підприємств міста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</si>
  <si>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</si>
  <si>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 xml:space="preserve">      тис. грн.</t>
  </si>
  <si>
    <t>1.1.2. Оновлення іміджевого інформаційного комплекту «Інвестиційний паспорт міста Суми» (англійською та українською мовами)</t>
  </si>
  <si>
    <t>1.1.5. Поширення інформаційних матеріалів про економічний та інвестиційний потенціал міста Суми (трансляція відео, публікації в ЗМІ, розміщення інформації на веб-ресурсах, розповсюдження інформації під час ярмарок, виставок та інших представницьких заходів)</t>
  </si>
  <si>
    <t>2.2.1. Залучення іноземних експертів за програмами SES, SKEW-CIM</t>
  </si>
  <si>
    <t xml:space="preserve">                                                                                                                                                                                                        </t>
  </si>
  <si>
    <t>Мета, завдання</t>
  </si>
  <si>
    <t>Джерела фінансування</t>
  </si>
  <si>
    <t>2022 рік (план)</t>
  </si>
  <si>
    <t xml:space="preserve">2023 рік (план) </t>
  </si>
  <si>
    <t>2024 рік (план)</t>
  </si>
  <si>
    <t>Відповідальні виконавці</t>
  </si>
  <si>
    <t>Обсяг витрат</t>
  </si>
  <si>
    <t>у тому числі</t>
  </si>
  <si>
    <t>кошти бюджету СМТГ</t>
  </si>
  <si>
    <t xml:space="preserve">у тому числі </t>
  </si>
  <si>
    <t>Загальний фонд</t>
  </si>
  <si>
    <t>Спеціальний фонд</t>
  </si>
  <si>
    <t>Всього на виконання Програми</t>
  </si>
  <si>
    <t>-</t>
  </si>
  <si>
    <t>КПКВК 0217693 «Інші заходи, пов’язані з економічною діяльністю»</t>
  </si>
  <si>
    <t xml:space="preserve"> КПКВК 0217693 «Інші заходи, пов’язані з економічною діяльністю»</t>
  </si>
  <si>
    <t xml:space="preserve">               </t>
  </si>
  <si>
    <t xml:space="preserve">           тис. грн.</t>
  </si>
  <si>
    <t>1.1.1. Оновлення кредитного рейтингу та рейтингу інвестиційної привабливості</t>
  </si>
  <si>
    <t xml:space="preserve">1.1.3. Виготовлення інформаційних матеріалів про економічний та інвестиційний потенціал міста Суми </t>
  </si>
  <si>
    <t xml:space="preserve"> Всього на виконання  підпрограми 1</t>
  </si>
  <si>
    <t>Всього на виконання підпрограми 2</t>
  </si>
  <si>
    <t>Відповідальні виконавці, КПКВК, завдання програми, результативні показники</t>
  </si>
  <si>
    <t xml:space="preserve">2022 рік (план) </t>
  </si>
  <si>
    <t>Разом</t>
  </si>
  <si>
    <t>в тому числі</t>
  </si>
  <si>
    <t>Всього на виконання Програми, тис. грн.</t>
  </si>
  <si>
    <t>Показник затрат:</t>
  </si>
  <si>
    <t>Показник продукту:</t>
  </si>
  <si>
    <t>Показник ефективності:</t>
  </si>
  <si>
    <t xml:space="preserve">Показник затрат: </t>
  </si>
  <si>
    <t>Кількість виготовлених комплектів інвестиційного паспорту, од.</t>
  </si>
  <si>
    <t>Середня вартість одного комплекту «Інвестиційний паспорт міста Суми», грн.</t>
  </si>
  <si>
    <t>Обсяг видатків на виготовлення інформаційних матеріалів про економічний та інвестиційний потенціал міста, тис. грн.</t>
  </si>
  <si>
    <t>Кількість виготовлених інформаційних матеріалів про економічний та інвестиційний потенціал міста, од.</t>
  </si>
  <si>
    <t>Середня вартість одиниці виготовлених інформаційних матеріалів про економічний та  інвестиційний потенціал міста, грн.</t>
  </si>
  <si>
    <t>Кількість заходів з поширення інформаційних матеріалів, од.</t>
  </si>
  <si>
    <t>Середня вартість придбання та/або оренди засобів матеріально-технічного забезпечення для участі у форумах, виставках, інвестиційних заходах, грн.</t>
  </si>
  <si>
    <t>Обсяг видатків на залучення іноземних експертів за програмами SES, SKEW-CIM, тис. грн.</t>
  </si>
  <si>
    <t>Кількість залучених іноземних експертів за програмами SES, SKEW-CIM, осіб</t>
  </si>
  <si>
    <t>Кількість проведених робочих зустрічей, од.</t>
  </si>
  <si>
    <t>Кількість здійснених навчальних візитів з обміну досвідом, од.</t>
  </si>
  <si>
    <t xml:space="preserve">Показник ефективності: </t>
  </si>
  <si>
    <t>Середні видатки на залучення одного іноземного експерта за програмами SES, SKEW-CIM, грн.</t>
  </si>
  <si>
    <t>Середні видатки на проведення однієї робочої зустрічі, грн.</t>
  </si>
  <si>
    <t xml:space="preserve">Показник продукту: </t>
  </si>
  <si>
    <t>Обсяг видатків на виготовлення іміджевого інформаційного комплекту «Інвестиційний паспорт міста Суми» (англійською та українською мовами), тис. грн.</t>
  </si>
  <si>
    <t xml:space="preserve">Всього на виконання підпрограми 2, тис. грн. </t>
  </si>
  <si>
    <t>2.5.</t>
  </si>
  <si>
    <t>Налагодження контактів з муніципалітетами міст іноземних держав, міжнародними організаціями та донорськими установами, іншими закордонними суб'єктами;
підтримка існуючих зв'язків у рамках укладених документів про співпрацю;
розвиток мережі міжнародного партнерства</t>
  </si>
  <si>
    <t>2022 рік – 30,0;
2023 рік – 40,0;
2024 рік – 50,0</t>
  </si>
  <si>
    <t>Обсяг видатків на поширення інформаційних матеріалів про економічний та інвестиційний потенціал міста Суми (трансляція відео, публікації в ЗМІ, розміщення інформації на веб-ресурсах, розповсюдження інформації під час ярмарок, виставок та інших представницьких заходів), тис. грн.</t>
  </si>
  <si>
    <t>Обсяг видатків на організацію перебування іноземних офіційних делегацій з нагоди Дня міста Суми, тис. грн.</t>
  </si>
  <si>
    <t>1.1.4. Створення (виготовлення) та/або оновлення відеопрезентації про місто Суми (відеоролик про науковий, економічний, інвестиційний  потенціал міста Суми)</t>
  </si>
  <si>
    <t xml:space="preserve">2.2.2. Проведення робочих зустрічей з обміну досвідом </t>
  </si>
  <si>
    <t>Підтримка зв’язків з містами-партнерами та встановлення нових партнерських/дружніх відносин з містами зарубіжних країн</t>
  </si>
  <si>
    <t xml:space="preserve">
Підтримка зв’язків з містами-партнерами та дружніми містами</t>
  </si>
  <si>
    <t>1.1.6. Забезпечення участі у форумах, виставках, інвестиційних заходах  (придбання та/або оренда засобів матеріально-технічного забезпечення)</t>
  </si>
  <si>
    <t xml:space="preserve">Обсяг видатків на забезпечення участі у форумах, виставках, інвестиційних заходах  (придбання та/або оренда засобів матеріально-технічного забезпечення), тис. грн. </t>
  </si>
  <si>
    <t>Обсяг видатків на створення (виготовлення) та/або оновлення відеопрезентації про місто Суми (відеоролик про науковий, економічний, інвестиційний  потенціал міста Суми), тис. грн.</t>
  </si>
  <si>
    <t>Кількість створених (виготовлених) та/або оновлених відеопрезентацій про місто Суми, од.</t>
  </si>
  <si>
    <r>
      <t xml:space="preserve">Відповідальні виконавці: </t>
    </r>
    <r>
      <rPr>
        <sz val="12"/>
        <rFont val="Times New Roman"/>
        <family val="1"/>
        <charset val="204"/>
      </rPr>
      <t>Виконавчий комітет Сумської міської ради (відділ бухгалтерського обліку та звітності ВК)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Департамент фінансів, економіки та інвестицій Сумської міської ради.</t>
    </r>
  </si>
  <si>
    <t>Середня вартість одиниці створеної (виготовленої) та/або оновленої відеопрезентації, грн.</t>
  </si>
  <si>
    <r>
      <t>Завдання 2.3</t>
    </r>
    <r>
      <rPr>
        <b/>
        <i/>
        <u/>
        <sz val="12"/>
        <rFont val="Times New Roman"/>
        <family val="1"/>
        <charset val="204"/>
      </rPr>
      <t>.</t>
    </r>
    <r>
      <rPr>
        <b/>
        <i/>
        <sz val="12"/>
        <rFont val="Times New Roman"/>
        <family val="1"/>
        <charset val="204"/>
      </rPr>
      <t>Заходи, пов’язані з підтримкою зв’язків з містами-партнерами та встановлення нових партнерських/дружніх відносин з містами зарубіжних країн,  тис. грн.</t>
    </r>
  </si>
  <si>
    <t>Середні видатки на прийом однієї іноземної делегації, грн.</t>
  </si>
  <si>
    <t>Середні видатки на відрядження однієї делегації до міст-партнерів, грн.</t>
  </si>
  <si>
    <t>Середні видатки  на організацію прийому та перебування однієї іноземної офіційної делегації, що братиме участь в урочистих заходах з нагоди святкування Дня міста Суми, грн.</t>
  </si>
  <si>
    <t>2022 рік – 0,0;
2023 рік – 274,6;
2024 рік – 362,4</t>
  </si>
  <si>
    <t>2.2.2. Проведення робочих зустрічей з обміну досвідом</t>
  </si>
  <si>
    <t>2022 рік – 78,1;
2023 рік – 188,3;
2024 рік – 194,0</t>
  </si>
  <si>
    <t>Обсяг видатків на проведення робочих зустрічей з обміну досвідом, тис. грн.</t>
  </si>
  <si>
    <t>Орієнтовні обсяги фінансування (вартість), тис. грн., у т.ч.:</t>
  </si>
  <si>
    <t>Департамент фінансів, економіки та інвестицій Сумської міської ради, Виконавчий комітет Сумської міської ради (відділ бухгалтерського обліку та звітності ВК)</t>
  </si>
  <si>
    <t>2.2.3. Забезпечення навчальних візитів з обміну досвідом (депутати Сумської міської ради та члени Виконавчого комітету Сумської міської ради, що не є посадовими особами виконавчих органів Сумської міської ради)</t>
  </si>
  <si>
    <t>Обсяг видатків на забезпечення навчальних візитів з обміну досвідом (депутати Сумської міської ради та члени Виконавчого комітету Сумської міської ради, що не є посадовими особами виконавчих органів Сумської міської ради), тис. грн.</t>
  </si>
  <si>
    <t>Підпрограма 2. Розвиток міжнародної співпраці Сумської міської територіальної громади</t>
  </si>
  <si>
    <t>Обсяг видатків на оновлення кредитного рейтингу та рейтингу інвестиційної привабливості, тис. грн.</t>
  </si>
  <si>
    <t>Середні витрати на оновлення кредитного рейтингу та рейтингу інвестиційної привабливості, грн.</t>
  </si>
  <si>
    <t>2/2</t>
  </si>
  <si>
    <t>Всього на виконання підпрограми 1, тис. грн.</t>
  </si>
  <si>
    <r>
      <t>Завдання 1.1.</t>
    </r>
    <r>
      <rPr>
        <b/>
        <i/>
        <sz val="12"/>
        <rFont val="Times New Roman"/>
        <family val="1"/>
        <charset val="204"/>
      </rPr>
      <t xml:space="preserve"> Поширення інформації про науковий, економічний, інвестиційний  потенціал міста Суми, тис. грн.</t>
    </r>
  </si>
  <si>
    <r>
      <t>Завдання 2.2.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Залучення іноземних експертів для обміну досвідом, тис. грн.</t>
    </r>
  </si>
  <si>
    <t xml:space="preserve">2.3.3. Відрядження делегацій від Сумської міської ТГ до міст-партнерів (депутати Сумської міської ради,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 </t>
  </si>
  <si>
    <t>2.3.2. Офіційний прийом іноземних делегацій із зарубіжних країн, що прибувають до Сумської міської ради з метою встановлення та підтримки партнерських/дружніх відносин</t>
  </si>
  <si>
    <t>2.4.1. Організація прийому та перебування іноземних офіційних делегацій з нагоди проведення Сумською міською радою урочистих заходів</t>
  </si>
  <si>
    <r>
      <t>Завдання 2.4</t>
    </r>
    <r>
      <rPr>
        <b/>
        <i/>
        <u/>
        <sz val="12"/>
        <rFont val="Times New Roman"/>
        <family val="1"/>
        <charset val="204"/>
      </rPr>
      <t>. Забезпечення перебування іноземних офіційних делегацій під час проведення Сумською міською радою урочистих заходів</t>
    </r>
    <r>
      <rPr>
        <b/>
        <i/>
        <sz val="12"/>
        <rFont val="Times New Roman"/>
        <family val="1"/>
        <charset val="204"/>
      </rPr>
      <t>, тис. грн.</t>
    </r>
  </si>
  <si>
    <t>Обсяг видатків на організацію перебування іноземних офіційних делегацій з нагоди Дня Європи, тис. грн.</t>
  </si>
  <si>
    <t>Кількість офіційних іноземних делегацій, що відвідають Сумську міську ТГ з нагоди Дня Європи, од.</t>
  </si>
  <si>
    <t>Кількість офіційних іноземних делегацій, що відвідають Сумську міську ТГ з нагоди Дня міста Суми, од.</t>
  </si>
  <si>
    <t>Середні видатки на організацію прийому та перебування однієї іноземної офіційної делегації, що братиме участь в урочистих заходах з нагоди святкування Дня Європи, грн.</t>
  </si>
  <si>
    <t>Участь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</t>
  </si>
  <si>
    <r>
      <t>Завдання 2.1.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Участь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тощо, тис. грн.</t>
    </r>
  </si>
  <si>
    <t>Мета програми: розвиток міжнародної співпраці з містами-партнерами, дружніми містами, міжнародними організаціями та донорськими установами, дипломатичними та консульськими установами іноземних держав в Україні, іншими закордонними суб'єктами, сприяння формуванню іміджу міста Суми як інвестиційно привабливого, забезпечення реалізації в Сумській міській територіальній громаді державної політики у сфері міжнародної співпраці та інвестиційної діяльності, зокрема на основі місцевого інвестування.</t>
  </si>
  <si>
    <r>
      <t>Середні видатки на участь у міжнародних форумах, ярмарках та виставках,</t>
    </r>
    <r>
      <rPr>
        <b/>
        <sz val="12"/>
        <rFont val="Times New Roman"/>
        <family val="1"/>
        <charset val="204"/>
      </rPr>
      <t xml:space="preserve"> інших заходах з питань налагодження співпраці, участі в міжнародних проєктах та програмах</t>
    </r>
    <r>
      <rPr>
        <sz val="12"/>
        <rFont val="Times New Roman"/>
        <family val="1"/>
        <charset val="204"/>
      </rPr>
      <t xml:space="preserve">  однієї делегації, грн.</t>
    </r>
  </si>
  <si>
    <r>
      <t xml:space="preserve">Кількість делегацій від </t>
    </r>
    <r>
      <rPr>
        <b/>
        <sz val="12"/>
        <rFont val="Times New Roman"/>
        <family val="1"/>
        <charset val="204"/>
      </rPr>
      <t>Сумської міської ТГ</t>
    </r>
    <r>
      <rPr>
        <sz val="12"/>
        <rFont val="Times New Roman"/>
        <family val="1"/>
        <charset val="204"/>
      </rPr>
      <t>, відряджених до міст-партнерів, од.</t>
    </r>
  </si>
  <si>
    <t>Обсяг видатків на організацію офіційних прийомів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що прибувають до Сумської міської ради в рамках офіційних візитів, тис. грн.</t>
  </si>
  <si>
    <t>Кількість офіційних прийомів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що прибувають до Сумської міської ради в рамках офіційних візитів, од.</t>
  </si>
  <si>
    <t>Середні видатки на організацію одного офіційного прийому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що прибувають до Сумської міської ради в рамках офіційних візитів, грн.</t>
  </si>
  <si>
    <r>
      <t xml:space="preserve">Кількість іноземних делегацій із міст зарубіжних країн, що прибувають до </t>
    </r>
    <r>
      <rPr>
        <b/>
        <sz val="12"/>
        <rFont val="Times New Roman"/>
        <family val="1"/>
        <charset val="204"/>
      </rPr>
      <t>Сумської міської ради</t>
    </r>
    <r>
      <rPr>
        <sz val="12"/>
        <rFont val="Times New Roman"/>
        <family val="1"/>
        <charset val="204"/>
      </rPr>
      <t xml:space="preserve"> з метою встановлення та підтримки партнерських/дружніх відносин, од.</t>
    </r>
  </si>
  <si>
    <t>Співпраця з  дипломатичними та консульськими установами іноземних держав в Україні,   дипломатичними представництвами України за кордоном, міжнародними організаціями та донорськими установами, іншими закордонними суб'єктами</t>
  </si>
  <si>
    <t>Кількість рішень про оновлення кредитного рейтингу / рейтингу інвестиційної привабливості, од.</t>
  </si>
  <si>
    <t>Кількість форумів, виставок, інвестиційних заходів, в яких взято участь од.</t>
  </si>
  <si>
    <t>Середні видатки на один захід з поширення інформаційних матеріалів, грн.</t>
  </si>
  <si>
    <t>Середній розмір одного організаційного внеску, грн.</t>
  </si>
  <si>
    <t>Середні видатки на забезпечення одного навчального візиту з обміну досвідом, грн.</t>
  </si>
  <si>
    <t>Середні видатки на відрядження однієї офіційної делегації від Сумської міської ТГ до міст зарубіжних країн з метою встановлення нових партнерських/дружніх відносин, грн.</t>
  </si>
  <si>
    <r>
      <t>Завдання 2.5.</t>
    </r>
    <r>
      <rPr>
        <b/>
        <i/>
        <u/>
        <sz val="12"/>
        <rFont val="Times New Roman"/>
        <family val="1"/>
        <charset val="204"/>
      </rPr>
      <t xml:space="preserve"> Співпраця з  дипломатичними та консульськими установами іноземних держав в Україні,   дипломатичними представництвами України за кордоном, міжнародними організаціями та донорськими установами, іншими закордонними суб'єктами, тис. грн.</t>
    </r>
  </si>
  <si>
    <t>Підпрограма 1. Сприяння  формуванню іміджу міста Суми як інвестиційно привабливого</t>
  </si>
  <si>
    <t>2.5.1. Організація прийому та перебування  представників дипломатичних та консульських установ іноземних держав в Україні, міжнародних організацій та донорських установ, інших закордонних суб'єктів, що прибувають до Сумської міської ради в рамках офіційних візитів; підтримка зв'язків з дипломатичними представництвами України за кордоном</t>
  </si>
  <si>
    <t xml:space="preserve">2.1.1. Сплата організаційних внесків для участі у міжнародних конференціях, семінарах, тренінгах, проектах, форумах, ярмарках, виставках, ярмарках, інших заходах з питань налагодження співпраці, участі в міжнародних проєктах та програмах тощо </t>
  </si>
  <si>
    <t>Участь представників Сумської міської ТГ у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 (депутати Сумської міської ради, члени Виконавчого комітету Сумської міської ради)</t>
  </si>
  <si>
    <t>2.1.2. Забезпечення участі офіційних делегацій від Сумської міської ТГ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</t>
  </si>
  <si>
    <t xml:space="preserve">Забезпечення перебування іноземних офіційних делегацій під час проведення Сумською міською радою урочистих заходів </t>
  </si>
  <si>
    <t>2.5.1.  Організація прийому та перебування  представників дипломатичних та консульських установ іноземних держав в Україні, міжнародних організацій та донорських установ, інших закордонних суб'єктів, що прибувають до Сумської міської ради в рамках офіційних візитів; підтримка зв'язків з дипломатичними представництвами України за кордоном</t>
  </si>
  <si>
    <t>2.3.1. Відрядження офіційних делегацій від Сумської міської ТГ до міст зарубіжних країн з метою встановлення нових партнерських/дружніх відносин</t>
  </si>
  <si>
    <t>2.1.1. Сплата організаційних внесків для участі у конференціях, семінарах, тренінгах, проектах, форумах, ярмарках, виставках,  інших заходах з питань налагодження співпраці, участі в міжнародних проєктах та програмах тощо</t>
  </si>
  <si>
    <t>2.1.2. Забезпечення участі офіційних делегацій від Сумської міської ТГ у міжнародних конференціях, семінарах, тренінгах, проектах, форумах, ярмарках, виставках,  інших заходах з питань налагодження співпраці, участі в міжнародних проєктах та програмах тощо</t>
  </si>
  <si>
    <t>Обсяг видатків для сплати організаційних внесків для участі у конференціях, семінарах, проектах, форумах, ярмарках, виставках, інших заходах з питань налагодження співпраці, участі в міжнародних проєктах та програмах, тис. грн.</t>
  </si>
  <si>
    <t>Обсяг видатків на забезпечення участі офіційних делегацій від Сумської міської ТГ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програмах, тис. грн.</t>
  </si>
  <si>
    <t>Кількість організаційних внесків для участі у конференціях, семінарах, проектах, форумах, ярмарках, виставках, інших заходах з питань налагодження співпраці, участі в міжнародних проєктах та програмах, од.</t>
  </si>
  <si>
    <t>Кількість міжнародних конференцій, семінарів, тренінгів, проектів, форумів, ярмарок та виставок, інших заходів з питань налагодження співпраці, участі в міжнародних проєктах та програмах в яких братимуть участь делегації від Сумської міської ТГ, од.</t>
  </si>
  <si>
    <t>Обсяг видатків на відрядження офіційних делегацій від Сумської міської ТГ до міст зарубіжних країн з метою встановлення нових партнерських/дружніх відносин, тис. грн.</t>
  </si>
  <si>
    <t>Обсяг видатків на організацію офіційних прийомів  іноземних делегацій із міст зарубіжних країн, що прибувають до Сумської міської ради з метою встановлення та підтримки партнерських/дружніх відносин, тис. грн.</t>
  </si>
  <si>
    <t>Обсяг видатків на відрядження делегацій від Сумської міської ТГ до міст-партнерів (депутати Сумської міської ради,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сторони), тис.грн.</t>
  </si>
  <si>
    <t>Кількість делегацій від Сумської міської ТГ до міст зарубіжних країн з метою встановлення нових партнерських/дружніх відносин, од.</t>
  </si>
  <si>
    <t xml:space="preserve"> 2022 рік – 417,5;
2023 рік – 436,0;
2024 рік – 485,1
</t>
  </si>
  <si>
    <t>2022 рік – 101,1;
2023 рік – 258,8;
2024 рік – 273,0</t>
  </si>
  <si>
    <t>2.6.</t>
  </si>
  <si>
    <t>Кількість відряджень  з метою встановлення нових партнерських відносин, реалізації спільних проектів, оформлення, супроводу, організації та доставки гуманітарних вантажів/гуманітарної допомоги, од.</t>
  </si>
  <si>
    <t>Середні видатки на 1 відрядження представників від Сумської міської ТГ, грн.</t>
  </si>
  <si>
    <t>Встановлення нових, підтримка існуючих зв’язків та продовження співпраці з іноземними неприбутковими/ некомерційними організаціями, містами-партнерами, муніципалітетами, представництвами та консульствами зарубіжних країн, іншими закордонними суб'єктами з гуманітарних питань, питань підтримки, відновлення та розбудови Сумської міської ТГ, тощо</t>
  </si>
  <si>
    <t>2.6.2. Забезпечення супроводу та доставки гуманітарного вантажу/гуманітарної допомоги до міста Суми</t>
  </si>
  <si>
    <t>Налагодження контактів з іноземними неприбутковими/ некомерційними організаціями, містами-партнерами, муніципалітетами, представництвами та консульствами зарубіжних країн,  іншими закордонними суб'єктами у рамках організації та доставки гуманітарної допомоги, реалізації проектів з підтримки, відновлення та розбудови Сумської міської ТГ</t>
  </si>
  <si>
    <t>Обсяг видатків на супровід та доставку гуманітарних вантажів/гуманітарної допомоги до міста Суми, тис.грн.</t>
  </si>
  <si>
    <t>2.6.1. Відрядження представників від Сумської міської ТГ (депутати, члени Виконавчого комітету, працівники виконавчих органів Сумської міської ради, представники установ, організацій міста Суми) з метою встановлення нових партнерських відносин, реалізації спільних проектів, оформлення, супроводу, організації та доставки гуманітарних вантажів/гуманітарної допомоги, тощо</t>
  </si>
  <si>
    <r>
      <t>Завдання 2.6</t>
    </r>
    <r>
      <rPr>
        <b/>
        <i/>
        <u/>
        <sz val="12"/>
        <rFont val="Times New Roman"/>
        <family val="1"/>
        <charset val="204"/>
      </rPr>
      <t xml:space="preserve">. </t>
    </r>
    <r>
      <rPr>
        <b/>
        <i/>
        <sz val="12"/>
        <rFont val="Times New Roman"/>
        <family val="1"/>
        <charset val="204"/>
      </rPr>
      <t>Встановлення нових, підтримка існуючих зв’язків та продовження співпраці з іноземними неприбутковими/ некомерційними організаціями, містами-партнерами, муніципалітетами, представництвами та консульствами зарубіжних країн, іншими закордонними суб'єктами з гуманітарних питань, питань підтримки, відновлення та розбудови Сумської міської ТГ, тощо, тис.грн.</t>
    </r>
  </si>
  <si>
    <t>Обсяг видатків на відрядження  представників від Сумської міської ТГ (депутати, члени Виконавчого комітету, працівники виконавчих органів Сумської міської ради, представники установ, організацій міста Суми) з метою встановлення нових партнерських відносин, реалізації спільних проектів, оформлення, супроводу, організації та доставки гуманітарних вантажів/гуманітарної допомоги, тощо, тис. грн.</t>
  </si>
  <si>
    <t>Середні видатки на супровід та доставку 1 гуманітарного вантажу/гуманітарної допомоги, грн.</t>
  </si>
  <si>
    <t>Кількість випадків супроводу, доставлених гуманітарних вантажів/гуманітарної допомоги, од.</t>
  </si>
  <si>
    <r>
      <t xml:space="preserve">Мета програми: </t>
    </r>
    <r>
      <rPr>
        <sz val="18"/>
        <rFont val="Times New Roman"/>
        <family val="1"/>
        <charset val="204"/>
      </rPr>
      <t>розвиток міжнародної співпраці з містами-партнерами, дружніми містами, міжнародними організаціями та донорськими установами, дипломатичними та консульськими установами іноземних держав в Україні, іншими закордонними суб'єктами, сприяння формуванню іміджу міста Суми як інвестиційно привабливого, забезпечення реалізації в Сумській міській територіальній громаді державної політики у сфері міжнародної співпраці та інвестиційної діяльності, зокрема на основі місцевого інвестування.</t>
    </r>
  </si>
  <si>
    <r>
      <t xml:space="preserve">Мета: </t>
    </r>
    <r>
      <rPr>
        <sz val="18"/>
        <rFont val="Times New Roman"/>
        <family val="1"/>
        <charset val="204"/>
      </rPr>
      <t>сприяння формуванню іміджу міста Суми, як інвестиційно привабливого, підвищення рівня поінформованості міжнародної спільноти про економічний та інвестиційний потенціал Сумської міської ТГ</t>
    </r>
  </si>
  <si>
    <r>
      <t>Завдання 1.1.</t>
    </r>
    <r>
      <rPr>
        <sz val="18"/>
        <rFont val="Times New Roman"/>
        <family val="1"/>
        <charset val="204"/>
      </rPr>
      <t xml:space="preserve"> Поширення інформації про науковий, економічний, інвестиційний  потенціал міста Суми </t>
    </r>
  </si>
  <si>
    <r>
      <t>Мета:</t>
    </r>
    <r>
      <rPr>
        <sz val="18"/>
        <rFont val="Times New Roman"/>
        <family val="1"/>
        <charset val="204"/>
      </rPr>
      <t xml:space="preserve"> сприяння встановленню партнерських зв’язків між Сумською міською ТГ та містами зарубіжних країн, розвитку співпраці з містами-партнерами, дружніми містами, міжнародними організаціями та донорськими установами, дипломатичними представництвами України за кордоном, дипломатичними та консульськими установами іноземних держав в Україні, іншими закордонними суб'єктами</t>
    </r>
  </si>
  <si>
    <r>
      <t xml:space="preserve">Завдання 2.1. </t>
    </r>
    <r>
      <rPr>
        <b/>
        <sz val="18"/>
        <rFont val="Times New Roman"/>
        <family val="1"/>
        <charset val="204"/>
      </rPr>
      <t>Участь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</t>
    </r>
  </si>
  <si>
    <r>
      <t>Завдання 2.2.</t>
    </r>
    <r>
      <rPr>
        <b/>
        <sz val="18"/>
        <rFont val="Times New Roman"/>
        <family val="1"/>
        <charset val="204"/>
      </rPr>
      <t xml:space="preserve"> Залучення іноземних експертів для обміну досвідом</t>
    </r>
  </si>
  <si>
    <r>
      <t>Завдання 2.3.</t>
    </r>
    <r>
      <rPr>
        <b/>
        <sz val="18"/>
        <rFont val="Times New Roman"/>
        <family val="1"/>
        <charset val="204"/>
      </rPr>
      <t xml:space="preserve"> Підтримка зв’язків з містами-партнерами та встановлення нових партнерських/дружніх відносин з містами зарубіжних країн</t>
    </r>
  </si>
  <si>
    <r>
      <t>Завдання 2.4.</t>
    </r>
    <r>
      <rPr>
        <b/>
        <sz val="18"/>
        <rFont val="Times New Roman"/>
        <family val="1"/>
        <charset val="204"/>
      </rPr>
      <t xml:space="preserve">  Забезпечення перебування іноземних офіційних делегацій під час проведення Сумською міською радою урочистих заходів</t>
    </r>
  </si>
  <si>
    <r>
      <t>Завдання 2.5.</t>
    </r>
    <r>
      <rPr>
        <b/>
        <sz val="18"/>
        <rFont val="Times New Roman"/>
        <family val="1"/>
        <charset val="204"/>
      </rPr>
      <t xml:space="preserve">  Співпраця з  дипломатичними та консульськими установами іноземних держав в Україні,   дипломатичними представництвами України за кордоном, міжнародними організаціями та донорськими установами, іншими закордонними суб'єктами</t>
    </r>
  </si>
  <si>
    <r>
      <t>Завдання 2.6.</t>
    </r>
    <r>
      <rPr>
        <b/>
        <sz val="18"/>
        <rFont val="Times New Roman"/>
        <family val="1"/>
        <charset val="204"/>
      </rPr>
      <t xml:space="preserve"> Встановлення нових, підтримка існуючих зв’язків та продовження співпраці з іноземними неприбутковими/ некомерційними організаціями, містами-партнерами, муніципалітетами, представництвами та консульствами зарубіжних країн, іншими закордонними суб'єктами з гуманітарних питань, питань підтримки, відновлення та розбудови Сумської міської ТГ, тощо</t>
    </r>
  </si>
  <si>
    <t>2.7.</t>
  </si>
  <si>
    <t>Виготовлення та придбання іміджевої продукції для презентації міста (з символікою міста)</t>
  </si>
  <si>
    <t>2.7. Забезпечення виготовлення та придбання іміджевої продукції для презентації міста (з символікою міста)</t>
  </si>
  <si>
    <t>2.7. Виготовлення та придбання іміджевої продукції для презентації міста (з символікою міста)</t>
  </si>
  <si>
    <r>
      <t>Завдання 2.7</t>
    </r>
    <r>
      <rPr>
        <b/>
        <i/>
        <u/>
        <sz val="12"/>
        <rFont val="Times New Roman"/>
        <family val="1"/>
        <charset val="204"/>
      </rPr>
      <t xml:space="preserve">. </t>
    </r>
    <r>
      <rPr>
        <b/>
        <i/>
        <sz val="12"/>
        <rFont val="Times New Roman"/>
        <family val="1"/>
        <charset val="204"/>
      </rPr>
      <t>Виготовлення та придбання іміджевої продукції для презентації міста (з символікою міста)</t>
    </r>
  </si>
  <si>
    <t>Кількість іміджевої продукції з символікою м. Суми, яку планується виготовити та придбати, од.</t>
  </si>
  <si>
    <t xml:space="preserve"> Обсяг видатків на виготовлення та придбання іміджевої продукції для презентації міста (з символікою міста), тис. грн.</t>
  </si>
  <si>
    <t>Середні витрати на виготовлення та придбання одиниці іміджевої продукції для презентації міста  (з символікою міста), грн.</t>
  </si>
  <si>
    <t>Департамент фінансів, економіки та інвестицій Сумської міської ради, Виконавчий комітет Сумської міської ради (відділ бухгалтерського обліку та звітності, управління з господарських та загальних питань)</t>
  </si>
  <si>
    <t>Поширення інформації про символіку міста Суми, підтримка позитивного іміджу міста</t>
  </si>
  <si>
    <t>2022 рік –104,7;
2023 рік – 300,0;
2024 рік – 315,0</t>
  </si>
  <si>
    <t>Результативні показники виконання завдань 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</t>
  </si>
  <si>
    <t>Перелік завдань Програми розвитку міжнародної співпраці та сприяння формуванню позитивного інвестиційного іміджу Сумської міської територіальної громади
 на 2022-2024 роки</t>
  </si>
  <si>
    <t>Напрями діяльності, завдання та заходи Програми розвитку міжнародної співпраці та сприяння формуванню позитивного інвестиційного іміджу
 Сумської міської територіальної громади на 2022-2024 роки</t>
  </si>
  <si>
    <r>
      <t>2.3.1. Відрядження офіційних делегацій від Сумської міської ТГ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до міст зарубіжних країн з метою встановлення нових партнерських/дружніх відносин</t>
    </r>
  </si>
  <si>
    <r>
      <t>2.3.2. Офіційний прийом іноземних делегацій із зарубіжних країн, що прибувають до Сумської міської ради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 метою встановлення та підтримки партнерських/дружніх відносин</t>
    </r>
  </si>
  <si>
    <r>
      <t>2.3.3. Відрядження делегацій від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Сумської міської ТГ до міст-партнерів (депутати Сумської міської ради,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</t>
    </r>
  </si>
  <si>
    <r>
      <t>2.4.1. Організація прийому та перебування іноземних офіційних делегацій з нагоди проведення Сумською міською радою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урочистих заходів</t>
    </r>
  </si>
  <si>
    <t>1.1.</t>
  </si>
  <si>
    <t>Поширення інформації про науковий, економічний, інвестиційний  потенціал міста Суми</t>
  </si>
  <si>
    <t>1.1.3. Виготовлення інформаційних матеріалів про економічний та інвестиційний потенціал міста Суми</t>
  </si>
  <si>
    <t>1.1.6. Забезпечення участі у форумах, виставках, інвестиційних заходах (придбання та/або оренда засобів матеріально-технічного забезпечення)</t>
  </si>
  <si>
    <t>1. Підтвердження кредитного рейтингу та рейтингу інвестиційної привабливості.
2. Формування іміджу м.Суми як інвестиційно привабливого, шляхом поширення інформації про його науковий, економічний та інвестиційний потенціал в Україні та за її межами.</t>
  </si>
  <si>
    <t>Обсяг видатків на розробку та виготовлення демонстраційних матеріалів  для презентації муніципальних інвестиційних проектів, тис.грн.</t>
  </si>
  <si>
    <t>Кількість розроблених та виготовлених демонстративних матеріалів, од.</t>
  </si>
  <si>
    <t>2022 рік –300,0;
2023 рік – 605,0;
2024 рік – 635,3</t>
  </si>
  <si>
    <t>1.2.</t>
  </si>
  <si>
    <t>Розробка та виготовлення демонстраційних матеріалів  для презентації муніципальних інвестиційних проектів</t>
  </si>
  <si>
    <t>2023-2024 роки</t>
  </si>
  <si>
    <t xml:space="preserve">
2023 рік – 150,0;
2024 рік – 160,0</t>
  </si>
  <si>
    <t>2022 рік – 75,0
2023 рік – 173,7;
2024 рік – 182,5</t>
  </si>
  <si>
    <t>1.2. Забезпечення розробки та виготовлення демонстраційних матеріалів  для презентації муніципальних інвестиційних проектів</t>
  </si>
  <si>
    <r>
      <t>Завдання  1.2.</t>
    </r>
    <r>
      <rPr>
        <sz val="18"/>
        <rFont val="Times New Roman"/>
        <family val="1"/>
        <charset val="204"/>
      </rPr>
      <t xml:space="preserve"> Розробка та виготовлення демонстраційних матеріалів  для презентації муніципальних інвестиційних проектів</t>
    </r>
  </si>
  <si>
    <r>
      <t xml:space="preserve">Завдання  1.2. </t>
    </r>
    <r>
      <rPr>
        <b/>
        <i/>
        <sz val="12"/>
        <rFont val="Times New Roman"/>
        <family val="1"/>
        <charset val="204"/>
      </rPr>
      <t>Розробка та виготовлення демонстраційних матеріалів  для презентації муніципальних інвестиційних проектів, тис.грн.</t>
    </r>
  </si>
  <si>
    <t>Середня вартість одиниці розробленого та виготовленого демонстративного матеріалу, грн.</t>
  </si>
  <si>
    <t>від</t>
  </si>
  <si>
    <t>Сумський міський голова</t>
  </si>
  <si>
    <t>Олександр ЛИСЕНКО</t>
  </si>
  <si>
    <t>Виконавець ______________________</t>
  </si>
  <si>
    <t>Світлана ЛИПОВА</t>
  </si>
  <si>
    <t>Виконавець ______________________ Світлана ЛИПОВА</t>
  </si>
  <si>
    <t xml:space="preserve">Додаток 1                                                                                                  </t>
  </si>
  <si>
    <t xml:space="preserve">до рішення Сумської міської ради «Про внесення змін до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 (зі змінами), затвердженої рішенням Виконавчого комітету Сумської міської ради від 22.07.2022 № 295»
</t>
  </si>
  <si>
    <t xml:space="preserve">Додаток 2                                                                                                  </t>
  </si>
  <si>
    <t xml:space="preserve">Додаток 3                                                                                                </t>
  </si>
  <si>
    <t>Поширення презентацій муніципальних інвестиційних проєктів для залучення інвестиційних ресурсів на їх реалізацію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</si>
</sst>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3" borderId="0" xfId="0" applyFont="1" applyFill="1"/>
    <xf numFmtId="0" fontId="1" fillId="0" borderId="0" xfId="0" applyFont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left" wrapText="1"/>
    </xf>
    <xf numFmtId="165" fontId="2" fillId="4" borderId="0" xfId="0" applyNumberFormat="1" applyFont="1" applyFill="1"/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/>
    </xf>
    <xf numFmtId="164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justify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justify" vertical="center"/>
    </xf>
    <xf numFmtId="0" fontId="3" fillId="4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justify" vertical="top"/>
    </xf>
    <xf numFmtId="0" fontId="2" fillId="4" borderId="2" xfId="0" applyFont="1" applyFill="1" applyBorder="1" applyAlignment="1">
      <alignment horizontal="justify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justify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/>
    </xf>
    <xf numFmtId="0" fontId="9" fillId="4" borderId="4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justify" vertical="center"/>
    </xf>
    <xf numFmtId="49" fontId="2" fillId="4" borderId="10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165" fontId="2" fillId="4" borderId="0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justify" vertical="center"/>
    </xf>
    <xf numFmtId="4" fontId="2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justify" vertical="center"/>
    </xf>
    <xf numFmtId="0" fontId="3" fillId="4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center" vertical="center" wrapText="1"/>
    </xf>
    <xf numFmtId="165" fontId="16" fillId="2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6" fillId="3" borderId="3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164" fontId="16" fillId="3" borderId="6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6" fillId="3" borderId="9" xfId="0" applyFont="1" applyFill="1" applyBorder="1" applyAlignment="1">
      <alignment horizontal="justify" vertical="center" wrapText="1"/>
    </xf>
    <xf numFmtId="0" fontId="16" fillId="3" borderId="2" xfId="0" applyFont="1" applyFill="1" applyBorder="1" applyAlignment="1">
      <alignment horizontal="center" vertical="center" wrapText="1"/>
    </xf>
    <xf numFmtId="165" fontId="16" fillId="3" borderId="2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justify" vertical="center" wrapText="1"/>
    </xf>
    <xf numFmtId="0" fontId="17" fillId="3" borderId="3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justify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justify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0" fillId="0" borderId="0" xfId="0" applyFont="1"/>
    <xf numFmtId="0" fontId="11" fillId="0" borderId="0" xfId="0" applyFont="1"/>
    <xf numFmtId="0" fontId="16" fillId="0" borderId="0" xfId="0" applyFont="1" applyAlignment="1">
      <alignment vertical="center"/>
    </xf>
    <xf numFmtId="0" fontId="16" fillId="4" borderId="0" xfId="0" applyFont="1" applyFill="1" applyBorder="1" applyAlignment="1">
      <alignment horizontal="justify" vertical="center"/>
    </xf>
    <xf numFmtId="4" fontId="11" fillId="4" borderId="0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2" fillId="0" borderId="13" xfId="0" applyFont="1" applyBorder="1"/>
    <xf numFmtId="0" fontId="11" fillId="0" borderId="4" xfId="0" applyFont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justify" vertical="center"/>
    </xf>
    <xf numFmtId="165" fontId="2" fillId="4" borderId="0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justify" vertical="center"/>
    </xf>
    <xf numFmtId="0" fontId="1" fillId="4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justify" wrapText="1"/>
    </xf>
    <xf numFmtId="0" fontId="2" fillId="4" borderId="0" xfId="0" applyFont="1" applyFill="1" applyBorder="1" applyAlignment="1">
      <alignment vertical="center" wrapText="1"/>
    </xf>
    <xf numFmtId="165" fontId="2" fillId="4" borderId="0" xfId="0" applyNumberFormat="1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topLeftCell="B1" zoomScale="60" zoomScaleNormal="80" workbookViewId="0">
      <selection activeCell="D18" sqref="D18"/>
    </sheetView>
  </sheetViews>
  <sheetFormatPr defaultColWidth="9.140625" defaultRowHeight="15.75" x14ac:dyDescent="0.25"/>
  <cols>
    <col min="1" max="1" width="8.5703125" style="2" customWidth="1"/>
    <col min="2" max="2" width="55" style="2" customWidth="1"/>
    <col min="3" max="3" width="102.140625" style="2" customWidth="1"/>
    <col min="4" max="4" width="18" style="2" customWidth="1"/>
    <col min="5" max="5" width="45.28515625" style="2" customWidth="1"/>
    <col min="6" max="6" width="28" style="2" customWidth="1"/>
    <col min="7" max="7" width="26.140625" style="2" customWidth="1"/>
    <col min="8" max="8" width="54.5703125" style="2" customWidth="1"/>
    <col min="9" max="16384" width="9.140625" style="2"/>
  </cols>
  <sheetData>
    <row r="1" spans="1:8" ht="23.25" x14ac:dyDescent="0.35">
      <c r="G1" s="163" t="s">
        <v>211</v>
      </c>
    </row>
    <row r="2" spans="1:8" ht="168" customHeight="1" x14ac:dyDescent="0.25">
      <c r="A2" s="1"/>
      <c r="F2" s="3"/>
      <c r="G2" s="242" t="s">
        <v>212</v>
      </c>
      <c r="H2" s="242"/>
    </row>
    <row r="3" spans="1:8" ht="28.5" customHeight="1" x14ac:dyDescent="0.25">
      <c r="A3" s="106"/>
      <c r="F3" s="3"/>
      <c r="G3" s="209" t="s">
        <v>205</v>
      </c>
      <c r="H3" s="211" t="s">
        <v>0</v>
      </c>
    </row>
    <row r="4" spans="1:8" ht="81" customHeight="1" x14ac:dyDescent="0.25">
      <c r="A4" s="106"/>
      <c r="F4" s="3"/>
      <c r="G4" s="105"/>
      <c r="H4" s="105"/>
    </row>
    <row r="5" spans="1:8" ht="48" customHeight="1" x14ac:dyDescent="0.25">
      <c r="A5" s="243" t="s">
        <v>183</v>
      </c>
      <c r="B5" s="244"/>
      <c r="C5" s="244"/>
      <c r="D5" s="244"/>
      <c r="E5" s="244"/>
      <c r="F5" s="244"/>
      <c r="G5" s="244"/>
      <c r="H5" s="244"/>
    </row>
    <row r="6" spans="1:8" ht="27" thickBot="1" x14ac:dyDescent="0.45">
      <c r="A6" s="111" t="s">
        <v>15</v>
      </c>
      <c r="B6" s="112"/>
      <c r="C6" s="112"/>
      <c r="D6" s="112"/>
      <c r="E6" s="112"/>
      <c r="F6" s="112"/>
      <c r="G6" s="112"/>
      <c r="H6" s="113" t="s">
        <v>16</v>
      </c>
    </row>
    <row r="7" spans="1:8" ht="26.25" customHeight="1" x14ac:dyDescent="0.25">
      <c r="A7" s="114" t="s">
        <v>0</v>
      </c>
      <c r="B7" s="251" t="s">
        <v>2</v>
      </c>
      <c r="C7" s="251" t="s">
        <v>3</v>
      </c>
      <c r="D7" s="251" t="s">
        <v>4</v>
      </c>
      <c r="E7" s="251" t="s">
        <v>5</v>
      </c>
      <c r="F7" s="251" t="s">
        <v>22</v>
      </c>
      <c r="G7" s="253" t="s">
        <v>92</v>
      </c>
      <c r="H7" s="251" t="s">
        <v>6</v>
      </c>
    </row>
    <row r="8" spans="1:8" ht="109.9" customHeight="1" thickBot="1" x14ac:dyDescent="0.3">
      <c r="A8" s="115" t="s">
        <v>1</v>
      </c>
      <c r="B8" s="252"/>
      <c r="C8" s="252"/>
      <c r="D8" s="252"/>
      <c r="E8" s="252"/>
      <c r="F8" s="252"/>
      <c r="G8" s="254"/>
      <c r="H8" s="252"/>
    </row>
    <row r="9" spans="1:8" ht="26.25" thickBot="1" x14ac:dyDescent="0.3">
      <c r="A9" s="116">
        <v>1</v>
      </c>
      <c r="B9" s="117">
        <v>2</v>
      </c>
      <c r="C9" s="117">
        <v>3</v>
      </c>
      <c r="D9" s="117">
        <v>4</v>
      </c>
      <c r="E9" s="117">
        <v>5</v>
      </c>
      <c r="F9" s="117">
        <v>6</v>
      </c>
      <c r="G9" s="117">
        <v>7</v>
      </c>
      <c r="H9" s="117">
        <v>8</v>
      </c>
    </row>
    <row r="10" spans="1:8" x14ac:dyDescent="0.25">
      <c r="A10" s="233" t="s">
        <v>128</v>
      </c>
      <c r="B10" s="234"/>
      <c r="C10" s="234"/>
      <c r="D10" s="234"/>
      <c r="E10" s="234"/>
      <c r="F10" s="234"/>
      <c r="G10" s="234"/>
      <c r="H10" s="235"/>
    </row>
    <row r="11" spans="1:8" ht="11.25" customHeight="1" thickBot="1" x14ac:dyDescent="0.3">
      <c r="A11" s="236"/>
      <c r="B11" s="237"/>
      <c r="C11" s="237"/>
      <c r="D11" s="237"/>
      <c r="E11" s="237"/>
      <c r="F11" s="237"/>
      <c r="G11" s="237"/>
      <c r="H11" s="238"/>
    </row>
    <row r="12" spans="1:8" ht="18" hidden="1" customHeight="1" x14ac:dyDescent="0.25">
      <c r="A12" s="258" t="s">
        <v>188</v>
      </c>
      <c r="B12" s="258" t="s">
        <v>189</v>
      </c>
      <c r="C12" s="202" t="s">
        <v>39</v>
      </c>
      <c r="D12" s="258" t="s">
        <v>7</v>
      </c>
      <c r="E12" s="218" t="s">
        <v>93</v>
      </c>
      <c r="F12" s="258" t="s">
        <v>8</v>
      </c>
      <c r="G12" s="261" t="s">
        <v>200</v>
      </c>
      <c r="H12" s="264" t="s">
        <v>192</v>
      </c>
    </row>
    <row r="13" spans="1:8" ht="37.5" hidden="1" customHeight="1" x14ac:dyDescent="0.25">
      <c r="A13" s="259"/>
      <c r="B13" s="259"/>
      <c r="C13" s="203" t="s">
        <v>17</v>
      </c>
      <c r="D13" s="259"/>
      <c r="E13" s="257"/>
      <c r="F13" s="259"/>
      <c r="G13" s="262"/>
      <c r="H13" s="265"/>
    </row>
    <row r="14" spans="1:8" ht="37.5" hidden="1" customHeight="1" x14ac:dyDescent="0.25">
      <c r="A14" s="259"/>
      <c r="B14" s="259"/>
      <c r="C14" s="203" t="s">
        <v>190</v>
      </c>
      <c r="D14" s="259"/>
      <c r="E14" s="257"/>
      <c r="F14" s="259"/>
      <c r="G14" s="262"/>
      <c r="H14" s="265"/>
    </row>
    <row r="15" spans="1:8" ht="40.5" hidden="1" customHeight="1" x14ac:dyDescent="0.25">
      <c r="A15" s="259"/>
      <c r="B15" s="259"/>
      <c r="C15" s="203" t="s">
        <v>74</v>
      </c>
      <c r="D15" s="259"/>
      <c r="E15" s="257"/>
      <c r="F15" s="259"/>
      <c r="G15" s="262"/>
      <c r="H15" s="265"/>
    </row>
    <row r="16" spans="1:8" ht="78.75" hidden="1" customHeight="1" x14ac:dyDescent="0.25">
      <c r="A16" s="259"/>
      <c r="B16" s="259"/>
      <c r="C16" s="203" t="s">
        <v>18</v>
      </c>
      <c r="D16" s="259"/>
      <c r="E16" s="257"/>
      <c r="F16" s="259"/>
      <c r="G16" s="262"/>
      <c r="H16" s="265"/>
    </row>
    <row r="17" spans="1:8" ht="45" hidden="1" customHeight="1" thickBot="1" x14ac:dyDescent="0.3">
      <c r="A17" s="260"/>
      <c r="B17" s="260"/>
      <c r="C17" s="204" t="s">
        <v>191</v>
      </c>
      <c r="D17" s="260"/>
      <c r="E17" s="219"/>
      <c r="F17" s="260"/>
      <c r="G17" s="263"/>
      <c r="H17" s="266"/>
    </row>
    <row r="18" spans="1:8" ht="222" customHeight="1" thickBot="1" x14ac:dyDescent="0.3">
      <c r="A18" s="201" t="s">
        <v>196</v>
      </c>
      <c r="B18" s="201" t="s">
        <v>197</v>
      </c>
      <c r="C18" s="201" t="s">
        <v>201</v>
      </c>
      <c r="D18" s="217" t="s">
        <v>198</v>
      </c>
      <c r="E18" s="205" t="s">
        <v>93</v>
      </c>
      <c r="F18" s="217" t="s">
        <v>8</v>
      </c>
      <c r="G18" s="308" t="s">
        <v>199</v>
      </c>
      <c r="H18" s="208" t="s">
        <v>215</v>
      </c>
    </row>
    <row r="19" spans="1:8" ht="28.5" customHeight="1" thickBot="1" x14ac:dyDescent="0.3">
      <c r="A19" s="248" t="s">
        <v>96</v>
      </c>
      <c r="B19" s="249"/>
      <c r="C19" s="249"/>
      <c r="D19" s="249"/>
      <c r="E19" s="249"/>
      <c r="F19" s="249"/>
      <c r="G19" s="249"/>
      <c r="H19" s="250"/>
    </row>
    <row r="20" spans="1:8" ht="62.25" hidden="1" customHeight="1" x14ac:dyDescent="0.25">
      <c r="A20" s="227" t="s">
        <v>9</v>
      </c>
      <c r="B20" s="239" t="s">
        <v>111</v>
      </c>
      <c r="C20" s="186" t="s">
        <v>130</v>
      </c>
      <c r="D20" s="227" t="s">
        <v>7</v>
      </c>
      <c r="E20" s="267" t="s">
        <v>93</v>
      </c>
      <c r="F20" s="227" t="s">
        <v>8</v>
      </c>
      <c r="G20" s="227" t="s">
        <v>90</v>
      </c>
      <c r="H20" s="255" t="s">
        <v>131</v>
      </c>
    </row>
    <row r="21" spans="1:8" ht="67.5" hidden="1" customHeight="1" thickBot="1" x14ac:dyDescent="0.3">
      <c r="A21" s="229"/>
      <c r="B21" s="241"/>
      <c r="C21" s="187" t="s">
        <v>132</v>
      </c>
      <c r="D21" s="229"/>
      <c r="E21" s="268"/>
      <c r="F21" s="229"/>
      <c r="G21" s="229"/>
      <c r="H21" s="256"/>
    </row>
    <row r="22" spans="1:8" hidden="1" x14ac:dyDescent="0.25">
      <c r="A22" s="227" t="s">
        <v>10</v>
      </c>
      <c r="B22" s="245" t="s">
        <v>13</v>
      </c>
      <c r="C22" s="186" t="s">
        <v>19</v>
      </c>
      <c r="D22" s="227" t="s">
        <v>7</v>
      </c>
      <c r="E22" s="224" t="s">
        <v>93</v>
      </c>
      <c r="F22" s="227" t="s">
        <v>8</v>
      </c>
      <c r="G22" s="227" t="s">
        <v>147</v>
      </c>
      <c r="H22" s="245" t="s">
        <v>14</v>
      </c>
    </row>
    <row r="23" spans="1:8" ht="17.25" hidden="1" customHeight="1" x14ac:dyDescent="0.25">
      <c r="A23" s="228"/>
      <c r="B23" s="246"/>
      <c r="C23" s="188" t="s">
        <v>75</v>
      </c>
      <c r="D23" s="228"/>
      <c r="E23" s="225"/>
      <c r="F23" s="228"/>
      <c r="G23" s="228"/>
      <c r="H23" s="246"/>
    </row>
    <row r="24" spans="1:8" ht="49.5" hidden="1" customHeight="1" thickBot="1" x14ac:dyDescent="0.3">
      <c r="A24" s="229"/>
      <c r="B24" s="247"/>
      <c r="C24" s="187" t="s">
        <v>94</v>
      </c>
      <c r="D24" s="229"/>
      <c r="E24" s="226"/>
      <c r="F24" s="229"/>
      <c r="G24" s="229"/>
      <c r="H24" s="247"/>
    </row>
    <row r="25" spans="1:8" ht="31.5" hidden="1" x14ac:dyDescent="0.25">
      <c r="A25" s="227" t="s">
        <v>11</v>
      </c>
      <c r="B25" s="239" t="s">
        <v>76</v>
      </c>
      <c r="C25" s="189" t="s">
        <v>184</v>
      </c>
      <c r="D25" s="227" t="s">
        <v>7</v>
      </c>
      <c r="E25" s="230" t="s">
        <v>93</v>
      </c>
      <c r="F25" s="227" t="s">
        <v>8</v>
      </c>
      <c r="G25" s="224" t="s">
        <v>146</v>
      </c>
      <c r="H25" s="245" t="s">
        <v>76</v>
      </c>
    </row>
    <row r="26" spans="1:8" ht="36" hidden="1" customHeight="1" x14ac:dyDescent="0.25">
      <c r="A26" s="228"/>
      <c r="B26" s="240"/>
      <c r="C26" s="190" t="s">
        <v>185</v>
      </c>
      <c r="D26" s="228"/>
      <c r="E26" s="231"/>
      <c r="F26" s="228"/>
      <c r="G26" s="225"/>
      <c r="H26" s="246"/>
    </row>
    <row r="27" spans="1:8" ht="49.5" hidden="1" customHeight="1" thickBot="1" x14ac:dyDescent="0.3">
      <c r="A27" s="229"/>
      <c r="B27" s="241"/>
      <c r="C27" s="191" t="s">
        <v>186</v>
      </c>
      <c r="D27" s="229"/>
      <c r="E27" s="232"/>
      <c r="F27" s="229"/>
      <c r="G27" s="226"/>
      <c r="H27" s="247"/>
    </row>
    <row r="28" spans="1:8" ht="83.25" hidden="1" customHeight="1" thickBot="1" x14ac:dyDescent="0.3">
      <c r="A28" s="192" t="s">
        <v>12</v>
      </c>
      <c r="B28" s="193" t="s">
        <v>133</v>
      </c>
      <c r="C28" s="194" t="s">
        <v>187</v>
      </c>
      <c r="D28" s="195" t="s">
        <v>7</v>
      </c>
      <c r="E28" s="86" t="s">
        <v>93</v>
      </c>
      <c r="F28" s="196" t="s">
        <v>8</v>
      </c>
      <c r="G28" s="196" t="s">
        <v>88</v>
      </c>
      <c r="H28" s="194" t="s">
        <v>77</v>
      </c>
    </row>
    <row r="29" spans="1:8" ht="146.25" hidden="1" customHeight="1" thickBot="1" x14ac:dyDescent="0.3">
      <c r="A29" s="192" t="s">
        <v>69</v>
      </c>
      <c r="B29" s="197" t="s">
        <v>120</v>
      </c>
      <c r="C29" s="194" t="s">
        <v>134</v>
      </c>
      <c r="D29" s="195" t="s">
        <v>7</v>
      </c>
      <c r="E29" s="86" t="s">
        <v>93</v>
      </c>
      <c r="F29" s="196" t="s">
        <v>8</v>
      </c>
      <c r="G29" s="196" t="s">
        <v>71</v>
      </c>
      <c r="H29" s="194" t="s">
        <v>70</v>
      </c>
    </row>
    <row r="30" spans="1:8" ht="71.25" hidden="1" customHeight="1" x14ac:dyDescent="0.25">
      <c r="A30" s="218" t="s">
        <v>148</v>
      </c>
      <c r="B30" s="222" t="s">
        <v>151</v>
      </c>
      <c r="C30" s="85" t="s">
        <v>155</v>
      </c>
      <c r="D30" s="218" t="s">
        <v>7</v>
      </c>
      <c r="E30" s="220" t="s">
        <v>93</v>
      </c>
      <c r="F30" s="218" t="s">
        <v>8</v>
      </c>
      <c r="G30" s="218" t="s">
        <v>195</v>
      </c>
      <c r="H30" s="220" t="s">
        <v>153</v>
      </c>
    </row>
    <row r="31" spans="1:8" ht="236.25" customHeight="1" thickBot="1" x14ac:dyDescent="0.3">
      <c r="A31" s="219"/>
      <c r="B31" s="223"/>
      <c r="C31" s="206" t="s">
        <v>152</v>
      </c>
      <c r="D31" s="219"/>
      <c r="E31" s="221"/>
      <c r="F31" s="219"/>
      <c r="G31" s="219"/>
      <c r="H31" s="221"/>
    </row>
    <row r="32" spans="1:8" s="169" customFormat="1" ht="105.75" hidden="1" customHeight="1" thickBot="1" x14ac:dyDescent="0.3">
      <c r="A32" s="86" t="s">
        <v>170</v>
      </c>
      <c r="B32" s="198" t="s">
        <v>171</v>
      </c>
      <c r="C32" s="86" t="s">
        <v>172</v>
      </c>
      <c r="D32" s="86" t="s">
        <v>7</v>
      </c>
      <c r="E32" s="86" t="s">
        <v>178</v>
      </c>
      <c r="F32" s="86" t="s">
        <v>8</v>
      </c>
      <c r="G32" s="86" t="s">
        <v>180</v>
      </c>
      <c r="H32" s="86" t="s">
        <v>179</v>
      </c>
    </row>
    <row r="33" spans="1:15" s="178" customFormat="1" ht="105.75" customHeight="1" x14ac:dyDescent="0.25">
      <c r="A33" s="212"/>
      <c r="B33" s="213"/>
      <c r="C33" s="212"/>
      <c r="D33" s="212"/>
      <c r="E33" s="212"/>
      <c r="F33" s="212"/>
      <c r="G33" s="212"/>
      <c r="H33" s="212"/>
    </row>
    <row r="34" spans="1:15" s="178" customFormat="1" ht="30.75" customHeight="1" x14ac:dyDescent="0.25">
      <c r="A34" s="176"/>
      <c r="B34" s="177"/>
      <c r="C34" s="176"/>
      <c r="D34" s="176"/>
      <c r="E34" s="176"/>
      <c r="F34" s="176"/>
      <c r="G34" s="176"/>
      <c r="H34" s="176"/>
    </row>
    <row r="35" spans="1:15" ht="26.25" x14ac:dyDescent="0.4">
      <c r="A35" s="109"/>
      <c r="B35" s="110"/>
      <c r="C35" s="6"/>
      <c r="D35" s="6"/>
      <c r="E35" s="6"/>
      <c r="F35" s="6"/>
      <c r="O35" s="7"/>
    </row>
    <row r="36" spans="1:15" ht="27.75" x14ac:dyDescent="0.4">
      <c r="A36" s="214" t="s">
        <v>206</v>
      </c>
      <c r="B36" s="215"/>
      <c r="C36" s="215"/>
      <c r="D36" s="215"/>
      <c r="E36" s="215"/>
      <c r="F36" s="215"/>
      <c r="G36" s="215"/>
      <c r="H36" s="216" t="s">
        <v>207</v>
      </c>
    </row>
    <row r="37" spans="1:15" ht="26.25" x14ac:dyDescent="0.4">
      <c r="A37" s="109"/>
      <c r="B37" s="112"/>
      <c r="C37" s="112"/>
      <c r="D37" s="112"/>
      <c r="E37" s="112"/>
      <c r="F37" s="112"/>
      <c r="G37" s="112"/>
      <c r="H37" s="112"/>
    </row>
    <row r="38" spans="1:15" ht="26.25" x14ac:dyDescent="0.4">
      <c r="A38" s="112" t="s">
        <v>208</v>
      </c>
      <c r="B38" s="112"/>
      <c r="C38" s="112" t="s">
        <v>209</v>
      </c>
      <c r="D38" s="112"/>
      <c r="E38" s="112"/>
      <c r="F38" s="112"/>
      <c r="G38" s="112"/>
      <c r="H38" s="112"/>
    </row>
  </sheetData>
  <mergeCells count="46">
    <mergeCell ref="B12:B17"/>
    <mergeCell ref="A12:A17"/>
    <mergeCell ref="D12:D17"/>
    <mergeCell ref="F20:F21"/>
    <mergeCell ref="E20:E21"/>
    <mergeCell ref="G20:G21"/>
    <mergeCell ref="H20:H21"/>
    <mergeCell ref="E12:E17"/>
    <mergeCell ref="F12:F17"/>
    <mergeCell ref="G12:G17"/>
    <mergeCell ref="H12:H17"/>
    <mergeCell ref="H7:H8"/>
    <mergeCell ref="B7:B8"/>
    <mergeCell ref="C7:C8"/>
    <mergeCell ref="D7:D8"/>
    <mergeCell ref="E7:E8"/>
    <mergeCell ref="F7:F8"/>
    <mergeCell ref="G7:G8"/>
    <mergeCell ref="A10:H11"/>
    <mergeCell ref="B25:B27"/>
    <mergeCell ref="G2:H2"/>
    <mergeCell ref="A5:H5"/>
    <mergeCell ref="A25:A27"/>
    <mergeCell ref="D25:D27"/>
    <mergeCell ref="H25:H27"/>
    <mergeCell ref="A22:A24"/>
    <mergeCell ref="B22:B24"/>
    <mergeCell ref="D22:D24"/>
    <mergeCell ref="H22:H24"/>
    <mergeCell ref="F22:F24"/>
    <mergeCell ref="A19:H19"/>
    <mergeCell ref="A20:A21"/>
    <mergeCell ref="B20:B21"/>
    <mergeCell ref="D20:D21"/>
    <mergeCell ref="E22:E24"/>
    <mergeCell ref="G22:G24"/>
    <mergeCell ref="E25:E27"/>
    <mergeCell ref="F25:F27"/>
    <mergeCell ref="G25:G27"/>
    <mergeCell ref="G30:G31"/>
    <mergeCell ref="H30:H31"/>
    <mergeCell ref="B30:B31"/>
    <mergeCell ref="A30:A31"/>
    <mergeCell ref="D30:D31"/>
    <mergeCell ref="E30:E31"/>
    <mergeCell ref="F30:F31"/>
  </mergeCells>
  <pageMargins left="0.43307086614173229" right="0.43307086614173229" top="0.94488188976377963" bottom="0.15748031496062992" header="0.31496062992125984" footer="0.31496062992125984"/>
  <pageSetup paperSize="9" scale="3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80" zoomScaleNormal="80" zoomScaleSheetLayoutView="80" workbookViewId="0">
      <selection activeCell="A59" sqref="A59"/>
    </sheetView>
  </sheetViews>
  <sheetFormatPr defaultColWidth="9.140625" defaultRowHeight="15.75" x14ac:dyDescent="0.25"/>
  <cols>
    <col min="1" max="1" width="108" style="2" customWidth="1"/>
    <col min="2" max="2" width="19.140625" style="2" customWidth="1"/>
    <col min="3" max="10" width="14.85546875" style="2" customWidth="1"/>
    <col min="11" max="11" width="14.140625" style="2" customWidth="1"/>
    <col min="12" max="12" width="69.140625" style="2" customWidth="1"/>
    <col min="13" max="16384" width="9.140625" style="2"/>
  </cols>
  <sheetData>
    <row r="1" spans="1:18" ht="23.25" x14ac:dyDescent="0.35">
      <c r="K1" s="163" t="s">
        <v>213</v>
      </c>
    </row>
    <row r="2" spans="1:18" ht="144" customHeight="1" x14ac:dyDescent="0.25">
      <c r="K2" s="242" t="s">
        <v>212</v>
      </c>
      <c r="L2" s="242"/>
    </row>
    <row r="3" spans="1:18" ht="42" customHeight="1" x14ac:dyDescent="0.25">
      <c r="K3" s="209" t="s">
        <v>205</v>
      </c>
      <c r="L3" s="211" t="s">
        <v>0</v>
      </c>
    </row>
    <row r="4" spans="1:18" ht="172.5" customHeight="1" x14ac:dyDescent="0.25">
      <c r="K4" s="209"/>
      <c r="L4" s="209"/>
    </row>
    <row r="5" spans="1:18" ht="52.5" customHeight="1" x14ac:dyDescent="0.25">
      <c r="A5" s="243" t="s">
        <v>182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</row>
    <row r="6" spans="1:18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8" ht="16.5" thickBot="1" x14ac:dyDescent="0.3">
      <c r="A7" s="1" t="s">
        <v>20</v>
      </c>
      <c r="L7" s="8" t="s">
        <v>38</v>
      </c>
      <c r="R7" s="9" t="s">
        <v>37</v>
      </c>
    </row>
    <row r="8" spans="1:18" ht="39" customHeight="1" thickBot="1" x14ac:dyDescent="0.3">
      <c r="A8" s="272" t="s">
        <v>21</v>
      </c>
      <c r="B8" s="272" t="s">
        <v>22</v>
      </c>
      <c r="C8" s="269" t="s">
        <v>23</v>
      </c>
      <c r="D8" s="270"/>
      <c r="E8" s="271"/>
      <c r="F8" s="269" t="s">
        <v>24</v>
      </c>
      <c r="G8" s="270"/>
      <c r="H8" s="271"/>
      <c r="I8" s="269" t="s">
        <v>25</v>
      </c>
      <c r="J8" s="270"/>
      <c r="K8" s="271"/>
      <c r="L8" s="272" t="s">
        <v>26</v>
      </c>
    </row>
    <row r="9" spans="1:18" ht="38.25" customHeight="1" x14ac:dyDescent="0.25">
      <c r="A9" s="273"/>
      <c r="B9" s="273"/>
      <c r="C9" s="272" t="s">
        <v>27</v>
      </c>
      <c r="D9" s="286" t="s">
        <v>28</v>
      </c>
      <c r="E9" s="287"/>
      <c r="F9" s="272" t="s">
        <v>27</v>
      </c>
      <c r="G9" s="286" t="s">
        <v>28</v>
      </c>
      <c r="H9" s="287"/>
      <c r="I9" s="272" t="s">
        <v>27</v>
      </c>
      <c r="J9" s="286" t="s">
        <v>30</v>
      </c>
      <c r="K9" s="287"/>
      <c r="L9" s="273"/>
    </row>
    <row r="10" spans="1:18" ht="64.5" customHeight="1" thickBot="1" x14ac:dyDescent="0.3">
      <c r="A10" s="273"/>
      <c r="B10" s="273"/>
      <c r="C10" s="273"/>
      <c r="D10" s="284" t="s">
        <v>29</v>
      </c>
      <c r="E10" s="285"/>
      <c r="F10" s="273"/>
      <c r="G10" s="284" t="s">
        <v>29</v>
      </c>
      <c r="H10" s="285"/>
      <c r="I10" s="273"/>
      <c r="J10" s="284" t="s">
        <v>29</v>
      </c>
      <c r="K10" s="285"/>
      <c r="L10" s="273"/>
    </row>
    <row r="11" spans="1:18" ht="87" customHeight="1" thickBot="1" x14ac:dyDescent="0.3">
      <c r="A11" s="274"/>
      <c r="B11" s="274"/>
      <c r="C11" s="274"/>
      <c r="D11" s="118" t="s">
        <v>31</v>
      </c>
      <c r="E11" s="118" t="s">
        <v>32</v>
      </c>
      <c r="F11" s="274"/>
      <c r="G11" s="118" t="s">
        <v>31</v>
      </c>
      <c r="H11" s="118" t="s">
        <v>32</v>
      </c>
      <c r="I11" s="274"/>
      <c r="J11" s="118" t="s">
        <v>31</v>
      </c>
      <c r="K11" s="118" t="s">
        <v>32</v>
      </c>
      <c r="L11" s="274"/>
    </row>
    <row r="12" spans="1:18" ht="23.25" thickBot="1" x14ac:dyDescent="0.3">
      <c r="A12" s="119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19">
        <v>10</v>
      </c>
      <c r="K12" s="120">
        <v>11</v>
      </c>
      <c r="L12" s="120">
        <v>12</v>
      </c>
    </row>
    <row r="13" spans="1:18" ht="57" customHeight="1" thickBot="1" x14ac:dyDescent="0.3">
      <c r="A13" s="121" t="s">
        <v>33</v>
      </c>
      <c r="B13" s="122" t="s">
        <v>8</v>
      </c>
      <c r="C13" s="123">
        <f>D13</f>
        <v>1106.4000000000001</v>
      </c>
      <c r="D13" s="123">
        <f>D17+D30</f>
        <v>1106.4000000000001</v>
      </c>
      <c r="E13" s="123" t="s">
        <v>34</v>
      </c>
      <c r="F13" s="123">
        <f>G13</f>
        <v>2426.3999999999996</v>
      </c>
      <c r="G13" s="123">
        <f>G17+G30</f>
        <v>2426.3999999999996</v>
      </c>
      <c r="H13" s="123" t="s">
        <v>34</v>
      </c>
      <c r="I13" s="123">
        <f>J13</f>
        <v>2657.3</v>
      </c>
      <c r="J13" s="123">
        <f>J17+J30</f>
        <v>2657.3</v>
      </c>
      <c r="K13" s="123" t="s">
        <v>34</v>
      </c>
      <c r="L13" s="124"/>
    </row>
    <row r="14" spans="1:18" ht="102.75" customHeight="1" thickBot="1" x14ac:dyDescent="0.3">
      <c r="A14" s="275" t="s">
        <v>160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7"/>
    </row>
    <row r="15" spans="1:18" ht="45.75" customHeight="1" x14ac:dyDescent="0.25">
      <c r="A15" s="281" t="s">
        <v>128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3"/>
    </row>
    <row r="16" spans="1:18" ht="42" customHeight="1" thickBot="1" x14ac:dyDescent="0.3">
      <c r="A16" s="278" t="s">
        <v>161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80"/>
    </row>
    <row r="17" spans="1:16" ht="51.75" customHeight="1" thickBot="1" x14ac:dyDescent="0.3">
      <c r="A17" s="125" t="s">
        <v>41</v>
      </c>
      <c r="B17" s="126" t="s">
        <v>8</v>
      </c>
      <c r="C17" s="127">
        <f>C20</f>
        <v>75</v>
      </c>
      <c r="D17" s="127">
        <f>D20</f>
        <v>75</v>
      </c>
      <c r="E17" s="127" t="str">
        <f t="shared" ref="E17:K17" si="0">E20</f>
        <v>-</v>
      </c>
      <c r="F17" s="127">
        <f>G17</f>
        <v>323.70000000000005</v>
      </c>
      <c r="G17" s="127">
        <f>G20+G27</f>
        <v>323.70000000000005</v>
      </c>
      <c r="H17" s="127" t="s">
        <v>34</v>
      </c>
      <c r="I17" s="127">
        <f>J17</f>
        <v>342.5</v>
      </c>
      <c r="J17" s="127">
        <f>J20+J27</f>
        <v>342.5</v>
      </c>
      <c r="K17" s="127" t="str">
        <f t="shared" si="0"/>
        <v>-</v>
      </c>
      <c r="L17" s="128"/>
    </row>
    <row r="18" spans="1:16" ht="30" customHeight="1" x14ac:dyDescent="0.25">
      <c r="A18" s="281" t="s">
        <v>36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3"/>
    </row>
    <row r="19" spans="1:16" ht="6.75" customHeight="1" thickBot="1" x14ac:dyDescent="0.3">
      <c r="A19" s="278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80"/>
    </row>
    <row r="20" spans="1:16" ht="60.75" hidden="1" customHeight="1" thickBot="1" x14ac:dyDescent="0.3">
      <c r="A20" s="129" t="s">
        <v>162</v>
      </c>
      <c r="B20" s="126" t="s">
        <v>8</v>
      </c>
      <c r="C20" s="127">
        <f>SUM(C21:C26)</f>
        <v>75</v>
      </c>
      <c r="D20" s="127">
        <f>SUM(D21:D27)</f>
        <v>75</v>
      </c>
      <c r="E20" s="127" t="s">
        <v>34</v>
      </c>
      <c r="F20" s="127">
        <f>G20</f>
        <v>173.70000000000002</v>
      </c>
      <c r="G20" s="127">
        <f>SUM(G21:G26)</f>
        <v>173.70000000000002</v>
      </c>
      <c r="H20" s="127" t="s">
        <v>34</v>
      </c>
      <c r="I20" s="127">
        <f>J20</f>
        <v>182.5</v>
      </c>
      <c r="J20" s="127">
        <f>SUM(J21:J26)</f>
        <v>182.5</v>
      </c>
      <c r="K20" s="127" t="s">
        <v>34</v>
      </c>
      <c r="L20" s="128"/>
    </row>
    <row r="21" spans="1:16" ht="105.75" hidden="1" customHeight="1" thickBot="1" x14ac:dyDescent="0.3">
      <c r="A21" s="130" t="s">
        <v>39</v>
      </c>
      <c r="B21" s="131" t="s">
        <v>8</v>
      </c>
      <c r="C21" s="132">
        <v>40</v>
      </c>
      <c r="D21" s="132">
        <v>40</v>
      </c>
      <c r="E21" s="122" t="s">
        <v>34</v>
      </c>
      <c r="F21" s="131">
        <v>42.1</v>
      </c>
      <c r="G21" s="131">
        <v>42.1</v>
      </c>
      <c r="H21" s="122" t="s">
        <v>34</v>
      </c>
      <c r="I21" s="131">
        <v>44.2</v>
      </c>
      <c r="J21" s="133">
        <v>44.2</v>
      </c>
      <c r="K21" s="122" t="s">
        <v>34</v>
      </c>
      <c r="L21" s="134" t="s">
        <v>93</v>
      </c>
    </row>
    <row r="22" spans="1:16" ht="107.25" hidden="1" customHeight="1" thickBot="1" x14ac:dyDescent="0.3">
      <c r="A22" s="130" t="s">
        <v>17</v>
      </c>
      <c r="B22" s="131" t="s">
        <v>8</v>
      </c>
      <c r="C22" s="132">
        <f>D22</f>
        <v>0</v>
      </c>
      <c r="D22" s="132">
        <v>0</v>
      </c>
      <c r="E22" s="131" t="s">
        <v>34</v>
      </c>
      <c r="F22" s="131">
        <v>63.2</v>
      </c>
      <c r="G22" s="131">
        <v>63.2</v>
      </c>
      <c r="H22" s="131" t="s">
        <v>34</v>
      </c>
      <c r="I22" s="131">
        <f>J22</f>
        <v>66.400000000000006</v>
      </c>
      <c r="J22" s="135">
        <v>66.400000000000006</v>
      </c>
      <c r="K22" s="131" t="s">
        <v>34</v>
      </c>
      <c r="L22" s="134" t="s">
        <v>93</v>
      </c>
    </row>
    <row r="23" spans="1:16" ht="101.25" hidden="1" customHeight="1" thickBot="1" x14ac:dyDescent="0.3">
      <c r="A23" s="136" t="s">
        <v>40</v>
      </c>
      <c r="B23" s="133" t="s">
        <v>8</v>
      </c>
      <c r="C23" s="137">
        <v>20</v>
      </c>
      <c r="D23" s="137">
        <v>20</v>
      </c>
      <c r="E23" s="119" t="s">
        <v>34</v>
      </c>
      <c r="F23" s="137">
        <f>G23</f>
        <v>21</v>
      </c>
      <c r="G23" s="137">
        <v>21</v>
      </c>
      <c r="H23" s="119" t="s">
        <v>34</v>
      </c>
      <c r="I23" s="133">
        <v>22.1</v>
      </c>
      <c r="J23" s="138">
        <v>22.1</v>
      </c>
      <c r="K23" s="119" t="s">
        <v>34</v>
      </c>
      <c r="L23" s="134" t="s">
        <v>93</v>
      </c>
    </row>
    <row r="24" spans="1:16" ht="117.75" hidden="1" customHeight="1" thickBot="1" x14ac:dyDescent="0.3">
      <c r="A24" s="130" t="s">
        <v>74</v>
      </c>
      <c r="B24" s="131" t="s">
        <v>8</v>
      </c>
      <c r="C24" s="132">
        <f>D24</f>
        <v>0</v>
      </c>
      <c r="D24" s="132">
        <v>0</v>
      </c>
      <c r="E24" s="122" t="s">
        <v>34</v>
      </c>
      <c r="F24" s="131">
        <v>21.1</v>
      </c>
      <c r="G24" s="131">
        <v>21.1</v>
      </c>
      <c r="H24" s="122" t="s">
        <v>34</v>
      </c>
      <c r="I24" s="131">
        <v>22.1</v>
      </c>
      <c r="J24" s="133">
        <v>22.1</v>
      </c>
      <c r="K24" s="122" t="s">
        <v>34</v>
      </c>
      <c r="L24" s="134" t="s">
        <v>93</v>
      </c>
    </row>
    <row r="25" spans="1:16" ht="112.5" hidden="1" customHeight="1" thickBot="1" x14ac:dyDescent="0.3">
      <c r="A25" s="130" t="s">
        <v>18</v>
      </c>
      <c r="B25" s="131" t="s">
        <v>8</v>
      </c>
      <c r="C25" s="132">
        <v>15</v>
      </c>
      <c r="D25" s="132">
        <v>15</v>
      </c>
      <c r="E25" s="122" t="s">
        <v>34</v>
      </c>
      <c r="F25" s="131">
        <v>15.8</v>
      </c>
      <c r="G25" s="131">
        <v>15.8</v>
      </c>
      <c r="H25" s="122" t="s">
        <v>34</v>
      </c>
      <c r="I25" s="131">
        <v>16.600000000000001</v>
      </c>
      <c r="J25" s="133">
        <v>16.600000000000001</v>
      </c>
      <c r="K25" s="122" t="s">
        <v>34</v>
      </c>
      <c r="L25" s="134" t="s">
        <v>93</v>
      </c>
    </row>
    <row r="26" spans="1:16" ht="97.5" hidden="1" customHeight="1" thickBot="1" x14ac:dyDescent="0.3">
      <c r="A26" s="136" t="s">
        <v>78</v>
      </c>
      <c r="B26" s="133" t="s">
        <v>8</v>
      </c>
      <c r="C26" s="137">
        <f>D26</f>
        <v>0</v>
      </c>
      <c r="D26" s="137">
        <v>0</v>
      </c>
      <c r="E26" s="133" t="s">
        <v>34</v>
      </c>
      <c r="F26" s="133">
        <v>10.5</v>
      </c>
      <c r="G26" s="133">
        <v>10.5</v>
      </c>
      <c r="H26" s="133" t="s">
        <v>34</v>
      </c>
      <c r="I26" s="133">
        <v>11.1</v>
      </c>
      <c r="J26" s="138">
        <v>11.1</v>
      </c>
      <c r="K26" s="133" t="s">
        <v>34</v>
      </c>
      <c r="L26" s="139" t="s">
        <v>93</v>
      </c>
    </row>
    <row r="27" spans="1:16" ht="97.5" customHeight="1" thickBot="1" x14ac:dyDescent="0.3">
      <c r="A27" s="129" t="s">
        <v>202</v>
      </c>
      <c r="B27" s="126" t="s">
        <v>8</v>
      </c>
      <c r="C27" s="127">
        <v>0</v>
      </c>
      <c r="D27" s="127">
        <v>0</v>
      </c>
      <c r="E27" s="127" t="s">
        <v>34</v>
      </c>
      <c r="F27" s="127">
        <v>150</v>
      </c>
      <c r="G27" s="127">
        <v>150</v>
      </c>
      <c r="H27" s="127" t="s">
        <v>34</v>
      </c>
      <c r="I27" s="127">
        <f>J27</f>
        <v>160</v>
      </c>
      <c r="J27" s="127">
        <v>160</v>
      </c>
      <c r="K27" s="127" t="s">
        <v>34</v>
      </c>
      <c r="L27" s="155" t="s">
        <v>93</v>
      </c>
    </row>
    <row r="28" spans="1:16" ht="42.75" customHeight="1" x14ac:dyDescent="0.25">
      <c r="A28" s="281" t="s">
        <v>96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3"/>
    </row>
    <row r="29" spans="1:16" ht="63" customHeight="1" thickBot="1" x14ac:dyDescent="0.3">
      <c r="A29" s="278" t="s">
        <v>163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80"/>
      <c r="P29" s="127"/>
    </row>
    <row r="30" spans="1:16" s="10" customFormat="1" ht="46.5" customHeight="1" thickBot="1" x14ac:dyDescent="0.3">
      <c r="A30" s="140" t="s">
        <v>42</v>
      </c>
      <c r="B30" s="141" t="s">
        <v>8</v>
      </c>
      <c r="C30" s="142">
        <f>D30</f>
        <v>1031.4000000000001</v>
      </c>
      <c r="D30" s="142">
        <f>D32+D35+D39+D45+D47+D50</f>
        <v>1031.4000000000001</v>
      </c>
      <c r="E30" s="142" t="s">
        <v>34</v>
      </c>
      <c r="F30" s="142">
        <f>G30</f>
        <v>2102.6999999999998</v>
      </c>
      <c r="G30" s="142">
        <f>G32+G35+G39+G43+G45+G47+G50</f>
        <v>2102.6999999999998</v>
      </c>
      <c r="H30" s="142" t="s">
        <v>34</v>
      </c>
      <c r="I30" s="142">
        <f>J30</f>
        <v>2314.8000000000002</v>
      </c>
      <c r="J30" s="142">
        <f>J32+J35+J39+J43+J45+J47+J50</f>
        <v>2314.8000000000002</v>
      </c>
      <c r="K30" s="143" t="s">
        <v>34</v>
      </c>
      <c r="L30" s="144"/>
    </row>
    <row r="31" spans="1:16" ht="42.75" customHeight="1" thickBot="1" x14ac:dyDescent="0.3">
      <c r="A31" s="275" t="s">
        <v>35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7"/>
    </row>
    <row r="32" spans="1:16" ht="101.25" hidden="1" customHeight="1" thickBot="1" x14ac:dyDescent="0.3">
      <c r="A32" s="145" t="s">
        <v>164</v>
      </c>
      <c r="B32" s="126" t="s">
        <v>8</v>
      </c>
      <c r="C32" s="127">
        <f>SUM(C33:C34)</f>
        <v>78.099999999999994</v>
      </c>
      <c r="D32" s="127">
        <f t="shared" ref="D32:J32" si="1">SUM(D33:D34)</f>
        <v>78.099999999999994</v>
      </c>
      <c r="E32" s="127" t="s">
        <v>34</v>
      </c>
      <c r="F32" s="127">
        <f t="shared" si="1"/>
        <v>188.3</v>
      </c>
      <c r="G32" s="127">
        <f t="shared" si="1"/>
        <v>188.3</v>
      </c>
      <c r="H32" s="127">
        <f t="shared" si="1"/>
        <v>0</v>
      </c>
      <c r="I32" s="127">
        <f t="shared" si="1"/>
        <v>194</v>
      </c>
      <c r="J32" s="127">
        <f t="shared" si="1"/>
        <v>194</v>
      </c>
      <c r="K32" s="127" t="s">
        <v>34</v>
      </c>
      <c r="L32" s="146"/>
    </row>
    <row r="33" spans="1:12" ht="110.25" hidden="1" customHeight="1" thickBot="1" x14ac:dyDescent="0.3">
      <c r="A33" s="130" t="s">
        <v>136</v>
      </c>
      <c r="B33" s="131" t="s">
        <v>8</v>
      </c>
      <c r="C33" s="132">
        <f>D33</f>
        <v>0</v>
      </c>
      <c r="D33" s="132">
        <v>0</v>
      </c>
      <c r="E33" s="147" t="s">
        <v>34</v>
      </c>
      <c r="F33" s="132">
        <v>15.8</v>
      </c>
      <c r="G33" s="132">
        <v>15.8</v>
      </c>
      <c r="H33" s="132" t="s">
        <v>34</v>
      </c>
      <c r="I33" s="132">
        <v>16.600000000000001</v>
      </c>
      <c r="J33" s="137">
        <v>16.600000000000001</v>
      </c>
      <c r="K33" s="132" t="s">
        <v>34</v>
      </c>
      <c r="L33" s="134" t="s">
        <v>93</v>
      </c>
    </row>
    <row r="34" spans="1:12" ht="106.5" hidden="1" customHeight="1" thickBot="1" x14ac:dyDescent="0.3">
      <c r="A34" s="130" t="s">
        <v>137</v>
      </c>
      <c r="B34" s="131" t="s">
        <v>8</v>
      </c>
      <c r="C34" s="132">
        <f>D34</f>
        <v>78.099999999999994</v>
      </c>
      <c r="D34" s="132">
        <v>78.099999999999994</v>
      </c>
      <c r="E34" s="132" t="s">
        <v>34</v>
      </c>
      <c r="F34" s="132">
        <v>172.5</v>
      </c>
      <c r="G34" s="132">
        <v>172.5</v>
      </c>
      <c r="H34" s="132" t="s">
        <v>34</v>
      </c>
      <c r="I34" s="132">
        <v>177.4</v>
      </c>
      <c r="J34" s="137">
        <v>177.4</v>
      </c>
      <c r="K34" s="132" t="s">
        <v>34</v>
      </c>
      <c r="L34" s="134" t="s">
        <v>93</v>
      </c>
    </row>
    <row r="35" spans="1:12" ht="36.75" hidden="1" customHeight="1" thickBot="1" x14ac:dyDescent="0.3">
      <c r="A35" s="148" t="s">
        <v>165</v>
      </c>
      <c r="B35" s="141" t="s">
        <v>8</v>
      </c>
      <c r="C35" s="143">
        <f>SUM(C36:C38)</f>
        <v>101.1</v>
      </c>
      <c r="D35" s="143">
        <f t="shared" ref="D35:J35" si="2">SUM(D36:D38)</f>
        <v>101.1</v>
      </c>
      <c r="E35" s="143" t="s">
        <v>34</v>
      </c>
      <c r="F35" s="143">
        <f t="shared" si="2"/>
        <v>258.8</v>
      </c>
      <c r="G35" s="143">
        <f t="shared" si="2"/>
        <v>258.8</v>
      </c>
      <c r="H35" s="143">
        <f t="shared" si="2"/>
        <v>0</v>
      </c>
      <c r="I35" s="143">
        <f t="shared" si="2"/>
        <v>273</v>
      </c>
      <c r="J35" s="143">
        <f t="shared" si="2"/>
        <v>273</v>
      </c>
      <c r="K35" s="149" t="s">
        <v>34</v>
      </c>
      <c r="L35" s="150"/>
    </row>
    <row r="36" spans="1:12" ht="111.75" hidden="1" customHeight="1" thickBot="1" x14ac:dyDescent="0.3">
      <c r="A36" s="151" t="s">
        <v>19</v>
      </c>
      <c r="B36" s="133" t="s">
        <v>8</v>
      </c>
      <c r="C36" s="137">
        <f t="shared" ref="C36:C42" si="3">D36</f>
        <v>0</v>
      </c>
      <c r="D36" s="137">
        <v>0</v>
      </c>
      <c r="E36" s="152" t="s">
        <v>34</v>
      </c>
      <c r="F36" s="137">
        <v>129.9</v>
      </c>
      <c r="G36" s="137">
        <v>129.9</v>
      </c>
      <c r="H36" s="137" t="s">
        <v>34</v>
      </c>
      <c r="I36" s="137">
        <f>J36</f>
        <v>137.1</v>
      </c>
      <c r="J36" s="137">
        <v>137.1</v>
      </c>
      <c r="K36" s="153" t="s">
        <v>34</v>
      </c>
      <c r="L36" s="136" t="s">
        <v>93</v>
      </c>
    </row>
    <row r="37" spans="1:12" ht="111.75" hidden="1" customHeight="1" thickBot="1" x14ac:dyDescent="0.3">
      <c r="A37" s="130" t="s">
        <v>89</v>
      </c>
      <c r="B37" s="131" t="s">
        <v>8</v>
      </c>
      <c r="C37" s="132">
        <f t="shared" si="3"/>
        <v>21.1</v>
      </c>
      <c r="D37" s="132">
        <v>21.1</v>
      </c>
      <c r="E37" s="147" t="s">
        <v>34</v>
      </c>
      <c r="F37" s="132">
        <v>44.7</v>
      </c>
      <c r="G37" s="132">
        <v>44.7</v>
      </c>
      <c r="H37" s="132" t="s">
        <v>34</v>
      </c>
      <c r="I37" s="132">
        <v>47.2</v>
      </c>
      <c r="J37" s="154">
        <v>47.2</v>
      </c>
      <c r="K37" s="132" t="s">
        <v>34</v>
      </c>
      <c r="L37" s="136" t="s">
        <v>93</v>
      </c>
    </row>
    <row r="38" spans="1:12" ht="109.5" hidden="1" customHeight="1" thickBot="1" x14ac:dyDescent="0.3">
      <c r="A38" s="130" t="s">
        <v>94</v>
      </c>
      <c r="B38" s="131" t="s">
        <v>8</v>
      </c>
      <c r="C38" s="132">
        <f t="shared" si="3"/>
        <v>80</v>
      </c>
      <c r="D38" s="132">
        <v>80</v>
      </c>
      <c r="E38" s="147" t="s">
        <v>34</v>
      </c>
      <c r="F38" s="132">
        <f>G38</f>
        <v>84.2</v>
      </c>
      <c r="G38" s="132">
        <v>84.2</v>
      </c>
      <c r="H38" s="132" t="s">
        <v>34</v>
      </c>
      <c r="I38" s="132">
        <f>J38</f>
        <v>88.7</v>
      </c>
      <c r="J38" s="137">
        <v>88.7</v>
      </c>
      <c r="K38" s="132" t="s">
        <v>34</v>
      </c>
      <c r="L38" s="136" t="s">
        <v>93</v>
      </c>
    </row>
    <row r="39" spans="1:12" ht="84.75" hidden="1" customHeight="1" thickBot="1" x14ac:dyDescent="0.3">
      <c r="A39" s="129" t="s">
        <v>166</v>
      </c>
      <c r="B39" s="126" t="s">
        <v>8</v>
      </c>
      <c r="C39" s="127">
        <f>D39</f>
        <v>417.5</v>
      </c>
      <c r="D39" s="127">
        <f>SUM(D40:D42)</f>
        <v>417.5</v>
      </c>
      <c r="E39" s="127" t="s">
        <v>34</v>
      </c>
      <c r="F39" s="127">
        <f>G39</f>
        <v>436</v>
      </c>
      <c r="G39" s="127">
        <f>SUM(G40:G42)</f>
        <v>436</v>
      </c>
      <c r="H39" s="127" t="s">
        <v>34</v>
      </c>
      <c r="I39" s="127">
        <f>J39</f>
        <v>485.1</v>
      </c>
      <c r="J39" s="127">
        <f>SUM(J40:J42)</f>
        <v>485.1</v>
      </c>
      <c r="K39" s="127" t="s">
        <v>34</v>
      </c>
      <c r="L39" s="155"/>
    </row>
    <row r="40" spans="1:12" ht="111.75" hidden="1" customHeight="1" thickBot="1" x14ac:dyDescent="0.3">
      <c r="A40" s="130" t="s">
        <v>135</v>
      </c>
      <c r="B40" s="131" t="s">
        <v>8</v>
      </c>
      <c r="C40" s="132">
        <f t="shared" si="3"/>
        <v>54.1</v>
      </c>
      <c r="D40" s="156">
        <v>54.1</v>
      </c>
      <c r="E40" s="156" t="s">
        <v>34</v>
      </c>
      <c r="F40" s="156">
        <f>G40</f>
        <v>61.8</v>
      </c>
      <c r="G40" s="156">
        <v>61.8</v>
      </c>
      <c r="H40" s="132" t="s">
        <v>34</v>
      </c>
      <c r="I40" s="132">
        <v>94.9</v>
      </c>
      <c r="J40" s="137">
        <v>94.9</v>
      </c>
      <c r="K40" s="132" t="s">
        <v>34</v>
      </c>
      <c r="L40" s="134" t="s">
        <v>93</v>
      </c>
    </row>
    <row r="41" spans="1:12" ht="108" hidden="1" customHeight="1" thickBot="1" x14ac:dyDescent="0.3">
      <c r="A41" s="130" t="s">
        <v>104</v>
      </c>
      <c r="B41" s="131" t="s">
        <v>8</v>
      </c>
      <c r="C41" s="132">
        <f t="shared" si="3"/>
        <v>146.69999999999999</v>
      </c>
      <c r="D41" s="156">
        <v>146.69999999999999</v>
      </c>
      <c r="E41" s="156" t="s">
        <v>34</v>
      </c>
      <c r="F41" s="156">
        <f>G41</f>
        <v>154.19999999999999</v>
      </c>
      <c r="G41" s="156">
        <v>154.19999999999999</v>
      </c>
      <c r="H41" s="132" t="s">
        <v>34</v>
      </c>
      <c r="I41" s="132">
        <v>162.69999999999999</v>
      </c>
      <c r="J41" s="137">
        <v>162.69999999999999</v>
      </c>
      <c r="K41" s="132" t="s">
        <v>34</v>
      </c>
      <c r="L41" s="134" t="s">
        <v>93</v>
      </c>
    </row>
    <row r="42" spans="1:12" ht="108.75" hidden="1" customHeight="1" thickBot="1" x14ac:dyDescent="0.3">
      <c r="A42" s="136" t="s">
        <v>103</v>
      </c>
      <c r="B42" s="133" t="s">
        <v>8</v>
      </c>
      <c r="C42" s="137">
        <f t="shared" si="3"/>
        <v>216.7</v>
      </c>
      <c r="D42" s="137">
        <v>216.7</v>
      </c>
      <c r="E42" s="137" t="s">
        <v>34</v>
      </c>
      <c r="F42" s="137">
        <f>G42</f>
        <v>220</v>
      </c>
      <c r="G42" s="137">
        <v>220</v>
      </c>
      <c r="H42" s="137" t="s">
        <v>34</v>
      </c>
      <c r="I42" s="137">
        <f>J42</f>
        <v>227.5</v>
      </c>
      <c r="J42" s="157">
        <v>227.5</v>
      </c>
      <c r="K42" s="137" t="s">
        <v>34</v>
      </c>
      <c r="L42" s="134" t="s">
        <v>93</v>
      </c>
    </row>
    <row r="43" spans="1:12" ht="72.75" hidden="1" customHeight="1" thickBot="1" x14ac:dyDescent="0.3">
      <c r="A43" s="129" t="s">
        <v>167</v>
      </c>
      <c r="B43" s="126" t="s">
        <v>8</v>
      </c>
      <c r="C43" s="127">
        <f>C44</f>
        <v>0</v>
      </c>
      <c r="D43" s="127">
        <f>D44</f>
        <v>0</v>
      </c>
      <c r="E43" s="126" t="str">
        <f t="shared" ref="D43:K47" si="4">E44</f>
        <v>-</v>
      </c>
      <c r="F43" s="126">
        <f t="shared" si="4"/>
        <v>274.60000000000002</v>
      </c>
      <c r="G43" s="126">
        <f t="shared" si="4"/>
        <v>274.60000000000002</v>
      </c>
      <c r="H43" s="126" t="str">
        <f t="shared" si="4"/>
        <v>-</v>
      </c>
      <c r="I43" s="126">
        <f t="shared" si="4"/>
        <v>362.4</v>
      </c>
      <c r="J43" s="126">
        <f t="shared" si="4"/>
        <v>362.4</v>
      </c>
      <c r="K43" s="126" t="str">
        <f t="shared" si="4"/>
        <v>-</v>
      </c>
      <c r="L43" s="155"/>
    </row>
    <row r="44" spans="1:12" ht="98.25" hidden="1" customHeight="1" thickBot="1" x14ac:dyDescent="0.3">
      <c r="A44" s="130" t="s">
        <v>105</v>
      </c>
      <c r="B44" s="131" t="s">
        <v>8</v>
      </c>
      <c r="C44" s="132">
        <f>D44</f>
        <v>0</v>
      </c>
      <c r="D44" s="132">
        <v>0</v>
      </c>
      <c r="E44" s="131" t="s">
        <v>34</v>
      </c>
      <c r="F44" s="131">
        <v>274.60000000000002</v>
      </c>
      <c r="G44" s="131">
        <v>274.60000000000002</v>
      </c>
      <c r="H44" s="131" t="s">
        <v>34</v>
      </c>
      <c r="I44" s="131">
        <v>362.4</v>
      </c>
      <c r="J44" s="133">
        <v>362.4</v>
      </c>
      <c r="K44" s="158" t="s">
        <v>34</v>
      </c>
      <c r="L44" s="134" t="s">
        <v>93</v>
      </c>
    </row>
    <row r="45" spans="1:12" ht="128.25" hidden="1" customHeight="1" thickBot="1" x14ac:dyDescent="0.3">
      <c r="A45" s="159" t="s">
        <v>168</v>
      </c>
      <c r="B45" s="126" t="s">
        <v>8</v>
      </c>
      <c r="C45" s="127">
        <f>C46</f>
        <v>30</v>
      </c>
      <c r="D45" s="127">
        <f t="shared" si="4"/>
        <v>30</v>
      </c>
      <c r="E45" s="127" t="str">
        <f t="shared" si="4"/>
        <v>-</v>
      </c>
      <c r="F45" s="127">
        <f t="shared" si="4"/>
        <v>40</v>
      </c>
      <c r="G45" s="127">
        <f t="shared" si="4"/>
        <v>40</v>
      </c>
      <c r="H45" s="127" t="str">
        <f t="shared" si="4"/>
        <v>-</v>
      </c>
      <c r="I45" s="127">
        <f>I46</f>
        <v>50</v>
      </c>
      <c r="J45" s="127">
        <f t="shared" si="4"/>
        <v>50</v>
      </c>
      <c r="K45" s="126" t="str">
        <f t="shared" si="4"/>
        <v>-</v>
      </c>
      <c r="L45" s="155"/>
    </row>
    <row r="46" spans="1:12" ht="134.25" hidden="1" customHeight="1" thickBot="1" x14ac:dyDescent="0.3">
      <c r="A46" s="130" t="s">
        <v>129</v>
      </c>
      <c r="B46" s="131" t="s">
        <v>8</v>
      </c>
      <c r="C46" s="132">
        <f>D46</f>
        <v>30</v>
      </c>
      <c r="D46" s="132">
        <v>30</v>
      </c>
      <c r="E46" s="132" t="s">
        <v>34</v>
      </c>
      <c r="F46" s="132">
        <v>40</v>
      </c>
      <c r="G46" s="132">
        <v>40</v>
      </c>
      <c r="H46" s="132" t="s">
        <v>34</v>
      </c>
      <c r="I46" s="132">
        <v>50</v>
      </c>
      <c r="J46" s="137">
        <v>50</v>
      </c>
      <c r="K46" s="158" t="s">
        <v>34</v>
      </c>
      <c r="L46" s="134" t="s">
        <v>93</v>
      </c>
    </row>
    <row r="47" spans="1:12" ht="195.75" customHeight="1" thickBot="1" x14ac:dyDescent="0.3">
      <c r="A47" s="159" t="s">
        <v>169</v>
      </c>
      <c r="B47" s="126" t="s">
        <v>8</v>
      </c>
      <c r="C47" s="127">
        <f>D47</f>
        <v>300</v>
      </c>
      <c r="D47" s="127">
        <f>D48+D49</f>
        <v>300</v>
      </c>
      <c r="E47" s="127" t="str">
        <f t="shared" si="4"/>
        <v>-</v>
      </c>
      <c r="F47" s="127">
        <f>G47</f>
        <v>605</v>
      </c>
      <c r="G47" s="127">
        <f>G48+G49</f>
        <v>605</v>
      </c>
      <c r="H47" s="127" t="str">
        <f t="shared" si="4"/>
        <v>-</v>
      </c>
      <c r="I47" s="127">
        <f>J47</f>
        <v>635.29999999999995</v>
      </c>
      <c r="J47" s="127">
        <f>J48+J49</f>
        <v>635.29999999999995</v>
      </c>
      <c r="K47" s="126" t="str">
        <f t="shared" si="4"/>
        <v>-</v>
      </c>
      <c r="L47" s="155"/>
    </row>
    <row r="48" spans="1:12" ht="153.75" hidden="1" customHeight="1" thickBot="1" x14ac:dyDescent="0.3">
      <c r="A48" s="130" t="s">
        <v>155</v>
      </c>
      <c r="B48" s="131" t="s">
        <v>8</v>
      </c>
      <c r="C48" s="156">
        <f>D48</f>
        <v>100</v>
      </c>
      <c r="D48" s="156">
        <v>100</v>
      </c>
      <c r="E48" s="156" t="s">
        <v>34</v>
      </c>
      <c r="F48" s="156">
        <f>G48</f>
        <v>105</v>
      </c>
      <c r="G48" s="156">
        <v>105</v>
      </c>
      <c r="H48" s="156" t="s">
        <v>34</v>
      </c>
      <c r="I48" s="156">
        <f>J48</f>
        <v>110.3</v>
      </c>
      <c r="J48" s="160">
        <v>110.3</v>
      </c>
      <c r="K48" s="158" t="s">
        <v>34</v>
      </c>
      <c r="L48" s="134" t="s">
        <v>93</v>
      </c>
    </row>
    <row r="49" spans="1:12" ht="131.25" customHeight="1" thickBot="1" x14ac:dyDescent="0.3">
      <c r="A49" s="130" t="s">
        <v>152</v>
      </c>
      <c r="B49" s="131" t="s">
        <v>8</v>
      </c>
      <c r="C49" s="156">
        <f>D49</f>
        <v>200</v>
      </c>
      <c r="D49" s="156">
        <v>200</v>
      </c>
      <c r="E49" s="156" t="s">
        <v>34</v>
      </c>
      <c r="F49" s="156">
        <f>G49</f>
        <v>500</v>
      </c>
      <c r="G49" s="156">
        <f>210+290</f>
        <v>500</v>
      </c>
      <c r="H49" s="156" t="s">
        <v>34</v>
      </c>
      <c r="I49" s="156">
        <f>J49</f>
        <v>525</v>
      </c>
      <c r="J49" s="160">
        <f>220.5+304.5</f>
        <v>525</v>
      </c>
      <c r="K49" s="158" t="s">
        <v>34</v>
      </c>
      <c r="L49" s="134" t="s">
        <v>93</v>
      </c>
    </row>
    <row r="50" spans="1:12" ht="138.75" hidden="1" customHeight="1" thickBot="1" x14ac:dyDescent="0.3">
      <c r="A50" s="175" t="s">
        <v>173</v>
      </c>
      <c r="B50" s="170" t="s">
        <v>8</v>
      </c>
      <c r="C50" s="171">
        <f>D50</f>
        <v>104.7</v>
      </c>
      <c r="D50" s="171">
        <v>104.7</v>
      </c>
      <c r="E50" s="171" t="s">
        <v>34</v>
      </c>
      <c r="F50" s="171">
        <f>G50</f>
        <v>300</v>
      </c>
      <c r="G50" s="171">
        <v>300</v>
      </c>
      <c r="H50" s="171" t="s">
        <v>34</v>
      </c>
      <c r="I50" s="171">
        <f>J50</f>
        <v>315</v>
      </c>
      <c r="J50" s="160">
        <v>315</v>
      </c>
      <c r="K50" s="172" t="s">
        <v>34</v>
      </c>
      <c r="L50" s="183" t="s">
        <v>178</v>
      </c>
    </row>
    <row r="51" spans="1:12" ht="16.5" customHeight="1" x14ac:dyDescent="0.25">
      <c r="A51" s="9"/>
    </row>
    <row r="52" spans="1:12" ht="16.5" customHeight="1" x14ac:dyDescent="0.25">
      <c r="A52" s="9"/>
    </row>
    <row r="53" spans="1:12" ht="16.5" customHeight="1" x14ac:dyDescent="0.25">
      <c r="A53" s="9"/>
    </row>
    <row r="54" spans="1:12" ht="16.5" customHeight="1" x14ac:dyDescent="0.25">
      <c r="A54" s="9"/>
    </row>
    <row r="55" spans="1:12" ht="16.5" customHeight="1" x14ac:dyDescent="0.25">
      <c r="A55" s="9"/>
    </row>
    <row r="56" spans="1:12" ht="16.5" customHeight="1" x14ac:dyDescent="0.25">
      <c r="A56" s="7"/>
    </row>
    <row r="57" spans="1:12" ht="16.5" customHeight="1" x14ac:dyDescent="0.3">
      <c r="A57" s="5"/>
      <c r="B57" s="6"/>
      <c r="C57" s="6"/>
      <c r="D57" s="6"/>
      <c r="E57" s="6"/>
      <c r="F57" s="6"/>
      <c r="G57" s="6"/>
      <c r="H57" s="4"/>
      <c r="I57" s="4"/>
      <c r="J57" s="4"/>
      <c r="K57" s="11"/>
      <c r="L57" s="11"/>
    </row>
    <row r="58" spans="1:12" ht="27.75" customHeight="1" x14ac:dyDescent="0.35">
      <c r="A58" s="161"/>
      <c r="B58" s="162"/>
      <c r="C58" s="162"/>
      <c r="D58" s="162"/>
      <c r="E58" s="162"/>
      <c r="F58" s="162"/>
      <c r="G58" s="162"/>
      <c r="H58" s="163"/>
      <c r="I58" s="163"/>
      <c r="J58" s="163"/>
      <c r="K58" s="164"/>
      <c r="L58" s="163"/>
    </row>
    <row r="59" spans="1:12" ht="23.25" customHeight="1" x14ac:dyDescent="0.4">
      <c r="A59" s="214" t="s">
        <v>206</v>
      </c>
      <c r="B59" s="215"/>
      <c r="C59" s="215"/>
      <c r="D59" s="215"/>
      <c r="E59" s="215"/>
      <c r="F59" s="215"/>
      <c r="G59" s="215"/>
      <c r="H59" s="216"/>
      <c r="I59" s="163"/>
      <c r="J59" s="163"/>
      <c r="K59" s="163"/>
      <c r="L59" s="216" t="s">
        <v>207</v>
      </c>
    </row>
    <row r="60" spans="1:12" ht="26.25" x14ac:dyDescent="0.4">
      <c r="A60" s="109"/>
      <c r="B60" s="112"/>
      <c r="C60" s="112"/>
      <c r="D60" s="112"/>
      <c r="E60" s="112"/>
      <c r="F60" s="112"/>
      <c r="G60" s="112"/>
      <c r="H60" s="112"/>
      <c r="I60" s="4"/>
      <c r="J60" s="4"/>
      <c r="L60" s="4"/>
    </row>
    <row r="61" spans="1:12" ht="26.25" x14ac:dyDescent="0.4">
      <c r="A61" s="112" t="s">
        <v>210</v>
      </c>
      <c r="B61" s="112"/>
      <c r="C61" s="112"/>
      <c r="D61" s="112"/>
      <c r="E61" s="112"/>
      <c r="F61" s="112"/>
      <c r="G61" s="112"/>
      <c r="H61" s="112"/>
    </row>
  </sheetData>
  <mergeCells count="24">
    <mergeCell ref="A14:L14"/>
    <mergeCell ref="C9:C11"/>
    <mergeCell ref="B8:B11"/>
    <mergeCell ref="F9:F11"/>
    <mergeCell ref="I9:I11"/>
    <mergeCell ref="G10:H10"/>
    <mergeCell ref="J9:K9"/>
    <mergeCell ref="J10:K10"/>
    <mergeCell ref="D9:E9"/>
    <mergeCell ref="D10:E10"/>
    <mergeCell ref="G9:H9"/>
    <mergeCell ref="L8:L11"/>
    <mergeCell ref="A31:L31"/>
    <mergeCell ref="A29:L29"/>
    <mergeCell ref="A28:L28"/>
    <mergeCell ref="A15:L15"/>
    <mergeCell ref="A16:L16"/>
    <mergeCell ref="A18:L19"/>
    <mergeCell ref="A5:L5"/>
    <mergeCell ref="K2:L2"/>
    <mergeCell ref="C8:E8"/>
    <mergeCell ref="F8:H8"/>
    <mergeCell ref="I8:K8"/>
    <mergeCell ref="A8:A11"/>
  </mergeCells>
  <pageMargins left="0.82677165354330717" right="0.23622047244094491" top="0.94488188976377963" bottom="0.15748031496062992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view="pageBreakPreview" zoomScale="70" zoomScaleNormal="70" zoomScaleSheetLayoutView="70" workbookViewId="0">
      <selection activeCell="B132" sqref="B132"/>
    </sheetView>
  </sheetViews>
  <sheetFormatPr defaultColWidth="9.140625" defaultRowHeight="15.75" x14ac:dyDescent="0.25"/>
  <cols>
    <col min="1" max="1" width="117" style="12" customWidth="1"/>
    <col min="2" max="2" width="12.42578125" style="12" customWidth="1"/>
    <col min="3" max="3" width="11.140625" style="12" customWidth="1"/>
    <col min="4" max="4" width="16.85546875" style="12" customWidth="1"/>
    <col min="5" max="5" width="13.42578125" style="12" customWidth="1"/>
    <col min="6" max="6" width="13.7109375" style="12" customWidth="1"/>
    <col min="7" max="7" width="10.5703125" style="12" customWidth="1"/>
    <col min="8" max="8" width="12.5703125" style="12" customWidth="1"/>
    <col min="9" max="9" width="13.7109375" style="12" customWidth="1"/>
    <col min="10" max="10" width="14.42578125" style="12" customWidth="1"/>
    <col min="11" max="14" width="9.140625" style="12"/>
    <col min="15" max="15" width="14.85546875" style="12" bestFit="1" customWidth="1"/>
    <col min="16" max="16" width="9.140625" style="12"/>
    <col min="17" max="17" width="12.140625" style="12" bestFit="1" customWidth="1"/>
    <col min="18" max="16384" width="9.140625" style="12"/>
  </cols>
  <sheetData>
    <row r="1" spans="1:18" ht="23.25" x14ac:dyDescent="0.35">
      <c r="F1" s="168" t="s">
        <v>214</v>
      </c>
    </row>
    <row r="2" spans="1:18" ht="156" customHeight="1" x14ac:dyDescent="0.35">
      <c r="F2" s="304" t="s">
        <v>212</v>
      </c>
      <c r="G2" s="304"/>
      <c r="H2" s="304"/>
      <c r="I2" s="304"/>
      <c r="J2" s="304"/>
    </row>
    <row r="3" spans="1:18" ht="21.75" customHeight="1" x14ac:dyDescent="0.35">
      <c r="F3" s="210" t="s">
        <v>205</v>
      </c>
      <c r="G3" s="210"/>
      <c r="H3" s="210"/>
      <c r="I3" s="210" t="s">
        <v>0</v>
      </c>
      <c r="J3" s="210"/>
    </row>
    <row r="4" spans="1:18" ht="84" customHeight="1" x14ac:dyDescent="0.35">
      <c r="F4" s="210"/>
      <c r="G4" s="210"/>
      <c r="H4" s="210"/>
      <c r="I4" s="210"/>
      <c r="J4" s="210"/>
    </row>
    <row r="5" spans="1:18" ht="24" customHeight="1" x14ac:dyDescent="0.25">
      <c r="G5" s="13"/>
      <c r="H5" s="13"/>
      <c r="I5" s="13"/>
      <c r="J5" s="13"/>
    </row>
    <row r="6" spans="1:18" ht="81" customHeight="1" x14ac:dyDescent="0.25">
      <c r="A6" s="290" t="s">
        <v>181</v>
      </c>
      <c r="B6" s="290"/>
      <c r="C6" s="290"/>
      <c r="D6" s="290"/>
      <c r="E6" s="290"/>
      <c r="F6" s="290"/>
      <c r="G6" s="290"/>
      <c r="H6" s="290"/>
      <c r="I6" s="290"/>
      <c r="J6" s="290"/>
      <c r="O6" s="14"/>
    </row>
    <row r="7" spans="1:18" x14ac:dyDescent="0.25">
      <c r="A7" s="15"/>
    </row>
    <row r="8" spans="1:18" ht="16.5" thickBot="1" x14ac:dyDescent="0.3">
      <c r="A8" s="15"/>
      <c r="J8" s="16"/>
      <c r="O8" s="14"/>
    </row>
    <row r="9" spans="1:18" ht="56.25" customHeight="1" thickBot="1" x14ac:dyDescent="0.3">
      <c r="A9" s="299" t="s">
        <v>43</v>
      </c>
      <c r="B9" s="291" t="s">
        <v>44</v>
      </c>
      <c r="C9" s="307"/>
      <c r="D9" s="292"/>
      <c r="E9" s="291" t="s">
        <v>24</v>
      </c>
      <c r="F9" s="307"/>
      <c r="G9" s="292"/>
      <c r="H9" s="291" t="s">
        <v>25</v>
      </c>
      <c r="I9" s="307"/>
      <c r="J9" s="292"/>
      <c r="K9" s="288"/>
      <c r="L9" s="289"/>
      <c r="M9" s="289"/>
      <c r="N9" s="289"/>
      <c r="O9" s="289"/>
      <c r="P9" s="289"/>
      <c r="Q9" s="289"/>
      <c r="R9" s="289"/>
    </row>
    <row r="10" spans="1:18" ht="17.25" customHeight="1" thickBot="1" x14ac:dyDescent="0.3">
      <c r="A10" s="300"/>
      <c r="B10" s="299" t="s">
        <v>45</v>
      </c>
      <c r="C10" s="291" t="s">
        <v>46</v>
      </c>
      <c r="D10" s="292"/>
      <c r="E10" s="299" t="s">
        <v>45</v>
      </c>
      <c r="F10" s="291" t="s">
        <v>46</v>
      </c>
      <c r="G10" s="292"/>
      <c r="H10" s="299" t="s">
        <v>45</v>
      </c>
      <c r="I10" s="291" t="s">
        <v>46</v>
      </c>
      <c r="J10" s="292"/>
      <c r="K10" s="288"/>
      <c r="L10" s="289"/>
      <c r="M10" s="289"/>
      <c r="N10" s="289"/>
      <c r="O10" s="289"/>
      <c r="P10" s="289"/>
      <c r="Q10" s="289"/>
      <c r="R10" s="289"/>
    </row>
    <row r="11" spans="1:18" ht="84" customHeight="1" thickBot="1" x14ac:dyDescent="0.3">
      <c r="A11" s="300"/>
      <c r="B11" s="300"/>
      <c r="C11" s="17" t="s">
        <v>31</v>
      </c>
      <c r="D11" s="17" t="s">
        <v>32</v>
      </c>
      <c r="E11" s="300"/>
      <c r="F11" s="17" t="s">
        <v>31</v>
      </c>
      <c r="G11" s="17" t="s">
        <v>32</v>
      </c>
      <c r="H11" s="300"/>
      <c r="I11" s="17" t="s">
        <v>31</v>
      </c>
      <c r="J11" s="17" t="s">
        <v>32</v>
      </c>
      <c r="K11" s="288"/>
      <c r="L11" s="289"/>
      <c r="M11" s="289"/>
      <c r="N11" s="289"/>
      <c r="O11" s="289"/>
      <c r="P11" s="289"/>
      <c r="Q11" s="289"/>
      <c r="R11" s="289"/>
    </row>
    <row r="12" spans="1:18" ht="16.5" thickBot="1" x14ac:dyDescent="0.3">
      <c r="A12" s="18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20">
        <v>8</v>
      </c>
      <c r="I12" s="18">
        <v>9</v>
      </c>
      <c r="J12" s="19">
        <v>10</v>
      </c>
      <c r="K12" s="288"/>
      <c r="L12" s="289"/>
      <c r="M12" s="289"/>
      <c r="N12" s="289"/>
      <c r="O12" s="289"/>
      <c r="P12" s="289"/>
      <c r="Q12" s="289"/>
      <c r="R12" s="289"/>
    </row>
    <row r="13" spans="1:18" ht="16.5" thickBot="1" x14ac:dyDescent="0.3">
      <c r="A13" s="21" t="s">
        <v>47</v>
      </c>
      <c r="B13" s="22">
        <f>B17+B51</f>
        <v>1106.4000000000001</v>
      </c>
      <c r="C13" s="22">
        <f>C17+C51</f>
        <v>1106.4000000000001</v>
      </c>
      <c r="D13" s="22" t="s">
        <v>34</v>
      </c>
      <c r="E13" s="22">
        <f>F13</f>
        <v>2426.3999999999996</v>
      </c>
      <c r="F13" s="22">
        <f>F17+F51</f>
        <v>2426.3999999999996</v>
      </c>
      <c r="G13" s="22" t="s">
        <v>34</v>
      </c>
      <c r="H13" s="22">
        <f>H17+H51</f>
        <v>2657.3</v>
      </c>
      <c r="I13" s="22">
        <f>I17+I51</f>
        <v>2657.3</v>
      </c>
      <c r="J13" s="18" t="s">
        <v>34</v>
      </c>
      <c r="K13" s="306"/>
      <c r="L13" s="305"/>
      <c r="M13" s="305"/>
      <c r="N13" s="305"/>
      <c r="O13" s="305"/>
      <c r="P13" s="305"/>
      <c r="Q13" s="305"/>
      <c r="R13" s="305"/>
    </row>
    <row r="14" spans="1:18" ht="54" customHeight="1" thickBot="1" x14ac:dyDescent="0.3">
      <c r="A14" s="301" t="s">
        <v>113</v>
      </c>
      <c r="B14" s="302"/>
      <c r="C14" s="302"/>
      <c r="D14" s="302"/>
      <c r="E14" s="302"/>
      <c r="F14" s="302"/>
      <c r="G14" s="302"/>
      <c r="H14" s="302"/>
      <c r="I14" s="302"/>
      <c r="J14" s="303"/>
      <c r="K14" s="96"/>
      <c r="L14" s="95"/>
      <c r="M14" s="95"/>
      <c r="N14" s="95"/>
      <c r="O14" s="95"/>
      <c r="P14" s="95"/>
      <c r="Q14" s="95"/>
      <c r="R14" s="95"/>
    </row>
    <row r="15" spans="1:18" ht="16.5" thickBot="1" x14ac:dyDescent="0.3">
      <c r="A15" s="296" t="s">
        <v>128</v>
      </c>
      <c r="B15" s="297"/>
      <c r="C15" s="297"/>
      <c r="D15" s="297"/>
      <c r="E15" s="297"/>
      <c r="F15" s="297"/>
      <c r="G15" s="297"/>
      <c r="H15" s="297"/>
      <c r="I15" s="297"/>
      <c r="J15" s="298"/>
      <c r="K15" s="23"/>
      <c r="L15" s="305"/>
      <c r="M15" s="305"/>
      <c r="N15" s="305"/>
      <c r="O15" s="305"/>
      <c r="P15" s="305"/>
      <c r="Q15" s="305"/>
      <c r="R15" s="305"/>
    </row>
    <row r="16" spans="1:18" ht="28.5" customHeight="1" thickBot="1" x14ac:dyDescent="0.3">
      <c r="A16" s="293" t="str">
        <f>'Додаток 2'!A16:L16</f>
        <v>Мета: сприяння формуванню іміджу міста Суми, як інвестиційно привабливого, підвищення рівня поінформованості міжнародної спільноти про економічний та інвестиційний потенціал Сумської міської ТГ</v>
      </c>
      <c r="B16" s="294"/>
      <c r="C16" s="294"/>
      <c r="D16" s="294"/>
      <c r="E16" s="294"/>
      <c r="F16" s="294"/>
      <c r="G16" s="294"/>
      <c r="H16" s="294"/>
      <c r="I16" s="294"/>
      <c r="J16" s="295"/>
      <c r="K16" s="24"/>
      <c r="L16" s="305"/>
      <c r="M16" s="305"/>
      <c r="N16" s="305"/>
      <c r="O16" s="305"/>
      <c r="P16" s="305"/>
      <c r="Q16" s="305"/>
      <c r="R16" s="305"/>
    </row>
    <row r="17" spans="1:18" ht="24" customHeight="1" thickBot="1" x14ac:dyDescent="0.3">
      <c r="A17" s="25" t="s">
        <v>100</v>
      </c>
      <c r="B17" s="26">
        <f>B20</f>
        <v>75</v>
      </c>
      <c r="C17" s="26">
        <f>C20</f>
        <v>75</v>
      </c>
      <c r="D17" s="19" t="s">
        <v>34</v>
      </c>
      <c r="E17" s="26">
        <f>F17</f>
        <v>323.70000000000005</v>
      </c>
      <c r="F17" s="26">
        <f>F20+F42</f>
        <v>323.70000000000005</v>
      </c>
      <c r="G17" s="19" t="s">
        <v>34</v>
      </c>
      <c r="H17" s="26">
        <f>I17</f>
        <v>342.5</v>
      </c>
      <c r="I17" s="26">
        <f>I20+I42</f>
        <v>342.5</v>
      </c>
      <c r="J17" s="27" t="s">
        <v>34</v>
      </c>
      <c r="K17" s="305"/>
      <c r="L17" s="305"/>
      <c r="M17" s="305"/>
      <c r="N17" s="305"/>
      <c r="O17" s="305"/>
      <c r="P17" s="305"/>
      <c r="Q17" s="305"/>
      <c r="R17" s="305"/>
    </row>
    <row r="18" spans="1:18" ht="21.75" customHeight="1" thickBot="1" x14ac:dyDescent="0.3">
      <c r="A18" s="296" t="s">
        <v>82</v>
      </c>
      <c r="B18" s="297"/>
      <c r="C18" s="297"/>
      <c r="D18" s="297"/>
      <c r="E18" s="297"/>
      <c r="F18" s="297"/>
      <c r="G18" s="297"/>
      <c r="H18" s="297"/>
      <c r="I18" s="297"/>
      <c r="J18" s="298"/>
      <c r="K18" s="23"/>
      <c r="L18" s="305"/>
      <c r="M18" s="305"/>
      <c r="N18" s="305"/>
      <c r="O18" s="305"/>
      <c r="P18" s="305"/>
      <c r="Q18" s="305"/>
      <c r="R18" s="305"/>
    </row>
    <row r="19" spans="1:18" ht="24.75" customHeight="1" thickBot="1" x14ac:dyDescent="0.3">
      <c r="A19" s="296" t="s">
        <v>35</v>
      </c>
      <c r="B19" s="297"/>
      <c r="C19" s="297"/>
      <c r="D19" s="297"/>
      <c r="E19" s="297"/>
      <c r="F19" s="297"/>
      <c r="G19" s="297"/>
      <c r="H19" s="297"/>
      <c r="I19" s="297"/>
      <c r="J19" s="298"/>
      <c r="K19" s="23"/>
      <c r="L19" s="305"/>
      <c r="M19" s="305"/>
      <c r="N19" s="305"/>
      <c r="O19" s="305"/>
      <c r="P19" s="305"/>
      <c r="Q19" s="305"/>
      <c r="R19" s="305"/>
    </row>
    <row r="20" spans="1:18" ht="33.75" hidden="1" customHeight="1" thickBot="1" x14ac:dyDescent="0.3">
      <c r="A20" s="28" t="s">
        <v>101</v>
      </c>
      <c r="B20" s="29">
        <f>SUM(B22:B27)</f>
        <v>75</v>
      </c>
      <c r="C20" s="29">
        <f>SUM(C22:C27)</f>
        <v>75</v>
      </c>
      <c r="D20" s="27" t="s">
        <v>34</v>
      </c>
      <c r="E20" s="29">
        <f>F20</f>
        <v>173.70000000000002</v>
      </c>
      <c r="F20" s="29">
        <f>SUM(F22:F27)</f>
        <v>173.70000000000002</v>
      </c>
      <c r="G20" s="27" t="s">
        <v>34</v>
      </c>
      <c r="H20" s="29">
        <f>I20</f>
        <v>182.5</v>
      </c>
      <c r="I20" s="29">
        <f>SUM(I22:I27)</f>
        <v>182.5</v>
      </c>
      <c r="J20" s="27" t="s">
        <v>34</v>
      </c>
      <c r="K20" s="288"/>
      <c r="L20" s="289"/>
      <c r="M20" s="289"/>
      <c r="N20" s="289"/>
      <c r="O20" s="289"/>
      <c r="P20" s="289"/>
      <c r="Q20" s="289"/>
      <c r="R20" s="289"/>
    </row>
    <row r="21" spans="1:18" ht="16.5" hidden="1" thickBot="1" x14ac:dyDescent="0.3">
      <c r="A21" s="30" t="s">
        <v>51</v>
      </c>
      <c r="B21" s="31"/>
      <c r="C21" s="31"/>
      <c r="D21" s="32"/>
      <c r="E21" s="33"/>
      <c r="F21" s="33"/>
      <c r="G21" s="33"/>
      <c r="H21" s="34"/>
      <c r="I21" s="33"/>
      <c r="J21" s="33"/>
      <c r="K21" s="288"/>
      <c r="L21" s="289"/>
      <c r="M21" s="289"/>
      <c r="N21" s="289"/>
      <c r="O21" s="289"/>
      <c r="P21" s="289"/>
      <c r="Q21" s="289"/>
      <c r="R21" s="289"/>
    </row>
    <row r="22" spans="1:18" ht="29.25" hidden="1" customHeight="1" thickBot="1" x14ac:dyDescent="0.3">
      <c r="A22" s="35" t="s">
        <v>97</v>
      </c>
      <c r="B22" s="36">
        <v>40</v>
      </c>
      <c r="C22" s="36">
        <v>40</v>
      </c>
      <c r="D22" s="32" t="s">
        <v>34</v>
      </c>
      <c r="E22" s="33">
        <v>42.1</v>
      </c>
      <c r="F22" s="33">
        <v>42.1</v>
      </c>
      <c r="G22" s="19" t="s">
        <v>34</v>
      </c>
      <c r="H22" s="34">
        <v>44.2</v>
      </c>
      <c r="I22" s="34">
        <v>44.2</v>
      </c>
      <c r="J22" s="19" t="s">
        <v>34</v>
      </c>
      <c r="K22" s="288"/>
      <c r="L22" s="289"/>
      <c r="M22" s="289"/>
      <c r="N22" s="289"/>
      <c r="O22" s="289"/>
      <c r="P22" s="289"/>
      <c r="Q22" s="289"/>
      <c r="R22" s="289"/>
    </row>
    <row r="23" spans="1:18" ht="36.75" hidden="1" customHeight="1" thickBot="1" x14ac:dyDescent="0.3">
      <c r="A23" s="37" t="s">
        <v>67</v>
      </c>
      <c r="B23" s="38">
        <f>C23</f>
        <v>0</v>
      </c>
      <c r="C23" s="38">
        <v>0</v>
      </c>
      <c r="D23" s="18" t="s">
        <v>34</v>
      </c>
      <c r="E23" s="34">
        <v>63.2</v>
      </c>
      <c r="F23" s="34">
        <v>63.2</v>
      </c>
      <c r="G23" s="19" t="s">
        <v>34</v>
      </c>
      <c r="H23" s="39">
        <f>I23</f>
        <v>66.400000000000006</v>
      </c>
      <c r="I23" s="34">
        <v>66.400000000000006</v>
      </c>
      <c r="J23" s="19" t="s">
        <v>34</v>
      </c>
      <c r="K23" s="288"/>
      <c r="L23" s="289"/>
      <c r="M23" s="289"/>
      <c r="N23" s="289"/>
      <c r="O23" s="289"/>
      <c r="P23" s="289"/>
      <c r="Q23" s="289"/>
      <c r="R23" s="289"/>
    </row>
    <row r="24" spans="1:18" ht="32.25" hidden="1" thickBot="1" x14ac:dyDescent="0.3">
      <c r="A24" s="35" t="s">
        <v>54</v>
      </c>
      <c r="B24" s="36">
        <v>20</v>
      </c>
      <c r="C24" s="36">
        <v>20</v>
      </c>
      <c r="D24" s="32" t="s">
        <v>34</v>
      </c>
      <c r="E24" s="36">
        <f>F24</f>
        <v>21</v>
      </c>
      <c r="F24" s="36">
        <v>21</v>
      </c>
      <c r="G24" s="19" t="s">
        <v>34</v>
      </c>
      <c r="H24" s="40">
        <v>22.1</v>
      </c>
      <c r="I24" s="33">
        <v>22.1</v>
      </c>
      <c r="J24" s="19" t="s">
        <v>34</v>
      </c>
      <c r="K24" s="288"/>
      <c r="L24" s="289"/>
      <c r="M24" s="289"/>
      <c r="N24" s="289"/>
      <c r="O24" s="289"/>
      <c r="P24" s="289"/>
      <c r="Q24" s="289"/>
      <c r="R24" s="289"/>
    </row>
    <row r="25" spans="1:18" ht="33.75" hidden="1" customHeight="1" thickBot="1" x14ac:dyDescent="0.3">
      <c r="A25" s="35" t="s">
        <v>80</v>
      </c>
      <c r="B25" s="36">
        <f>C25</f>
        <v>0</v>
      </c>
      <c r="C25" s="36">
        <v>0</v>
      </c>
      <c r="D25" s="32" t="s">
        <v>34</v>
      </c>
      <c r="E25" s="33">
        <v>21.1</v>
      </c>
      <c r="F25" s="33">
        <v>21.1</v>
      </c>
      <c r="G25" s="32" t="s">
        <v>34</v>
      </c>
      <c r="H25" s="34">
        <v>22.1</v>
      </c>
      <c r="I25" s="33">
        <v>22.1</v>
      </c>
      <c r="J25" s="32" t="s">
        <v>34</v>
      </c>
      <c r="K25" s="288"/>
      <c r="L25" s="289"/>
      <c r="M25" s="289"/>
      <c r="N25" s="289"/>
      <c r="O25" s="289"/>
      <c r="P25" s="289"/>
      <c r="Q25" s="289"/>
      <c r="R25" s="289"/>
    </row>
    <row r="26" spans="1:18" ht="48" hidden="1" thickBot="1" x14ac:dyDescent="0.3">
      <c r="A26" s="41" t="s">
        <v>72</v>
      </c>
      <c r="B26" s="38">
        <v>15</v>
      </c>
      <c r="C26" s="38">
        <v>15</v>
      </c>
      <c r="D26" s="19" t="s">
        <v>34</v>
      </c>
      <c r="E26" s="34">
        <v>15.8</v>
      </c>
      <c r="F26" s="34">
        <v>15.8</v>
      </c>
      <c r="G26" s="19" t="s">
        <v>34</v>
      </c>
      <c r="H26" s="34">
        <v>16.600000000000001</v>
      </c>
      <c r="I26" s="42">
        <v>16.600000000000001</v>
      </c>
      <c r="J26" s="18" t="s">
        <v>34</v>
      </c>
      <c r="K26" s="43"/>
      <c r="L26" s="44"/>
      <c r="M26" s="44"/>
      <c r="N26" s="44"/>
      <c r="O26" s="44"/>
      <c r="P26" s="44"/>
      <c r="Q26" s="44"/>
      <c r="R26" s="44"/>
    </row>
    <row r="27" spans="1:18" ht="36.75" hidden="1" customHeight="1" thickBot="1" x14ac:dyDescent="0.3">
      <c r="A27" s="41" t="s">
        <v>79</v>
      </c>
      <c r="B27" s="38">
        <f>C27</f>
        <v>0</v>
      </c>
      <c r="C27" s="38">
        <v>0</v>
      </c>
      <c r="D27" s="19" t="s">
        <v>34</v>
      </c>
      <c r="E27" s="34">
        <v>10.5</v>
      </c>
      <c r="F27" s="34">
        <v>10.5</v>
      </c>
      <c r="G27" s="19" t="s">
        <v>34</v>
      </c>
      <c r="H27" s="34">
        <v>11.1</v>
      </c>
      <c r="I27" s="42">
        <v>11.1</v>
      </c>
      <c r="J27" s="19" t="s">
        <v>34</v>
      </c>
      <c r="K27" s="43"/>
      <c r="L27" s="44"/>
      <c r="M27" s="44"/>
      <c r="N27" s="44"/>
      <c r="O27" s="44"/>
      <c r="P27" s="44"/>
      <c r="Q27" s="44"/>
      <c r="R27" s="44"/>
    </row>
    <row r="28" spans="1:18" ht="16.5" hidden="1" thickBot="1" x14ac:dyDescent="0.3">
      <c r="A28" s="30" t="s">
        <v>49</v>
      </c>
      <c r="B28" s="32"/>
      <c r="C28" s="32"/>
      <c r="D28" s="32"/>
      <c r="E28" s="33"/>
      <c r="F28" s="33"/>
      <c r="G28" s="33"/>
      <c r="H28" s="40"/>
      <c r="I28" s="33"/>
      <c r="J28" s="33"/>
      <c r="K28" s="288"/>
      <c r="L28" s="289"/>
      <c r="M28" s="289"/>
      <c r="N28" s="289"/>
      <c r="O28" s="289"/>
      <c r="P28" s="289"/>
      <c r="Q28" s="289"/>
      <c r="R28" s="289"/>
    </row>
    <row r="29" spans="1:18" ht="21" hidden="1" customHeight="1" thickBot="1" x14ac:dyDescent="0.3">
      <c r="A29" s="45" t="s">
        <v>121</v>
      </c>
      <c r="B29" s="88" t="s">
        <v>99</v>
      </c>
      <c r="C29" s="94" t="s">
        <v>99</v>
      </c>
      <c r="D29" s="46"/>
      <c r="E29" s="88" t="s">
        <v>99</v>
      </c>
      <c r="F29" s="88" t="s">
        <v>99</v>
      </c>
      <c r="G29" s="32"/>
      <c r="H29" s="88" t="s">
        <v>99</v>
      </c>
      <c r="I29" s="88" t="s">
        <v>99</v>
      </c>
      <c r="J29" s="32"/>
      <c r="K29" s="43"/>
      <c r="L29" s="47"/>
      <c r="M29" s="47"/>
      <c r="N29" s="47"/>
      <c r="O29" s="47"/>
      <c r="P29" s="47"/>
      <c r="Q29" s="47"/>
      <c r="R29" s="47"/>
    </row>
    <row r="30" spans="1:18" ht="16.5" hidden="1" thickBot="1" x14ac:dyDescent="0.3">
      <c r="A30" s="41" t="s">
        <v>52</v>
      </c>
      <c r="B30" s="66">
        <f>C30</f>
        <v>0</v>
      </c>
      <c r="C30" s="36">
        <v>0</v>
      </c>
      <c r="D30" s="19" t="s">
        <v>34</v>
      </c>
      <c r="E30" s="42">
        <v>100</v>
      </c>
      <c r="F30" s="42">
        <v>100</v>
      </c>
      <c r="G30" s="19" t="s">
        <v>34</v>
      </c>
      <c r="H30" s="34">
        <v>100</v>
      </c>
      <c r="I30" s="42">
        <v>100</v>
      </c>
      <c r="J30" s="19" t="s">
        <v>34</v>
      </c>
      <c r="K30" s="288"/>
      <c r="L30" s="289"/>
      <c r="M30" s="289"/>
      <c r="N30" s="289"/>
      <c r="O30" s="289"/>
      <c r="P30" s="289"/>
      <c r="Q30" s="289"/>
      <c r="R30" s="289"/>
    </row>
    <row r="31" spans="1:18" ht="16.5" hidden="1" thickBot="1" x14ac:dyDescent="0.3">
      <c r="A31" s="35" t="s">
        <v>55</v>
      </c>
      <c r="B31" s="48">
        <v>4400</v>
      </c>
      <c r="C31" s="48">
        <v>4400</v>
      </c>
      <c r="D31" s="32" t="s">
        <v>34</v>
      </c>
      <c r="E31" s="48">
        <v>4400</v>
      </c>
      <c r="F31" s="48">
        <v>4400</v>
      </c>
      <c r="G31" s="32" t="s">
        <v>34</v>
      </c>
      <c r="H31" s="49">
        <v>4400</v>
      </c>
      <c r="I31" s="48">
        <v>4400</v>
      </c>
      <c r="J31" s="32" t="s">
        <v>34</v>
      </c>
      <c r="K31" s="288"/>
      <c r="L31" s="289"/>
      <c r="M31" s="289"/>
      <c r="N31" s="289"/>
      <c r="O31" s="289"/>
      <c r="P31" s="289"/>
      <c r="Q31" s="289"/>
      <c r="R31" s="289"/>
    </row>
    <row r="32" spans="1:18" ht="21" hidden="1" customHeight="1" thickBot="1" x14ac:dyDescent="0.3">
      <c r="A32" s="50" t="s">
        <v>81</v>
      </c>
      <c r="B32" s="38">
        <v>0</v>
      </c>
      <c r="C32" s="38">
        <v>0</v>
      </c>
      <c r="D32" s="32" t="s">
        <v>34</v>
      </c>
      <c r="E32" s="33">
        <v>1</v>
      </c>
      <c r="F32" s="33">
        <v>1</v>
      </c>
      <c r="G32" s="32" t="s">
        <v>34</v>
      </c>
      <c r="H32" s="34">
        <v>1</v>
      </c>
      <c r="I32" s="33">
        <v>1</v>
      </c>
      <c r="J32" s="32" t="s">
        <v>34</v>
      </c>
      <c r="K32" s="288"/>
      <c r="L32" s="289"/>
      <c r="M32" s="289"/>
      <c r="N32" s="289"/>
      <c r="O32" s="289"/>
      <c r="P32" s="289"/>
      <c r="Q32" s="289"/>
      <c r="R32" s="289"/>
    </row>
    <row r="33" spans="1:18" ht="16.5" hidden="1" thickBot="1" x14ac:dyDescent="0.3">
      <c r="A33" s="51" t="s">
        <v>57</v>
      </c>
      <c r="B33" s="52">
        <v>2</v>
      </c>
      <c r="C33" s="52">
        <v>2</v>
      </c>
      <c r="D33" s="53" t="s">
        <v>34</v>
      </c>
      <c r="E33" s="54">
        <v>2</v>
      </c>
      <c r="F33" s="54">
        <v>2</v>
      </c>
      <c r="G33" s="53" t="s">
        <v>34</v>
      </c>
      <c r="H33" s="54">
        <v>2</v>
      </c>
      <c r="I33" s="54">
        <v>2</v>
      </c>
      <c r="J33" s="53" t="s">
        <v>34</v>
      </c>
      <c r="K33" s="43"/>
      <c r="L33" s="44"/>
      <c r="M33" s="44"/>
      <c r="N33" s="44"/>
      <c r="O33" s="44"/>
      <c r="P33" s="44"/>
      <c r="Q33" s="44"/>
      <c r="R33" s="44"/>
    </row>
    <row r="34" spans="1:18" ht="16.5" hidden="1" thickBot="1" x14ac:dyDescent="0.3">
      <c r="A34" s="41" t="s">
        <v>122</v>
      </c>
      <c r="B34" s="55">
        <v>2</v>
      </c>
      <c r="C34" s="55">
        <v>2</v>
      </c>
      <c r="D34" s="19" t="s">
        <v>34</v>
      </c>
      <c r="E34" s="42">
        <v>2</v>
      </c>
      <c r="F34" s="42">
        <v>2</v>
      </c>
      <c r="G34" s="42" t="s">
        <v>34</v>
      </c>
      <c r="H34" s="34">
        <v>2</v>
      </c>
      <c r="I34" s="42">
        <v>2</v>
      </c>
      <c r="J34" s="19" t="s">
        <v>34</v>
      </c>
      <c r="K34" s="288"/>
      <c r="L34" s="289"/>
      <c r="M34" s="289"/>
      <c r="N34" s="289"/>
      <c r="O34" s="289"/>
      <c r="P34" s="289"/>
      <c r="Q34" s="289"/>
      <c r="R34" s="289"/>
    </row>
    <row r="35" spans="1:18" ht="16.5" hidden="1" thickBot="1" x14ac:dyDescent="0.3">
      <c r="A35" s="30" t="s">
        <v>50</v>
      </c>
      <c r="B35" s="36"/>
      <c r="C35" s="36"/>
      <c r="D35" s="33"/>
      <c r="E35" s="33"/>
      <c r="F35" s="33"/>
      <c r="G35" s="33"/>
      <c r="H35" s="40"/>
      <c r="I35" s="33"/>
      <c r="J35" s="33"/>
      <c r="K35" s="288"/>
      <c r="L35" s="289"/>
      <c r="M35" s="289"/>
      <c r="N35" s="289"/>
      <c r="O35" s="289"/>
      <c r="P35" s="289"/>
      <c r="Q35" s="289"/>
      <c r="R35" s="289"/>
    </row>
    <row r="36" spans="1:18" ht="31.5" hidden="1" customHeight="1" thickBot="1" x14ac:dyDescent="0.3">
      <c r="A36" s="35" t="s">
        <v>98</v>
      </c>
      <c r="B36" s="89">
        <f>C36</f>
        <v>20000</v>
      </c>
      <c r="C36" s="89">
        <f>C22/2*1000</f>
        <v>20000</v>
      </c>
      <c r="D36" s="33"/>
      <c r="E36" s="89">
        <f>F36</f>
        <v>21050</v>
      </c>
      <c r="F36" s="89">
        <f>E22/2*1000</f>
        <v>21050</v>
      </c>
      <c r="G36" s="33"/>
      <c r="H36" s="89">
        <v>22100</v>
      </c>
      <c r="I36" s="89">
        <f>I22/2*1000</f>
        <v>22100</v>
      </c>
      <c r="J36" s="33"/>
      <c r="K36" s="43"/>
      <c r="L36" s="47"/>
      <c r="M36" s="47"/>
      <c r="N36" s="47"/>
      <c r="O36" s="47"/>
      <c r="P36" s="47"/>
      <c r="Q36" s="47"/>
      <c r="R36" s="47"/>
    </row>
    <row r="37" spans="1:18" ht="21.75" hidden="1" customHeight="1" thickBot="1" x14ac:dyDescent="0.3">
      <c r="A37" s="35" t="s">
        <v>53</v>
      </c>
      <c r="B37" s="89">
        <f>C37</f>
        <v>0</v>
      </c>
      <c r="C37" s="89">
        <v>0</v>
      </c>
      <c r="D37" s="19" t="s">
        <v>34</v>
      </c>
      <c r="E37" s="89">
        <f t="shared" ref="E37:F41" si="0">E23*1000/E30</f>
        <v>632</v>
      </c>
      <c r="F37" s="89">
        <f t="shared" si="0"/>
        <v>632</v>
      </c>
      <c r="G37" s="32" t="s">
        <v>34</v>
      </c>
      <c r="H37" s="89">
        <f t="shared" ref="H37:I41" si="1">H23*1000/H30</f>
        <v>664</v>
      </c>
      <c r="I37" s="89">
        <f t="shared" si="1"/>
        <v>664</v>
      </c>
      <c r="J37" s="19" t="s">
        <v>34</v>
      </c>
      <c r="K37" s="288"/>
      <c r="L37" s="289"/>
      <c r="M37" s="289"/>
      <c r="N37" s="289"/>
      <c r="O37" s="289"/>
      <c r="P37" s="289"/>
      <c r="Q37" s="289"/>
      <c r="R37" s="289"/>
    </row>
    <row r="38" spans="1:18" ht="32.25" hidden="1" thickBot="1" x14ac:dyDescent="0.3">
      <c r="A38" s="35" t="s">
        <v>56</v>
      </c>
      <c r="B38" s="89">
        <f>B24*1000/B31</f>
        <v>4.5454545454545459</v>
      </c>
      <c r="C38" s="89">
        <f>C24*1000/C31</f>
        <v>4.5454545454545459</v>
      </c>
      <c r="D38" s="32" t="s">
        <v>34</v>
      </c>
      <c r="E38" s="89">
        <f t="shared" si="0"/>
        <v>4.7727272727272725</v>
      </c>
      <c r="F38" s="89">
        <f t="shared" si="0"/>
        <v>4.7727272727272725</v>
      </c>
      <c r="G38" s="32" t="s">
        <v>34</v>
      </c>
      <c r="H38" s="89">
        <f t="shared" si="1"/>
        <v>5.0227272727272725</v>
      </c>
      <c r="I38" s="89">
        <f t="shared" si="1"/>
        <v>5.0227272727272725</v>
      </c>
      <c r="J38" s="32" t="s">
        <v>34</v>
      </c>
      <c r="K38" s="288"/>
      <c r="L38" s="289"/>
      <c r="M38" s="289"/>
      <c r="N38" s="289"/>
      <c r="O38" s="289"/>
      <c r="P38" s="289"/>
      <c r="Q38" s="289"/>
      <c r="R38" s="289"/>
    </row>
    <row r="39" spans="1:18" ht="24.75" hidden="1" customHeight="1" thickBot="1" x14ac:dyDescent="0.3">
      <c r="A39" s="41" t="s">
        <v>83</v>
      </c>
      <c r="B39" s="91">
        <f>C39</f>
        <v>0</v>
      </c>
      <c r="C39" s="91">
        <v>0</v>
      </c>
      <c r="D39" s="18" t="s">
        <v>34</v>
      </c>
      <c r="E39" s="91">
        <f t="shared" si="0"/>
        <v>21100</v>
      </c>
      <c r="F39" s="91">
        <f t="shared" si="0"/>
        <v>21100</v>
      </c>
      <c r="G39" s="93" t="s">
        <v>34</v>
      </c>
      <c r="H39" s="91">
        <f t="shared" si="1"/>
        <v>22100</v>
      </c>
      <c r="I39" s="91">
        <f t="shared" si="1"/>
        <v>22100</v>
      </c>
      <c r="J39" s="18" t="s">
        <v>34</v>
      </c>
      <c r="K39" s="288"/>
      <c r="L39" s="289"/>
      <c r="M39" s="289"/>
      <c r="N39" s="289"/>
      <c r="O39" s="289"/>
      <c r="P39" s="289"/>
      <c r="Q39" s="289"/>
      <c r="R39" s="289"/>
    </row>
    <row r="40" spans="1:18" ht="16.5" hidden="1" thickBot="1" x14ac:dyDescent="0.3">
      <c r="A40" s="35" t="s">
        <v>123</v>
      </c>
      <c r="B40" s="89">
        <f>B26*1000/B33</f>
        <v>7500</v>
      </c>
      <c r="C40" s="89">
        <f>C26*1000/C33</f>
        <v>7500</v>
      </c>
      <c r="D40" s="32" t="s">
        <v>34</v>
      </c>
      <c r="E40" s="89">
        <f t="shared" si="0"/>
        <v>7900</v>
      </c>
      <c r="F40" s="89">
        <f t="shared" si="0"/>
        <v>7900</v>
      </c>
      <c r="G40" s="32" t="s">
        <v>34</v>
      </c>
      <c r="H40" s="89">
        <f t="shared" si="1"/>
        <v>8300</v>
      </c>
      <c r="I40" s="89">
        <f t="shared" si="1"/>
        <v>8300</v>
      </c>
      <c r="J40" s="32" t="s">
        <v>34</v>
      </c>
      <c r="K40" s="288"/>
      <c r="L40" s="289"/>
      <c r="M40" s="289"/>
      <c r="N40" s="289"/>
      <c r="O40" s="289"/>
      <c r="P40" s="289"/>
      <c r="Q40" s="289"/>
      <c r="R40" s="289"/>
    </row>
    <row r="41" spans="1:18" ht="32.25" hidden="1" thickBot="1" x14ac:dyDescent="0.3">
      <c r="A41" s="35" t="s">
        <v>58</v>
      </c>
      <c r="B41" s="89">
        <f>C41</f>
        <v>0</v>
      </c>
      <c r="C41" s="89">
        <v>0</v>
      </c>
      <c r="D41" s="32" t="s">
        <v>34</v>
      </c>
      <c r="E41" s="89">
        <f t="shared" si="0"/>
        <v>5250</v>
      </c>
      <c r="F41" s="89">
        <f t="shared" si="0"/>
        <v>5250</v>
      </c>
      <c r="G41" s="32" t="s">
        <v>34</v>
      </c>
      <c r="H41" s="89">
        <f t="shared" si="1"/>
        <v>5550</v>
      </c>
      <c r="I41" s="89">
        <f t="shared" si="1"/>
        <v>5550</v>
      </c>
      <c r="J41" s="32" t="s">
        <v>34</v>
      </c>
      <c r="K41" s="288"/>
      <c r="L41" s="289"/>
      <c r="M41" s="289"/>
      <c r="N41" s="289"/>
      <c r="O41" s="289"/>
      <c r="P41" s="289"/>
      <c r="Q41" s="289"/>
      <c r="R41" s="289"/>
    </row>
    <row r="42" spans="1:18" ht="36.75" customHeight="1" thickBot="1" x14ac:dyDescent="0.3">
      <c r="A42" s="207" t="s">
        <v>203</v>
      </c>
      <c r="B42" s="89">
        <f>B44</f>
        <v>0</v>
      </c>
      <c r="C42" s="89">
        <f t="shared" ref="C42:J42" si="2">C44</f>
        <v>0</v>
      </c>
      <c r="D42" s="89" t="str">
        <f t="shared" si="2"/>
        <v>-</v>
      </c>
      <c r="E42" s="89">
        <f t="shared" si="2"/>
        <v>150</v>
      </c>
      <c r="F42" s="89">
        <f t="shared" si="2"/>
        <v>150</v>
      </c>
      <c r="G42" s="89" t="str">
        <f t="shared" si="2"/>
        <v>-</v>
      </c>
      <c r="H42" s="89">
        <f t="shared" si="2"/>
        <v>160</v>
      </c>
      <c r="I42" s="89">
        <f t="shared" si="2"/>
        <v>160</v>
      </c>
      <c r="J42" s="89" t="str">
        <f t="shared" si="2"/>
        <v>-</v>
      </c>
      <c r="K42" s="200"/>
      <c r="L42" s="199"/>
      <c r="M42" s="199"/>
      <c r="N42" s="199"/>
      <c r="O42" s="199"/>
      <c r="P42" s="199"/>
      <c r="Q42" s="199"/>
      <c r="R42" s="199"/>
    </row>
    <row r="43" spans="1:18" ht="16.5" thickBot="1" x14ac:dyDescent="0.3">
      <c r="A43" s="30" t="s">
        <v>51</v>
      </c>
      <c r="B43" s="89"/>
      <c r="C43" s="89"/>
      <c r="D43" s="32"/>
      <c r="E43" s="89"/>
      <c r="F43" s="89"/>
      <c r="G43" s="32"/>
      <c r="H43" s="89"/>
      <c r="I43" s="89"/>
      <c r="J43" s="32"/>
      <c r="K43" s="200"/>
      <c r="L43" s="199"/>
      <c r="M43" s="199"/>
      <c r="N43" s="199"/>
      <c r="O43" s="199"/>
      <c r="P43" s="199"/>
      <c r="Q43" s="199"/>
      <c r="R43" s="199"/>
    </row>
    <row r="44" spans="1:18" ht="32.25" thickBot="1" x14ac:dyDescent="0.3">
      <c r="A44" s="87" t="s">
        <v>193</v>
      </c>
      <c r="B44" s="89">
        <v>0</v>
      </c>
      <c r="C44" s="89">
        <v>0</v>
      </c>
      <c r="D44" s="32" t="s">
        <v>34</v>
      </c>
      <c r="E44" s="89">
        <v>150</v>
      </c>
      <c r="F44" s="89">
        <v>150</v>
      </c>
      <c r="G44" s="32" t="s">
        <v>34</v>
      </c>
      <c r="H44" s="89">
        <v>160</v>
      </c>
      <c r="I44" s="89">
        <v>160</v>
      </c>
      <c r="J44" s="32" t="s">
        <v>34</v>
      </c>
      <c r="K44" s="200"/>
      <c r="L44" s="199"/>
      <c r="M44" s="199"/>
      <c r="N44" s="199"/>
      <c r="O44" s="199"/>
      <c r="P44" s="199"/>
      <c r="Q44" s="199"/>
      <c r="R44" s="199"/>
    </row>
    <row r="45" spans="1:18" ht="16.5" thickBot="1" x14ac:dyDescent="0.3">
      <c r="A45" s="30" t="s">
        <v>49</v>
      </c>
      <c r="B45" s="89"/>
      <c r="C45" s="89"/>
      <c r="D45" s="32"/>
      <c r="E45" s="89"/>
      <c r="F45" s="89"/>
      <c r="G45" s="32"/>
      <c r="H45" s="89"/>
      <c r="I45" s="89"/>
      <c r="J45" s="32"/>
      <c r="K45" s="200"/>
      <c r="L45" s="199"/>
      <c r="M45" s="199"/>
      <c r="N45" s="199"/>
      <c r="O45" s="199"/>
      <c r="P45" s="199"/>
      <c r="Q45" s="199"/>
      <c r="R45" s="199"/>
    </row>
    <row r="46" spans="1:18" ht="16.5" thickBot="1" x14ac:dyDescent="0.3">
      <c r="A46" s="87" t="s">
        <v>194</v>
      </c>
      <c r="B46" s="89">
        <v>0</v>
      </c>
      <c r="C46" s="89">
        <v>0</v>
      </c>
      <c r="D46" s="32" t="s">
        <v>34</v>
      </c>
      <c r="E46" s="89">
        <v>15</v>
      </c>
      <c r="F46" s="89">
        <v>15</v>
      </c>
      <c r="G46" s="32" t="s">
        <v>34</v>
      </c>
      <c r="H46" s="89">
        <v>15</v>
      </c>
      <c r="I46" s="89">
        <v>15</v>
      </c>
      <c r="J46" s="32" t="s">
        <v>34</v>
      </c>
      <c r="K46" s="200"/>
      <c r="L46" s="199"/>
      <c r="M46" s="199"/>
      <c r="N46" s="199"/>
      <c r="O46" s="199"/>
      <c r="P46" s="199"/>
      <c r="Q46" s="199"/>
      <c r="R46" s="199"/>
    </row>
    <row r="47" spans="1:18" ht="16.5" thickBot="1" x14ac:dyDescent="0.3">
      <c r="A47" s="30" t="s">
        <v>50</v>
      </c>
      <c r="B47" s="89"/>
      <c r="C47" s="89"/>
      <c r="D47" s="32"/>
      <c r="E47" s="89"/>
      <c r="F47" s="89"/>
      <c r="G47" s="32"/>
      <c r="H47" s="89"/>
      <c r="I47" s="89"/>
      <c r="J47" s="32"/>
      <c r="K47" s="200"/>
      <c r="L47" s="199"/>
      <c r="M47" s="199"/>
      <c r="N47" s="199"/>
      <c r="O47" s="199"/>
      <c r="P47" s="199"/>
      <c r="Q47" s="199"/>
      <c r="R47" s="199"/>
    </row>
    <row r="48" spans="1:18" ht="16.5" thickBot="1" x14ac:dyDescent="0.3">
      <c r="A48" s="41" t="s">
        <v>204</v>
      </c>
      <c r="B48" s="89">
        <f>C48</f>
        <v>0</v>
      </c>
      <c r="C48" s="89">
        <v>0</v>
      </c>
      <c r="D48" s="32" t="s">
        <v>34</v>
      </c>
      <c r="E48" s="89">
        <f>E44*1000/E46</f>
        <v>10000</v>
      </c>
      <c r="F48" s="89">
        <f>F44*1000/F46</f>
        <v>10000</v>
      </c>
      <c r="G48" s="32" t="s">
        <v>34</v>
      </c>
      <c r="H48" s="89">
        <f>H44*1000/H46</f>
        <v>10666.666666666666</v>
      </c>
      <c r="I48" s="89">
        <f>I44*1000/I46</f>
        <v>10666.666666666666</v>
      </c>
      <c r="J48" s="32" t="s">
        <v>34</v>
      </c>
      <c r="K48" s="185"/>
      <c r="L48" s="184"/>
      <c r="M48" s="184"/>
      <c r="N48" s="184"/>
      <c r="O48" s="184"/>
      <c r="P48" s="184"/>
      <c r="Q48" s="184"/>
      <c r="R48" s="184"/>
    </row>
    <row r="49" spans="1:18" ht="16.5" thickBot="1" x14ac:dyDescent="0.3">
      <c r="A49" s="57" t="s">
        <v>96</v>
      </c>
      <c r="B49" s="58"/>
      <c r="C49" s="58"/>
      <c r="D49" s="58"/>
      <c r="E49" s="58"/>
      <c r="F49" s="58"/>
      <c r="G49" s="58"/>
      <c r="H49" s="58"/>
      <c r="I49" s="58"/>
      <c r="J49" s="59"/>
      <c r="K49" s="23"/>
      <c r="L49" s="305"/>
      <c r="M49" s="289"/>
      <c r="N49" s="289"/>
      <c r="O49" s="289"/>
      <c r="P49" s="289"/>
      <c r="Q49" s="289"/>
      <c r="R49" s="289"/>
    </row>
    <row r="50" spans="1:18" ht="42" customHeight="1" thickBot="1" x14ac:dyDescent="0.3">
      <c r="A50" s="293" t="str">
        <f>'Додаток 2'!A29:L29</f>
        <v>Мета: сприяння встановленню партнерських зв’язків між Сумською міською ТГ та містами зарубіжних країн, розвитку співпраці з містами-партнерами, дружніми містами, міжнародними організаціями та донорськими установами, дипломатичними представництвами України за кордоном, дипломатичними та консульськими установами іноземних держав в Україні, іншими закордонними суб'єктами</v>
      </c>
      <c r="B50" s="294"/>
      <c r="C50" s="294"/>
      <c r="D50" s="294"/>
      <c r="E50" s="294"/>
      <c r="F50" s="294"/>
      <c r="G50" s="294"/>
      <c r="H50" s="294"/>
      <c r="I50" s="294"/>
      <c r="J50" s="295"/>
      <c r="K50" s="24"/>
      <c r="L50" s="305"/>
      <c r="M50" s="289"/>
      <c r="N50" s="289"/>
      <c r="O50" s="289"/>
      <c r="P50" s="289"/>
      <c r="Q50" s="289"/>
      <c r="R50" s="289"/>
    </row>
    <row r="51" spans="1:18" ht="21" customHeight="1" thickBot="1" x14ac:dyDescent="0.3">
      <c r="A51" s="60" t="s">
        <v>68</v>
      </c>
      <c r="B51" s="81">
        <f>C51</f>
        <v>1031.4000000000001</v>
      </c>
      <c r="C51" s="81">
        <f>C54+C64+C77+C90+C100+C107+C117</f>
        <v>1031.4000000000001</v>
      </c>
      <c r="D51" s="81" t="s">
        <v>34</v>
      </c>
      <c r="E51" s="81">
        <f>F51</f>
        <v>2102.6999999999998</v>
      </c>
      <c r="F51" s="81">
        <f>F54+F64+F77+F90+F100+F107+F117</f>
        <v>2102.6999999999998</v>
      </c>
      <c r="G51" s="81" t="s">
        <v>34</v>
      </c>
      <c r="H51" s="81">
        <f>I51</f>
        <v>2314.8000000000002</v>
      </c>
      <c r="I51" s="81">
        <f>I54+I64+I77+I90+I100+I107+I117</f>
        <v>2314.8000000000002</v>
      </c>
      <c r="J51" s="80" t="s">
        <v>34</v>
      </c>
      <c r="K51" s="43"/>
      <c r="L51" s="44"/>
      <c r="M51" s="44"/>
      <c r="N51" s="44"/>
      <c r="O51" s="44"/>
      <c r="P51" s="44"/>
      <c r="Q51" s="44"/>
      <c r="R51" s="44"/>
    </row>
    <row r="52" spans="1:18" ht="24.75" customHeight="1" thickBot="1" x14ac:dyDescent="0.3">
      <c r="A52" s="296" t="s">
        <v>82</v>
      </c>
      <c r="B52" s="297"/>
      <c r="C52" s="297"/>
      <c r="D52" s="297"/>
      <c r="E52" s="297"/>
      <c r="F52" s="297"/>
      <c r="G52" s="297"/>
      <c r="H52" s="297"/>
      <c r="I52" s="297"/>
      <c r="J52" s="298"/>
      <c r="K52" s="23"/>
      <c r="L52" s="305"/>
      <c r="M52" s="305"/>
      <c r="N52" s="305"/>
      <c r="O52" s="305"/>
      <c r="P52" s="305"/>
      <c r="Q52" s="305"/>
      <c r="R52" s="305"/>
    </row>
    <row r="53" spans="1:18" ht="15" customHeight="1" thickBot="1" x14ac:dyDescent="0.3">
      <c r="A53" s="57" t="s">
        <v>35</v>
      </c>
      <c r="B53" s="58"/>
      <c r="C53" s="58"/>
      <c r="D53" s="58"/>
      <c r="E53" s="58"/>
      <c r="F53" s="58"/>
      <c r="G53" s="58"/>
      <c r="H53" s="58"/>
      <c r="I53" s="58"/>
      <c r="J53" s="59"/>
      <c r="K53" s="23"/>
      <c r="L53" s="305"/>
      <c r="M53" s="305"/>
      <c r="N53" s="305"/>
      <c r="O53" s="305"/>
      <c r="P53" s="305"/>
      <c r="Q53" s="305"/>
      <c r="R53" s="305"/>
    </row>
    <row r="54" spans="1:18" ht="48" hidden="1" customHeight="1" thickBot="1" x14ac:dyDescent="0.3">
      <c r="A54" s="61" t="s">
        <v>112</v>
      </c>
      <c r="B54" s="83">
        <f>SUM(B56:B57)</f>
        <v>78.099999999999994</v>
      </c>
      <c r="C54" s="83">
        <f>SUM(C56:C57)</f>
        <v>78.099999999999994</v>
      </c>
      <c r="D54" s="18" t="s">
        <v>34</v>
      </c>
      <c r="E54" s="83">
        <f>SUM(E56:E57)</f>
        <v>188.3</v>
      </c>
      <c r="F54" s="83">
        <f>SUM(F56:F57)</f>
        <v>188.3</v>
      </c>
      <c r="G54" s="18" t="s">
        <v>34</v>
      </c>
      <c r="H54" s="83">
        <f>SUM(H56:H57)</f>
        <v>194</v>
      </c>
      <c r="I54" s="83">
        <f>SUM(I56:I57)</f>
        <v>194</v>
      </c>
      <c r="J54" s="18" t="s">
        <v>34</v>
      </c>
      <c r="K54" s="43"/>
      <c r="L54" s="47"/>
      <c r="M54" s="47"/>
      <c r="N54" s="47"/>
      <c r="O54" s="47"/>
      <c r="P54" s="47"/>
      <c r="Q54" s="47"/>
      <c r="R54" s="47"/>
    </row>
    <row r="55" spans="1:18" ht="16.5" hidden="1" thickBot="1" x14ac:dyDescent="0.3">
      <c r="A55" s="30" t="s">
        <v>48</v>
      </c>
      <c r="B55" s="33"/>
      <c r="C55" s="33"/>
      <c r="D55" s="32"/>
      <c r="E55" s="33"/>
      <c r="F55" s="33"/>
      <c r="G55" s="33"/>
      <c r="H55" s="62"/>
      <c r="I55" s="33"/>
      <c r="J55" s="33"/>
      <c r="K55" s="288"/>
      <c r="L55" s="289"/>
      <c r="M55" s="289"/>
      <c r="N55" s="289"/>
      <c r="O55" s="289"/>
      <c r="P55" s="289"/>
      <c r="Q55" s="289"/>
      <c r="R55" s="289"/>
    </row>
    <row r="56" spans="1:18" ht="51.75" hidden="1" customHeight="1" thickBot="1" x14ac:dyDescent="0.3">
      <c r="A56" s="63" t="s">
        <v>138</v>
      </c>
      <c r="B56" s="82">
        <f>C56</f>
        <v>0</v>
      </c>
      <c r="C56" s="82">
        <v>0</v>
      </c>
      <c r="D56" s="32" t="s">
        <v>34</v>
      </c>
      <c r="E56" s="54">
        <v>15.8</v>
      </c>
      <c r="F56" s="54">
        <v>15.8</v>
      </c>
      <c r="G56" s="32" t="s">
        <v>34</v>
      </c>
      <c r="H56" s="84">
        <v>16.600000000000001</v>
      </c>
      <c r="I56" s="54">
        <v>16.600000000000001</v>
      </c>
      <c r="J56" s="32" t="s">
        <v>34</v>
      </c>
      <c r="K56" s="43"/>
      <c r="L56" s="47"/>
      <c r="M56" s="47"/>
      <c r="N56" s="47"/>
      <c r="O56" s="47"/>
      <c r="P56" s="47"/>
      <c r="Q56" s="47"/>
      <c r="R56" s="47"/>
    </row>
    <row r="57" spans="1:18" ht="52.5" hidden="1" customHeight="1" thickBot="1" x14ac:dyDescent="0.3">
      <c r="A57" s="97" t="s">
        <v>139</v>
      </c>
      <c r="B57" s="34">
        <f>C57</f>
        <v>78.099999999999994</v>
      </c>
      <c r="C57" s="34">
        <v>78.099999999999994</v>
      </c>
      <c r="D57" s="32" t="s">
        <v>34</v>
      </c>
      <c r="E57" s="34">
        <v>172.5</v>
      </c>
      <c r="F57" s="34">
        <v>172.5</v>
      </c>
      <c r="G57" s="32" t="s">
        <v>34</v>
      </c>
      <c r="H57" s="39">
        <v>177.4</v>
      </c>
      <c r="I57" s="34">
        <v>177.4</v>
      </c>
      <c r="J57" s="32" t="s">
        <v>34</v>
      </c>
      <c r="K57" s="43"/>
      <c r="L57" s="47"/>
      <c r="M57" s="47"/>
      <c r="N57" s="47"/>
      <c r="O57" s="47"/>
      <c r="P57" s="47"/>
      <c r="Q57" s="47"/>
      <c r="R57" s="47"/>
    </row>
    <row r="58" spans="1:18" ht="16.5" hidden="1" thickBot="1" x14ac:dyDescent="0.3">
      <c r="A58" s="30" t="s">
        <v>49</v>
      </c>
      <c r="B58" s="32"/>
      <c r="C58" s="32"/>
      <c r="D58" s="32"/>
      <c r="E58" s="33"/>
      <c r="F58" s="33"/>
      <c r="G58" s="33"/>
      <c r="H58" s="40"/>
      <c r="I58" s="33"/>
      <c r="J58" s="33"/>
      <c r="K58" s="288"/>
      <c r="L58" s="289"/>
      <c r="M58" s="289"/>
      <c r="N58" s="289"/>
      <c r="O58" s="289"/>
      <c r="P58" s="289"/>
      <c r="Q58" s="289"/>
      <c r="R58" s="289"/>
    </row>
    <row r="59" spans="1:18" ht="50.25" hidden="1" customHeight="1" thickBot="1" x14ac:dyDescent="0.3">
      <c r="A59" s="87" t="s">
        <v>140</v>
      </c>
      <c r="B59" s="82">
        <f>C59</f>
        <v>0</v>
      </c>
      <c r="C59" s="82">
        <v>0</v>
      </c>
      <c r="D59" s="32" t="s">
        <v>34</v>
      </c>
      <c r="E59" s="33">
        <v>3</v>
      </c>
      <c r="F59" s="33">
        <v>3</v>
      </c>
      <c r="G59" s="32" t="s">
        <v>34</v>
      </c>
      <c r="H59" s="34">
        <v>3</v>
      </c>
      <c r="I59" s="33">
        <v>3</v>
      </c>
      <c r="J59" s="32" t="s">
        <v>34</v>
      </c>
      <c r="K59" s="288"/>
      <c r="L59" s="289"/>
      <c r="M59" s="289"/>
      <c r="N59" s="289"/>
      <c r="O59" s="289"/>
      <c r="P59" s="289"/>
      <c r="Q59" s="289"/>
      <c r="R59" s="289"/>
    </row>
    <row r="60" spans="1:18" ht="51.75" hidden="1" customHeight="1" thickBot="1" x14ac:dyDescent="0.3">
      <c r="A60" s="41" t="s">
        <v>141</v>
      </c>
      <c r="B60" s="34">
        <f>C60</f>
        <v>2</v>
      </c>
      <c r="C60" s="34">
        <v>2</v>
      </c>
      <c r="D60" s="18" t="s">
        <v>34</v>
      </c>
      <c r="E60" s="34">
        <v>4</v>
      </c>
      <c r="F60" s="34">
        <v>4</v>
      </c>
      <c r="G60" s="34" t="s">
        <v>34</v>
      </c>
      <c r="H60" s="34">
        <v>4</v>
      </c>
      <c r="I60" s="42">
        <v>4</v>
      </c>
      <c r="J60" s="34" t="s">
        <v>34</v>
      </c>
      <c r="K60" s="288"/>
      <c r="L60" s="289"/>
      <c r="M60" s="289"/>
      <c r="N60" s="289"/>
      <c r="O60" s="289"/>
      <c r="P60" s="289"/>
      <c r="Q60" s="289"/>
      <c r="R60" s="289"/>
    </row>
    <row r="61" spans="1:18" ht="16.5" hidden="1" thickBot="1" x14ac:dyDescent="0.3">
      <c r="A61" s="30" t="s">
        <v>50</v>
      </c>
      <c r="B61" s="32"/>
      <c r="C61" s="32"/>
      <c r="D61" s="32"/>
      <c r="E61" s="33"/>
      <c r="F61" s="33"/>
      <c r="G61" s="33"/>
      <c r="H61" s="40"/>
      <c r="I61" s="33"/>
      <c r="J61" s="33"/>
      <c r="K61" s="288"/>
      <c r="L61" s="289"/>
      <c r="M61" s="289"/>
      <c r="N61" s="289"/>
      <c r="O61" s="289"/>
      <c r="P61" s="289"/>
      <c r="Q61" s="289"/>
      <c r="R61" s="289"/>
    </row>
    <row r="62" spans="1:18" ht="16.5" hidden="1" thickBot="1" x14ac:dyDescent="0.3">
      <c r="A62" s="51" t="s">
        <v>124</v>
      </c>
      <c r="B62" s="56" t="s">
        <v>34</v>
      </c>
      <c r="C62" s="56" t="s">
        <v>34</v>
      </c>
      <c r="D62" s="53" t="s">
        <v>34</v>
      </c>
      <c r="E62" s="89">
        <f>E56*1000/E59</f>
        <v>5266.666666666667</v>
      </c>
      <c r="F62" s="89">
        <f>F56*1000/F59</f>
        <v>5266.666666666667</v>
      </c>
      <c r="G62" s="54" t="s">
        <v>34</v>
      </c>
      <c r="H62" s="89">
        <f>H56*1000/H59</f>
        <v>5533.333333333333</v>
      </c>
      <c r="I62" s="89">
        <f>I56*1000/I59</f>
        <v>5533.333333333333</v>
      </c>
      <c r="J62" s="32" t="s">
        <v>34</v>
      </c>
      <c r="K62" s="43"/>
      <c r="L62" s="47"/>
      <c r="M62" s="47"/>
      <c r="N62" s="47"/>
      <c r="O62" s="47"/>
      <c r="P62" s="47"/>
      <c r="Q62" s="47"/>
      <c r="R62" s="47"/>
    </row>
    <row r="63" spans="1:18" ht="47.25" hidden="1" customHeight="1" thickBot="1" x14ac:dyDescent="0.3">
      <c r="A63" s="41" t="s">
        <v>114</v>
      </c>
      <c r="B63" s="90">
        <f>B57*1000/B60</f>
        <v>39050</v>
      </c>
      <c r="C63" s="90">
        <f>C57*1000/C60</f>
        <v>39050</v>
      </c>
      <c r="D63" s="18" t="s">
        <v>34</v>
      </c>
      <c r="E63" s="90">
        <f>E57*1000/E60</f>
        <v>43125</v>
      </c>
      <c r="F63" s="90">
        <f>F57*1000/F60</f>
        <v>43125</v>
      </c>
      <c r="G63" s="34" t="s">
        <v>34</v>
      </c>
      <c r="H63" s="90">
        <f>H57*1000/H60</f>
        <v>44350</v>
      </c>
      <c r="I63" s="90">
        <f>I57*1000/I60</f>
        <v>44350</v>
      </c>
      <c r="J63" s="19" t="s">
        <v>34</v>
      </c>
      <c r="K63" s="43"/>
      <c r="L63" s="44"/>
      <c r="M63" s="44"/>
      <c r="N63" s="44"/>
      <c r="O63" s="44"/>
      <c r="P63" s="44"/>
      <c r="Q63" s="44"/>
      <c r="R63" s="44"/>
    </row>
    <row r="64" spans="1:18" ht="16.5" hidden="1" thickBot="1" x14ac:dyDescent="0.3">
      <c r="A64" s="64" t="s">
        <v>102</v>
      </c>
      <c r="B64" s="65">
        <f>C64</f>
        <v>101.1</v>
      </c>
      <c r="C64" s="65">
        <f>SUM(C66:C68)</f>
        <v>101.1</v>
      </c>
      <c r="D64" s="18" t="s">
        <v>34</v>
      </c>
      <c r="E64" s="65">
        <f>SUM(E66:E68)</f>
        <v>258.8</v>
      </c>
      <c r="F64" s="65">
        <f>SUM(F66:F68)</f>
        <v>258.8</v>
      </c>
      <c r="G64" s="18" t="s">
        <v>34</v>
      </c>
      <c r="H64" s="65">
        <f>SUM(H66:H68)</f>
        <v>273</v>
      </c>
      <c r="I64" s="65">
        <f>SUM(I66:I68)</f>
        <v>273</v>
      </c>
      <c r="J64" s="18" t="s">
        <v>34</v>
      </c>
      <c r="K64" s="43"/>
      <c r="L64" s="47"/>
      <c r="M64" s="47"/>
      <c r="N64" s="47"/>
      <c r="O64" s="47"/>
      <c r="P64" s="47"/>
      <c r="Q64" s="47"/>
      <c r="R64" s="47"/>
    </row>
    <row r="65" spans="1:18" ht="16.5" hidden="1" thickBot="1" x14ac:dyDescent="0.3">
      <c r="A65" s="30" t="s">
        <v>48</v>
      </c>
      <c r="B65" s="32"/>
      <c r="C65" s="32"/>
      <c r="D65" s="32"/>
      <c r="E65" s="33"/>
      <c r="F65" s="33"/>
      <c r="G65" s="33"/>
      <c r="H65" s="40"/>
      <c r="I65" s="33"/>
      <c r="J65" s="33"/>
      <c r="K65" s="288"/>
      <c r="L65" s="289"/>
      <c r="M65" s="289"/>
      <c r="N65" s="289"/>
      <c r="O65" s="289"/>
      <c r="P65" s="289"/>
      <c r="Q65" s="289"/>
      <c r="R65" s="289"/>
    </row>
    <row r="66" spans="1:18" ht="16.5" hidden="1" customHeight="1" thickBot="1" x14ac:dyDescent="0.3">
      <c r="A66" s="35" t="s">
        <v>59</v>
      </c>
      <c r="B66" s="38">
        <f>C66</f>
        <v>0</v>
      </c>
      <c r="C66" s="38">
        <v>0</v>
      </c>
      <c r="D66" s="32" t="s">
        <v>34</v>
      </c>
      <c r="E66" s="33">
        <v>129.9</v>
      </c>
      <c r="F66" s="33">
        <v>129.9</v>
      </c>
      <c r="G66" s="32" t="s">
        <v>34</v>
      </c>
      <c r="H66" s="34">
        <v>137.1</v>
      </c>
      <c r="I66" s="33">
        <v>137.1</v>
      </c>
      <c r="J66" s="32" t="s">
        <v>34</v>
      </c>
      <c r="K66" s="288"/>
      <c r="L66" s="289"/>
      <c r="M66" s="289"/>
      <c r="N66" s="289"/>
      <c r="O66" s="289"/>
      <c r="P66" s="289"/>
      <c r="Q66" s="289"/>
      <c r="R66" s="289"/>
    </row>
    <row r="67" spans="1:18" ht="16.5" hidden="1" thickBot="1" x14ac:dyDescent="0.3">
      <c r="A67" s="35" t="s">
        <v>91</v>
      </c>
      <c r="B67" s="33">
        <f>C67</f>
        <v>21.1</v>
      </c>
      <c r="C67" s="33">
        <v>21.1</v>
      </c>
      <c r="D67" s="32"/>
      <c r="E67" s="33">
        <v>44.7</v>
      </c>
      <c r="F67" s="33">
        <v>44.7</v>
      </c>
      <c r="G67" s="32" t="s">
        <v>34</v>
      </c>
      <c r="H67" s="34">
        <v>47.2</v>
      </c>
      <c r="I67" s="33">
        <v>47.2</v>
      </c>
      <c r="J67" s="32" t="s">
        <v>34</v>
      </c>
      <c r="K67" s="288"/>
      <c r="L67" s="289"/>
      <c r="M67" s="289"/>
      <c r="N67" s="289"/>
      <c r="O67" s="289"/>
      <c r="P67" s="289"/>
      <c r="Q67" s="289"/>
      <c r="R67" s="289"/>
    </row>
    <row r="68" spans="1:18" ht="54" hidden="1" customHeight="1" thickBot="1" x14ac:dyDescent="0.3">
      <c r="A68" s="41" t="s">
        <v>95</v>
      </c>
      <c r="B68" s="38">
        <v>80</v>
      </c>
      <c r="C68" s="38">
        <v>80</v>
      </c>
      <c r="D68" s="18" t="s">
        <v>34</v>
      </c>
      <c r="E68" s="34">
        <v>84.2</v>
      </c>
      <c r="F68" s="34">
        <v>84.2</v>
      </c>
      <c r="G68" s="19" t="s">
        <v>34</v>
      </c>
      <c r="H68" s="38">
        <v>88.7</v>
      </c>
      <c r="I68" s="66">
        <v>88.7</v>
      </c>
      <c r="J68" s="19" t="s">
        <v>34</v>
      </c>
      <c r="K68" s="43"/>
      <c r="L68" s="47"/>
      <c r="M68" s="47"/>
      <c r="N68" s="47"/>
      <c r="O68" s="47"/>
      <c r="P68" s="47"/>
      <c r="Q68" s="47"/>
      <c r="R68" s="47"/>
    </row>
    <row r="69" spans="1:18" ht="16.5" hidden="1" thickBot="1" x14ac:dyDescent="0.3">
      <c r="A69" s="30" t="s">
        <v>49</v>
      </c>
      <c r="B69" s="32"/>
      <c r="C69" s="32"/>
      <c r="D69" s="32"/>
      <c r="E69" s="33"/>
      <c r="F69" s="33"/>
      <c r="G69" s="33"/>
      <c r="H69" s="34"/>
      <c r="I69" s="33"/>
      <c r="J69" s="33"/>
      <c r="K69" s="288"/>
      <c r="L69" s="289"/>
      <c r="M69" s="289"/>
      <c r="N69" s="289"/>
      <c r="O69" s="289"/>
      <c r="P69" s="289"/>
      <c r="Q69" s="289"/>
      <c r="R69" s="289"/>
    </row>
    <row r="70" spans="1:18" ht="19.5" hidden="1" customHeight="1" thickBot="1" x14ac:dyDescent="0.3">
      <c r="A70" s="35" t="s">
        <v>60</v>
      </c>
      <c r="B70" s="38">
        <f>C70</f>
        <v>0</v>
      </c>
      <c r="C70" s="38">
        <v>0</v>
      </c>
      <c r="D70" s="18" t="s">
        <v>34</v>
      </c>
      <c r="E70" s="33">
        <v>1</v>
      </c>
      <c r="F70" s="33">
        <v>1</v>
      </c>
      <c r="G70" s="18" t="s">
        <v>34</v>
      </c>
      <c r="H70" s="34">
        <v>1</v>
      </c>
      <c r="I70" s="33">
        <v>1</v>
      </c>
      <c r="J70" s="18" t="s">
        <v>34</v>
      </c>
      <c r="K70" s="288"/>
      <c r="L70" s="289"/>
      <c r="M70" s="289"/>
      <c r="N70" s="289"/>
      <c r="O70" s="289"/>
      <c r="P70" s="289"/>
      <c r="Q70" s="289"/>
      <c r="R70" s="289"/>
    </row>
    <row r="71" spans="1:18" ht="16.5" hidden="1" thickBot="1" x14ac:dyDescent="0.3">
      <c r="A71" s="35" t="s">
        <v>61</v>
      </c>
      <c r="B71" s="33">
        <f>C71</f>
        <v>1</v>
      </c>
      <c r="C71" s="33">
        <v>1</v>
      </c>
      <c r="D71" s="32" t="s">
        <v>34</v>
      </c>
      <c r="E71" s="33">
        <v>2</v>
      </c>
      <c r="F71" s="33">
        <v>2</v>
      </c>
      <c r="G71" s="18" t="s">
        <v>34</v>
      </c>
      <c r="H71" s="34">
        <v>2</v>
      </c>
      <c r="I71" s="33">
        <v>2</v>
      </c>
      <c r="J71" s="18" t="s">
        <v>34</v>
      </c>
      <c r="K71" s="288"/>
      <c r="L71" s="289"/>
      <c r="M71" s="289"/>
      <c r="N71" s="289"/>
      <c r="O71" s="289"/>
      <c r="P71" s="289"/>
      <c r="Q71" s="289"/>
      <c r="R71" s="289"/>
    </row>
    <row r="72" spans="1:18" ht="23.25" hidden="1" customHeight="1" thickBot="1" x14ac:dyDescent="0.3">
      <c r="A72" s="35" t="s">
        <v>62</v>
      </c>
      <c r="B72" s="33">
        <f>C72</f>
        <v>1</v>
      </c>
      <c r="C72" s="33">
        <v>1</v>
      </c>
      <c r="D72" s="32" t="s">
        <v>34</v>
      </c>
      <c r="E72" s="33">
        <v>2</v>
      </c>
      <c r="F72" s="33">
        <v>2</v>
      </c>
      <c r="G72" s="18" t="s">
        <v>34</v>
      </c>
      <c r="H72" s="34">
        <v>2</v>
      </c>
      <c r="I72" s="33">
        <v>2</v>
      </c>
      <c r="J72" s="18" t="s">
        <v>34</v>
      </c>
      <c r="K72" s="288"/>
      <c r="L72" s="289"/>
      <c r="M72" s="289"/>
      <c r="N72" s="289"/>
      <c r="O72" s="289"/>
      <c r="P72" s="289"/>
      <c r="Q72" s="289"/>
      <c r="R72" s="289"/>
    </row>
    <row r="73" spans="1:18" ht="16.5" hidden="1" thickBot="1" x14ac:dyDescent="0.3">
      <c r="A73" s="30" t="s">
        <v>63</v>
      </c>
      <c r="B73" s="32"/>
      <c r="C73" s="32"/>
      <c r="D73" s="32"/>
      <c r="E73" s="33"/>
      <c r="F73" s="33"/>
      <c r="G73" s="33"/>
      <c r="H73" s="34"/>
      <c r="I73" s="33"/>
      <c r="J73" s="33"/>
      <c r="K73" s="288"/>
      <c r="L73" s="289"/>
      <c r="M73" s="289"/>
      <c r="N73" s="289"/>
      <c r="O73" s="289"/>
      <c r="P73" s="289"/>
      <c r="Q73" s="289"/>
      <c r="R73" s="289"/>
    </row>
    <row r="74" spans="1:18" ht="24.75" hidden="1" customHeight="1" thickBot="1" x14ac:dyDescent="0.3">
      <c r="A74" s="35" t="s">
        <v>64</v>
      </c>
      <c r="B74" s="89">
        <f>C74</f>
        <v>0</v>
      </c>
      <c r="C74" s="89">
        <v>0</v>
      </c>
      <c r="D74" s="18" t="s">
        <v>34</v>
      </c>
      <c r="E74" s="89">
        <f t="shared" ref="E74:F76" si="3">E66*1000/E70</f>
        <v>129900</v>
      </c>
      <c r="F74" s="89">
        <f t="shared" si="3"/>
        <v>129900</v>
      </c>
      <c r="G74" s="18" t="s">
        <v>34</v>
      </c>
      <c r="H74" s="89">
        <f t="shared" ref="H74:I76" si="4">H66*1000/H70</f>
        <v>137100</v>
      </c>
      <c r="I74" s="89">
        <f t="shared" si="4"/>
        <v>137100</v>
      </c>
      <c r="J74" s="18" t="s">
        <v>34</v>
      </c>
      <c r="K74" s="288"/>
      <c r="L74" s="289"/>
      <c r="M74" s="289"/>
      <c r="N74" s="289"/>
      <c r="O74" s="289"/>
      <c r="P74" s="289"/>
      <c r="Q74" s="289"/>
      <c r="R74" s="289"/>
    </row>
    <row r="75" spans="1:18" ht="22.5" hidden="1" customHeight="1" thickBot="1" x14ac:dyDescent="0.3">
      <c r="A75" s="35" t="s">
        <v>65</v>
      </c>
      <c r="B75" s="89">
        <f>C75</f>
        <v>21100</v>
      </c>
      <c r="C75" s="89">
        <f>C67*1000/C71</f>
        <v>21100</v>
      </c>
      <c r="D75" s="18" t="s">
        <v>34</v>
      </c>
      <c r="E75" s="89">
        <f t="shared" si="3"/>
        <v>22350</v>
      </c>
      <c r="F75" s="89">
        <f t="shared" si="3"/>
        <v>22350</v>
      </c>
      <c r="G75" s="18" t="s">
        <v>34</v>
      </c>
      <c r="H75" s="89">
        <f t="shared" si="4"/>
        <v>23600</v>
      </c>
      <c r="I75" s="89">
        <f t="shared" si="4"/>
        <v>23600</v>
      </c>
      <c r="J75" s="18" t="s">
        <v>34</v>
      </c>
      <c r="K75" s="288"/>
      <c r="L75" s="289"/>
      <c r="M75" s="289"/>
      <c r="N75" s="289"/>
      <c r="O75" s="289"/>
      <c r="P75" s="289"/>
      <c r="Q75" s="289"/>
      <c r="R75" s="289"/>
    </row>
    <row r="76" spans="1:18" ht="16.5" hidden="1" thickBot="1" x14ac:dyDescent="0.3">
      <c r="A76" s="35" t="s">
        <v>125</v>
      </c>
      <c r="B76" s="89">
        <f>B68*1000/B72</f>
        <v>80000</v>
      </c>
      <c r="C76" s="89">
        <f>C68*1000/C72</f>
        <v>80000</v>
      </c>
      <c r="D76" s="32" t="s">
        <v>34</v>
      </c>
      <c r="E76" s="89">
        <f t="shared" si="3"/>
        <v>42100</v>
      </c>
      <c r="F76" s="89">
        <f t="shared" si="3"/>
        <v>42100</v>
      </c>
      <c r="G76" s="18" t="s">
        <v>34</v>
      </c>
      <c r="H76" s="89">
        <f t="shared" si="4"/>
        <v>44350</v>
      </c>
      <c r="I76" s="89">
        <f t="shared" si="4"/>
        <v>44350</v>
      </c>
      <c r="J76" s="18" t="s">
        <v>34</v>
      </c>
      <c r="K76" s="288"/>
      <c r="L76" s="289"/>
      <c r="M76" s="289"/>
      <c r="N76" s="289"/>
      <c r="O76" s="289"/>
      <c r="P76" s="289"/>
      <c r="Q76" s="289"/>
      <c r="R76" s="289"/>
    </row>
    <row r="77" spans="1:18" ht="36.75" hidden="1" customHeight="1" thickBot="1" x14ac:dyDescent="0.3">
      <c r="A77" s="98" t="s">
        <v>84</v>
      </c>
      <c r="B77" s="65">
        <f>C77</f>
        <v>417.5</v>
      </c>
      <c r="C77" s="65">
        <f>SUM(C79:C81)</f>
        <v>417.5</v>
      </c>
      <c r="D77" s="18" t="s">
        <v>34</v>
      </c>
      <c r="E77" s="65">
        <f>F77</f>
        <v>436</v>
      </c>
      <c r="F77" s="65">
        <f>SUM(F79:F81)</f>
        <v>436</v>
      </c>
      <c r="G77" s="18" t="s">
        <v>34</v>
      </c>
      <c r="H77" s="67">
        <f>SUM(H79:H81)</f>
        <v>485.1</v>
      </c>
      <c r="I77" s="67">
        <f>SUM(I79:I81)</f>
        <v>485.1</v>
      </c>
      <c r="J77" s="18" t="s">
        <v>34</v>
      </c>
      <c r="K77" s="43"/>
      <c r="L77" s="47"/>
      <c r="M77" s="47"/>
      <c r="N77" s="47"/>
      <c r="O77" s="47"/>
      <c r="P77" s="47"/>
      <c r="Q77" s="47"/>
      <c r="R77" s="47"/>
    </row>
    <row r="78" spans="1:18" ht="16.5" hidden="1" thickBot="1" x14ac:dyDescent="0.3">
      <c r="A78" s="30" t="s">
        <v>48</v>
      </c>
      <c r="B78" s="33"/>
      <c r="C78" s="33"/>
      <c r="D78" s="33"/>
      <c r="E78" s="33"/>
      <c r="F78" s="33"/>
      <c r="G78" s="33"/>
      <c r="H78" s="40"/>
      <c r="I78" s="33"/>
      <c r="J78" s="33"/>
      <c r="K78" s="288"/>
      <c r="L78" s="289"/>
      <c r="M78" s="289"/>
      <c r="N78" s="289"/>
      <c r="O78" s="289"/>
      <c r="P78" s="289"/>
      <c r="Q78" s="289"/>
      <c r="R78" s="289"/>
    </row>
    <row r="79" spans="1:18" ht="37.5" hidden="1" customHeight="1" thickBot="1" x14ac:dyDescent="0.3">
      <c r="A79" s="87" t="s">
        <v>142</v>
      </c>
      <c r="B79" s="33">
        <f>C79</f>
        <v>54.1</v>
      </c>
      <c r="C79" s="33">
        <v>54.1</v>
      </c>
      <c r="D79" s="18" t="s">
        <v>34</v>
      </c>
      <c r="E79" s="33">
        <f>F79</f>
        <v>61.8</v>
      </c>
      <c r="F79" s="33">
        <v>61.8</v>
      </c>
      <c r="G79" s="18" t="s">
        <v>34</v>
      </c>
      <c r="H79" s="34">
        <v>94.9</v>
      </c>
      <c r="I79" s="33">
        <v>94.9</v>
      </c>
      <c r="J79" s="18" t="s">
        <v>34</v>
      </c>
      <c r="K79" s="288"/>
      <c r="L79" s="289"/>
      <c r="M79" s="289"/>
      <c r="N79" s="289"/>
      <c r="O79" s="289"/>
      <c r="P79" s="289"/>
      <c r="Q79" s="289"/>
      <c r="R79" s="289"/>
    </row>
    <row r="80" spans="1:18" ht="52.5" hidden="1" customHeight="1" thickBot="1" x14ac:dyDescent="0.3">
      <c r="A80" s="87" t="s">
        <v>143</v>
      </c>
      <c r="B80" s="33">
        <f>C80</f>
        <v>146.69999999999999</v>
      </c>
      <c r="C80" s="33">
        <v>146.69999999999999</v>
      </c>
      <c r="D80" s="18" t="s">
        <v>34</v>
      </c>
      <c r="E80" s="33">
        <f>F80</f>
        <v>154.19999999999999</v>
      </c>
      <c r="F80" s="33">
        <v>154.19999999999999</v>
      </c>
      <c r="G80" s="18" t="s">
        <v>34</v>
      </c>
      <c r="H80" s="34">
        <v>162.69999999999999</v>
      </c>
      <c r="I80" s="33">
        <v>162.69999999999999</v>
      </c>
      <c r="J80" s="18" t="s">
        <v>34</v>
      </c>
      <c r="K80" s="288"/>
      <c r="L80" s="289"/>
      <c r="M80" s="289"/>
      <c r="N80" s="289"/>
      <c r="O80" s="289"/>
      <c r="P80" s="289"/>
      <c r="Q80" s="289"/>
      <c r="R80" s="289"/>
    </row>
    <row r="81" spans="1:18" ht="52.5" hidden="1" customHeight="1" thickBot="1" x14ac:dyDescent="0.3">
      <c r="A81" s="50" t="s">
        <v>144</v>
      </c>
      <c r="B81" s="33">
        <v>216.7</v>
      </c>
      <c r="C81" s="33">
        <v>216.7</v>
      </c>
      <c r="D81" s="18" t="s">
        <v>34</v>
      </c>
      <c r="E81" s="36">
        <f>F81</f>
        <v>220</v>
      </c>
      <c r="F81" s="36">
        <v>220</v>
      </c>
      <c r="G81" s="18" t="s">
        <v>34</v>
      </c>
      <c r="H81" s="34">
        <f>I81</f>
        <v>227.5</v>
      </c>
      <c r="I81" s="33">
        <v>227.5</v>
      </c>
      <c r="J81" s="32" t="s">
        <v>34</v>
      </c>
      <c r="K81" s="288"/>
      <c r="L81" s="289"/>
      <c r="M81" s="289"/>
      <c r="N81" s="289"/>
      <c r="O81" s="289"/>
      <c r="P81" s="289"/>
      <c r="Q81" s="289"/>
      <c r="R81" s="289"/>
    </row>
    <row r="82" spans="1:18" ht="16.5" hidden="1" thickBot="1" x14ac:dyDescent="0.3">
      <c r="A82" s="30" t="s">
        <v>49</v>
      </c>
      <c r="B82" s="33"/>
      <c r="C82" s="33"/>
      <c r="D82" s="33"/>
      <c r="E82" s="33"/>
      <c r="F82" s="33"/>
      <c r="G82" s="33"/>
      <c r="H82" s="34"/>
      <c r="I82" s="33"/>
      <c r="J82" s="33"/>
      <c r="K82" s="288"/>
      <c r="L82" s="289"/>
      <c r="M82" s="289"/>
      <c r="N82" s="289"/>
      <c r="O82" s="289"/>
      <c r="P82" s="289"/>
      <c r="Q82" s="289"/>
      <c r="R82" s="289"/>
    </row>
    <row r="83" spans="1:18" ht="32.25" hidden="1" thickBot="1" x14ac:dyDescent="0.3">
      <c r="A83" s="85" t="s">
        <v>145</v>
      </c>
      <c r="B83" s="54">
        <f>C83</f>
        <v>1</v>
      </c>
      <c r="C83" s="54">
        <v>1</v>
      </c>
      <c r="D83" s="18" t="s">
        <v>34</v>
      </c>
      <c r="E83" s="54">
        <v>1</v>
      </c>
      <c r="F83" s="54">
        <v>1</v>
      </c>
      <c r="G83" s="18" t="s">
        <v>34</v>
      </c>
      <c r="H83" s="54">
        <v>1</v>
      </c>
      <c r="I83" s="68">
        <v>1</v>
      </c>
      <c r="J83" s="18" t="s">
        <v>34</v>
      </c>
      <c r="K83" s="43"/>
      <c r="L83" s="47"/>
      <c r="M83" s="47"/>
      <c r="N83" s="47"/>
      <c r="O83" s="47"/>
      <c r="P83" s="47"/>
      <c r="Q83" s="47"/>
      <c r="R83" s="47"/>
    </row>
    <row r="84" spans="1:18" ht="32.25" hidden="1" thickBot="1" x14ac:dyDescent="0.3">
      <c r="A84" s="85" t="s">
        <v>119</v>
      </c>
      <c r="B84" s="54">
        <v>2</v>
      </c>
      <c r="C84" s="54">
        <v>2</v>
      </c>
      <c r="D84" s="18" t="s">
        <v>34</v>
      </c>
      <c r="E84" s="54">
        <v>2</v>
      </c>
      <c r="F84" s="54">
        <v>2</v>
      </c>
      <c r="G84" s="18" t="s">
        <v>34</v>
      </c>
      <c r="H84" s="54">
        <v>2</v>
      </c>
      <c r="I84" s="68">
        <v>2</v>
      </c>
      <c r="J84" s="18" t="s">
        <v>34</v>
      </c>
      <c r="K84" s="43"/>
      <c r="L84" s="47"/>
      <c r="M84" s="47"/>
      <c r="N84" s="47"/>
      <c r="O84" s="47"/>
      <c r="P84" s="47"/>
      <c r="Q84" s="47"/>
      <c r="R84" s="47"/>
    </row>
    <row r="85" spans="1:18" ht="16.5" hidden="1" thickBot="1" x14ac:dyDescent="0.3">
      <c r="A85" s="86" t="s">
        <v>115</v>
      </c>
      <c r="B85" s="34">
        <v>3</v>
      </c>
      <c r="C85" s="34">
        <v>3</v>
      </c>
      <c r="D85" s="18" t="s">
        <v>34</v>
      </c>
      <c r="E85" s="34">
        <f>F85</f>
        <v>3</v>
      </c>
      <c r="F85" s="34">
        <v>3</v>
      </c>
      <c r="G85" s="18" t="s">
        <v>34</v>
      </c>
      <c r="H85" s="34">
        <v>3</v>
      </c>
      <c r="I85" s="42">
        <v>3</v>
      </c>
      <c r="J85" s="18" t="s">
        <v>34</v>
      </c>
      <c r="K85" s="43"/>
      <c r="L85" s="47"/>
      <c r="M85" s="47"/>
      <c r="N85" s="47"/>
      <c r="O85" s="47"/>
      <c r="P85" s="47"/>
      <c r="Q85" s="47"/>
      <c r="R85" s="47"/>
    </row>
    <row r="86" spans="1:18" ht="16.5" hidden="1" thickBot="1" x14ac:dyDescent="0.3">
      <c r="A86" s="30" t="s">
        <v>50</v>
      </c>
      <c r="B86" s="33"/>
      <c r="C86" s="33"/>
      <c r="D86" s="33"/>
      <c r="E86" s="33"/>
      <c r="F86" s="33"/>
      <c r="G86" s="33"/>
      <c r="H86" s="40"/>
      <c r="I86" s="33"/>
      <c r="J86" s="33"/>
      <c r="K86" s="288"/>
      <c r="L86" s="289"/>
      <c r="M86" s="289"/>
      <c r="N86" s="289"/>
      <c r="O86" s="289"/>
      <c r="P86" s="289"/>
      <c r="Q86" s="289"/>
      <c r="R86" s="289"/>
    </row>
    <row r="87" spans="1:18" ht="35.25" hidden="1" customHeight="1" thickBot="1" x14ac:dyDescent="0.3">
      <c r="A87" s="35" t="s">
        <v>126</v>
      </c>
      <c r="B87" s="89">
        <f>C87</f>
        <v>54100</v>
      </c>
      <c r="C87" s="89">
        <f t="shared" ref="B87:C89" si="5">C79*1000/C83</f>
        <v>54100</v>
      </c>
      <c r="D87" s="18" t="s">
        <v>34</v>
      </c>
      <c r="E87" s="89">
        <f t="shared" ref="E87:F89" si="6">E79*1000/E83</f>
        <v>61800</v>
      </c>
      <c r="F87" s="89">
        <f t="shared" si="6"/>
        <v>61800</v>
      </c>
      <c r="G87" s="18" t="s">
        <v>34</v>
      </c>
      <c r="H87" s="89">
        <f t="shared" ref="H87:I89" si="7">H79*1000/H83</f>
        <v>94900</v>
      </c>
      <c r="I87" s="89">
        <f t="shared" si="7"/>
        <v>94900</v>
      </c>
      <c r="J87" s="18" t="s">
        <v>34</v>
      </c>
      <c r="K87" s="43"/>
      <c r="L87" s="47"/>
      <c r="M87" s="47"/>
      <c r="N87" s="47"/>
      <c r="O87" s="47"/>
      <c r="P87" s="47"/>
      <c r="Q87" s="47"/>
      <c r="R87" s="47"/>
    </row>
    <row r="88" spans="1:18" ht="16.5" hidden="1" thickBot="1" x14ac:dyDescent="0.3">
      <c r="A88" s="69" t="s">
        <v>85</v>
      </c>
      <c r="B88" s="89">
        <f t="shared" si="5"/>
        <v>73350</v>
      </c>
      <c r="C88" s="89">
        <f t="shared" si="5"/>
        <v>73350</v>
      </c>
      <c r="D88" s="18" t="s">
        <v>34</v>
      </c>
      <c r="E88" s="89">
        <f t="shared" si="6"/>
        <v>77100</v>
      </c>
      <c r="F88" s="89">
        <f t="shared" si="6"/>
        <v>77100</v>
      </c>
      <c r="G88" s="18" t="s">
        <v>34</v>
      </c>
      <c r="H88" s="89">
        <f t="shared" si="7"/>
        <v>81350</v>
      </c>
      <c r="I88" s="89">
        <f t="shared" si="7"/>
        <v>81350</v>
      </c>
      <c r="J88" s="18" t="s">
        <v>34</v>
      </c>
      <c r="K88" s="43"/>
      <c r="L88" s="47"/>
      <c r="M88" s="47"/>
      <c r="N88" s="47"/>
      <c r="O88" s="47"/>
      <c r="P88" s="47"/>
      <c r="Q88" s="47"/>
      <c r="R88" s="47"/>
    </row>
    <row r="89" spans="1:18" ht="16.5" hidden="1" thickBot="1" x14ac:dyDescent="0.3">
      <c r="A89" s="35" t="s">
        <v>86</v>
      </c>
      <c r="B89" s="89">
        <f t="shared" si="5"/>
        <v>72233.333333333328</v>
      </c>
      <c r="C89" s="89">
        <f t="shared" si="5"/>
        <v>72233.333333333328</v>
      </c>
      <c r="D89" s="18" t="s">
        <v>34</v>
      </c>
      <c r="E89" s="89">
        <f t="shared" si="6"/>
        <v>73333.333333333328</v>
      </c>
      <c r="F89" s="89">
        <f t="shared" si="6"/>
        <v>73333.333333333328</v>
      </c>
      <c r="G89" s="18" t="s">
        <v>34</v>
      </c>
      <c r="H89" s="89">
        <f t="shared" si="7"/>
        <v>75833.333333333328</v>
      </c>
      <c r="I89" s="89">
        <f t="shared" si="7"/>
        <v>75833.333333333328</v>
      </c>
      <c r="J89" s="18" t="s">
        <v>34</v>
      </c>
      <c r="K89" s="288"/>
      <c r="L89" s="289"/>
      <c r="M89" s="289"/>
      <c r="N89" s="289"/>
      <c r="O89" s="289"/>
      <c r="P89" s="289"/>
      <c r="Q89" s="289"/>
      <c r="R89" s="289"/>
    </row>
    <row r="90" spans="1:18" ht="34.5" hidden="1" customHeight="1" thickBot="1" x14ac:dyDescent="0.3">
      <c r="A90" s="70" t="s">
        <v>106</v>
      </c>
      <c r="B90" s="71">
        <f>B92+B93</f>
        <v>0</v>
      </c>
      <c r="C90" s="71">
        <f>C92+C93</f>
        <v>0</v>
      </c>
      <c r="D90" s="72" t="s">
        <v>34</v>
      </c>
      <c r="E90" s="72">
        <f>E92+E93</f>
        <v>274.60000000000002</v>
      </c>
      <c r="F90" s="72">
        <f>F92+F93</f>
        <v>274.60000000000002</v>
      </c>
      <c r="G90" s="72"/>
      <c r="H90" s="72">
        <f>H92+H93</f>
        <v>362.4</v>
      </c>
      <c r="I90" s="72">
        <f>I92+I93</f>
        <v>362.4</v>
      </c>
      <c r="J90" s="72" t="s">
        <v>34</v>
      </c>
      <c r="K90" s="288"/>
      <c r="L90" s="289"/>
      <c r="M90" s="289"/>
      <c r="N90" s="289"/>
      <c r="O90" s="289"/>
      <c r="P90" s="289"/>
      <c r="Q90" s="289"/>
      <c r="R90" s="289"/>
    </row>
    <row r="91" spans="1:18" ht="16.5" hidden="1" thickBot="1" x14ac:dyDescent="0.3">
      <c r="A91" s="73" t="s">
        <v>51</v>
      </c>
      <c r="B91" s="74"/>
      <c r="C91" s="74"/>
      <c r="D91" s="74"/>
      <c r="E91" s="74"/>
      <c r="F91" s="74"/>
      <c r="G91" s="74"/>
      <c r="H91" s="67"/>
      <c r="I91" s="74"/>
      <c r="J91" s="74"/>
      <c r="K91" s="288"/>
      <c r="L91" s="289"/>
      <c r="M91" s="289"/>
      <c r="N91" s="289"/>
      <c r="O91" s="289"/>
      <c r="P91" s="289"/>
      <c r="Q91" s="289"/>
      <c r="R91" s="289"/>
    </row>
    <row r="92" spans="1:18" ht="37.5" hidden="1" customHeight="1" thickBot="1" x14ac:dyDescent="0.3">
      <c r="A92" s="35" t="s">
        <v>107</v>
      </c>
      <c r="B92" s="56">
        <f>C92</f>
        <v>0</v>
      </c>
      <c r="C92" s="56">
        <v>0</v>
      </c>
      <c r="D92" s="18" t="s">
        <v>34</v>
      </c>
      <c r="E92" s="36">
        <v>54.6</v>
      </c>
      <c r="F92" s="36">
        <v>54.6</v>
      </c>
      <c r="G92" s="18" t="s">
        <v>34</v>
      </c>
      <c r="H92" s="34">
        <v>72.099999999999994</v>
      </c>
      <c r="I92" s="34">
        <v>72.099999999999994</v>
      </c>
      <c r="J92" s="18" t="s">
        <v>34</v>
      </c>
      <c r="K92" s="288"/>
      <c r="L92" s="289"/>
      <c r="M92" s="289"/>
      <c r="N92" s="289"/>
      <c r="O92" s="289"/>
      <c r="P92" s="289"/>
      <c r="Q92" s="289"/>
      <c r="R92" s="289"/>
    </row>
    <row r="93" spans="1:18" ht="36.75" hidden="1" customHeight="1" thickBot="1" x14ac:dyDescent="0.3">
      <c r="A93" s="35" t="s">
        <v>73</v>
      </c>
      <c r="B93" s="36">
        <f>C93</f>
        <v>0</v>
      </c>
      <c r="C93" s="36">
        <v>0</v>
      </c>
      <c r="D93" s="18" t="s">
        <v>34</v>
      </c>
      <c r="E93" s="36">
        <v>220</v>
      </c>
      <c r="F93" s="36">
        <v>220</v>
      </c>
      <c r="G93" s="18" t="s">
        <v>34</v>
      </c>
      <c r="H93" s="34">
        <v>290.3</v>
      </c>
      <c r="I93" s="34">
        <v>290.3</v>
      </c>
      <c r="J93" s="18" t="s">
        <v>34</v>
      </c>
      <c r="K93" s="43"/>
      <c r="L93" s="47"/>
      <c r="M93" s="47"/>
      <c r="N93" s="47"/>
      <c r="O93" s="47"/>
      <c r="P93" s="47"/>
      <c r="Q93" s="47"/>
      <c r="R93" s="47"/>
    </row>
    <row r="94" spans="1:18" ht="16.5" hidden="1" thickBot="1" x14ac:dyDescent="0.3">
      <c r="A94" s="30" t="s">
        <v>66</v>
      </c>
      <c r="B94" s="32"/>
      <c r="C94" s="32"/>
      <c r="D94" s="32"/>
      <c r="E94" s="32"/>
      <c r="F94" s="32"/>
      <c r="G94" s="32"/>
      <c r="H94" s="18"/>
      <c r="I94" s="32"/>
      <c r="J94" s="32"/>
      <c r="K94" s="288"/>
      <c r="L94" s="289"/>
      <c r="M94" s="289"/>
      <c r="N94" s="289"/>
      <c r="O94" s="289"/>
      <c r="P94" s="289"/>
      <c r="Q94" s="289"/>
      <c r="R94" s="289"/>
    </row>
    <row r="95" spans="1:18" ht="24.75" hidden="1" customHeight="1" thickBot="1" x14ac:dyDescent="0.3">
      <c r="A95" s="50" t="s">
        <v>108</v>
      </c>
      <c r="B95" s="36">
        <f>C95</f>
        <v>0</v>
      </c>
      <c r="C95" s="36">
        <v>0</v>
      </c>
      <c r="D95" s="18" t="s">
        <v>34</v>
      </c>
      <c r="E95" s="33">
        <v>1</v>
      </c>
      <c r="F95" s="33">
        <v>1</v>
      </c>
      <c r="G95" s="18" t="s">
        <v>34</v>
      </c>
      <c r="H95" s="34">
        <v>1</v>
      </c>
      <c r="I95" s="33">
        <v>1</v>
      </c>
      <c r="J95" s="18" t="s">
        <v>34</v>
      </c>
      <c r="K95" s="288"/>
      <c r="L95" s="289"/>
      <c r="M95" s="289"/>
      <c r="N95" s="289"/>
      <c r="O95" s="289"/>
      <c r="P95" s="289"/>
      <c r="Q95" s="289"/>
      <c r="R95" s="289"/>
    </row>
    <row r="96" spans="1:18" ht="16.5" hidden="1" thickBot="1" x14ac:dyDescent="0.3">
      <c r="A96" s="35" t="s">
        <v>109</v>
      </c>
      <c r="B96" s="36">
        <f>C96</f>
        <v>0</v>
      </c>
      <c r="C96" s="36">
        <v>0</v>
      </c>
      <c r="D96" s="18" t="s">
        <v>34</v>
      </c>
      <c r="E96" s="33">
        <v>4</v>
      </c>
      <c r="F96" s="33">
        <v>4</v>
      </c>
      <c r="G96" s="18" t="s">
        <v>34</v>
      </c>
      <c r="H96" s="34">
        <v>5</v>
      </c>
      <c r="I96" s="33">
        <v>5</v>
      </c>
      <c r="J96" s="18" t="s">
        <v>34</v>
      </c>
      <c r="K96" s="43"/>
      <c r="L96" s="47"/>
      <c r="M96" s="47"/>
      <c r="N96" s="47"/>
      <c r="O96" s="47"/>
      <c r="P96" s="47"/>
      <c r="Q96" s="47"/>
      <c r="R96" s="47"/>
    </row>
    <row r="97" spans="1:18" ht="16.5" hidden="1" thickBot="1" x14ac:dyDescent="0.3">
      <c r="A97" s="30" t="s">
        <v>50</v>
      </c>
      <c r="B97" s="32"/>
      <c r="C97" s="32"/>
      <c r="D97" s="32"/>
      <c r="E97" s="33"/>
      <c r="F97" s="33"/>
      <c r="G97" s="33"/>
      <c r="H97" s="34"/>
      <c r="I97" s="33"/>
      <c r="J97" s="33"/>
      <c r="K97" s="288"/>
      <c r="L97" s="289"/>
      <c r="M97" s="289"/>
      <c r="N97" s="289"/>
      <c r="O97" s="289"/>
      <c r="P97" s="289"/>
      <c r="Q97" s="289"/>
      <c r="R97" s="289"/>
    </row>
    <row r="98" spans="1:18" ht="44.25" hidden="1" customHeight="1" thickBot="1" x14ac:dyDescent="0.3">
      <c r="A98" s="87" t="s">
        <v>110</v>
      </c>
      <c r="B98" s="91">
        <f>C98</f>
        <v>0</v>
      </c>
      <c r="C98" s="91">
        <v>0</v>
      </c>
      <c r="D98" s="18" t="s">
        <v>34</v>
      </c>
      <c r="E98" s="91">
        <f>E92*1000/E95</f>
        <v>54600</v>
      </c>
      <c r="F98" s="91">
        <f>F92*1000/F95</f>
        <v>54600</v>
      </c>
      <c r="G98" s="18" t="s">
        <v>34</v>
      </c>
      <c r="H98" s="91">
        <f>H92*1000/H95</f>
        <v>72100</v>
      </c>
      <c r="I98" s="91">
        <f>I92*1000/I95</f>
        <v>72100</v>
      </c>
      <c r="J98" s="18" t="s">
        <v>34</v>
      </c>
      <c r="K98" s="288"/>
      <c r="L98" s="289"/>
      <c r="M98" s="289"/>
      <c r="N98" s="289"/>
      <c r="O98" s="289"/>
      <c r="P98" s="289"/>
      <c r="Q98" s="289"/>
      <c r="R98" s="289"/>
    </row>
    <row r="99" spans="1:18" ht="32.25" hidden="1" thickBot="1" x14ac:dyDescent="0.3">
      <c r="A99" s="87" t="s">
        <v>87</v>
      </c>
      <c r="B99" s="91">
        <f>C99</f>
        <v>0</v>
      </c>
      <c r="C99" s="91">
        <v>0</v>
      </c>
      <c r="D99" s="18" t="s">
        <v>34</v>
      </c>
      <c r="E99" s="91">
        <f>E93*1000/E96</f>
        <v>55000</v>
      </c>
      <c r="F99" s="91">
        <f>F93*1000/F96</f>
        <v>55000</v>
      </c>
      <c r="G99" s="18" t="s">
        <v>34</v>
      </c>
      <c r="H99" s="91">
        <f>H93*1000/H96</f>
        <v>58060</v>
      </c>
      <c r="I99" s="91">
        <f>I93*1000/I96</f>
        <v>58060</v>
      </c>
      <c r="J99" s="18" t="s">
        <v>34</v>
      </c>
      <c r="K99" s="47"/>
      <c r="L99" s="47"/>
      <c r="M99" s="47"/>
      <c r="N99" s="47"/>
      <c r="O99" s="47"/>
      <c r="P99" s="47"/>
      <c r="Q99" s="47"/>
      <c r="R99" s="47"/>
    </row>
    <row r="100" spans="1:18" ht="61.5" hidden="1" customHeight="1" thickBot="1" x14ac:dyDescent="0.3">
      <c r="A100" s="92" t="s">
        <v>127</v>
      </c>
      <c r="B100" s="76">
        <f>B102</f>
        <v>30</v>
      </c>
      <c r="C100" s="76">
        <f>C102</f>
        <v>30</v>
      </c>
      <c r="D100" s="76" t="str">
        <f t="shared" ref="D100:J100" si="8">D102</f>
        <v>-</v>
      </c>
      <c r="E100" s="76">
        <f t="shared" si="8"/>
        <v>40</v>
      </c>
      <c r="F100" s="76">
        <f t="shared" si="8"/>
        <v>40</v>
      </c>
      <c r="G100" s="76" t="str">
        <f t="shared" si="8"/>
        <v>-</v>
      </c>
      <c r="H100" s="76">
        <f t="shared" si="8"/>
        <v>50</v>
      </c>
      <c r="I100" s="76">
        <f t="shared" si="8"/>
        <v>50</v>
      </c>
      <c r="J100" s="76" t="str">
        <f t="shared" si="8"/>
        <v>-</v>
      </c>
    </row>
    <row r="101" spans="1:18" ht="16.5" hidden="1" thickBot="1" x14ac:dyDescent="0.3">
      <c r="A101" s="73" t="s">
        <v>51</v>
      </c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8" ht="48" hidden="1" thickBot="1" x14ac:dyDescent="0.3">
      <c r="A102" s="35" t="s">
        <v>116</v>
      </c>
      <c r="B102" s="75">
        <v>30</v>
      </c>
      <c r="C102" s="75">
        <v>30</v>
      </c>
      <c r="D102" s="18" t="s">
        <v>34</v>
      </c>
      <c r="E102" s="75">
        <v>40</v>
      </c>
      <c r="F102" s="75">
        <v>40</v>
      </c>
      <c r="G102" s="18" t="s">
        <v>34</v>
      </c>
      <c r="H102" s="75">
        <v>50</v>
      </c>
      <c r="I102" s="75">
        <v>50</v>
      </c>
      <c r="J102" s="18" t="s">
        <v>34</v>
      </c>
    </row>
    <row r="103" spans="1:18" ht="16.5" hidden="1" thickBot="1" x14ac:dyDescent="0.3">
      <c r="A103" s="30" t="s">
        <v>66</v>
      </c>
      <c r="B103" s="77"/>
      <c r="C103" s="77"/>
      <c r="D103" s="77"/>
      <c r="E103" s="77"/>
      <c r="F103" s="77"/>
      <c r="G103" s="77"/>
      <c r="H103" s="77"/>
      <c r="I103" s="77"/>
      <c r="J103" s="77"/>
    </row>
    <row r="104" spans="1:18" ht="48" hidden="1" thickBot="1" x14ac:dyDescent="0.3">
      <c r="A104" s="35" t="s">
        <v>117</v>
      </c>
      <c r="B104" s="78">
        <f>C104</f>
        <v>5</v>
      </c>
      <c r="C104" s="78">
        <v>5</v>
      </c>
      <c r="D104" s="18" t="s">
        <v>34</v>
      </c>
      <c r="E104" s="78">
        <f>F104</f>
        <v>6</v>
      </c>
      <c r="F104" s="78">
        <v>6</v>
      </c>
      <c r="G104" s="18" t="s">
        <v>34</v>
      </c>
      <c r="H104" s="78">
        <f>I104</f>
        <v>7</v>
      </c>
      <c r="I104" s="78">
        <v>7</v>
      </c>
      <c r="J104" s="18" t="s">
        <v>34</v>
      </c>
    </row>
    <row r="105" spans="1:18" ht="16.5" hidden="1" thickBot="1" x14ac:dyDescent="0.3">
      <c r="A105" s="30" t="s">
        <v>50</v>
      </c>
      <c r="B105" s="77"/>
      <c r="C105" s="77"/>
      <c r="D105" s="77"/>
      <c r="E105" s="77"/>
      <c r="F105" s="77"/>
      <c r="G105" s="77"/>
      <c r="H105" s="77"/>
      <c r="I105" s="77"/>
      <c r="J105" s="77"/>
    </row>
    <row r="106" spans="1:18" ht="48" hidden="1" thickBot="1" x14ac:dyDescent="0.3">
      <c r="A106" s="35" t="s">
        <v>118</v>
      </c>
      <c r="B106" s="91">
        <f>B102*1000/B104</f>
        <v>6000</v>
      </c>
      <c r="C106" s="91">
        <f>C102*1000/C104</f>
        <v>6000</v>
      </c>
      <c r="D106" s="18" t="s">
        <v>34</v>
      </c>
      <c r="E106" s="91">
        <f>E102*1000/E104</f>
        <v>6666.666666666667</v>
      </c>
      <c r="F106" s="91">
        <f>F102*1000/F104</f>
        <v>6666.666666666667</v>
      </c>
      <c r="G106" s="18" t="s">
        <v>34</v>
      </c>
      <c r="H106" s="91">
        <f>H102*1000/H104</f>
        <v>7142.8571428571431</v>
      </c>
      <c r="I106" s="91">
        <f>I102*1000/I104</f>
        <v>7142.8571428571431</v>
      </c>
      <c r="J106" s="18" t="s">
        <v>34</v>
      </c>
    </row>
    <row r="107" spans="1:18" ht="69.75" customHeight="1" thickBot="1" x14ac:dyDescent="0.3">
      <c r="A107" s="98" t="s">
        <v>156</v>
      </c>
      <c r="B107" s="65">
        <f>C107</f>
        <v>300</v>
      </c>
      <c r="C107" s="65">
        <f>SUM(C109:C110)</f>
        <v>300</v>
      </c>
      <c r="D107" s="83" t="s">
        <v>34</v>
      </c>
      <c r="E107" s="65">
        <f>F107</f>
        <v>605</v>
      </c>
      <c r="F107" s="65">
        <f>SUM(F109:F110)</f>
        <v>605</v>
      </c>
      <c r="G107" s="83" t="s">
        <v>34</v>
      </c>
      <c r="H107" s="65">
        <f>SUM(H109:H110)</f>
        <v>635.29999999999995</v>
      </c>
      <c r="I107" s="65">
        <f>SUM(I109:I110)</f>
        <v>635.29999999999995</v>
      </c>
      <c r="J107" s="18" t="s">
        <v>34</v>
      </c>
    </row>
    <row r="108" spans="1:18" ht="16.5" thickBot="1" x14ac:dyDescent="0.3">
      <c r="A108" s="30" t="s">
        <v>48</v>
      </c>
      <c r="B108" s="36"/>
      <c r="C108" s="36"/>
      <c r="D108" s="36"/>
      <c r="E108" s="36"/>
      <c r="F108" s="36"/>
      <c r="G108" s="36"/>
      <c r="H108" s="100"/>
      <c r="I108" s="36"/>
      <c r="J108" s="33"/>
    </row>
    <row r="109" spans="1:18" ht="63.75" hidden="1" thickBot="1" x14ac:dyDescent="0.3">
      <c r="A109" s="87" t="s">
        <v>157</v>
      </c>
      <c r="B109" s="101">
        <f>C109</f>
        <v>100</v>
      </c>
      <c r="C109" s="101">
        <v>100</v>
      </c>
      <c r="D109" s="83" t="s">
        <v>34</v>
      </c>
      <c r="E109" s="36">
        <f>F109</f>
        <v>105</v>
      </c>
      <c r="F109" s="36">
        <v>105</v>
      </c>
      <c r="G109" s="83" t="s">
        <v>34</v>
      </c>
      <c r="H109" s="38">
        <f>I109</f>
        <v>110.3</v>
      </c>
      <c r="I109" s="36">
        <v>110.3</v>
      </c>
      <c r="J109" s="18" t="s">
        <v>34</v>
      </c>
    </row>
    <row r="110" spans="1:18" ht="16.5" thickBot="1" x14ac:dyDescent="0.3">
      <c r="A110" s="50" t="s">
        <v>154</v>
      </c>
      <c r="B110" s="101">
        <v>200</v>
      </c>
      <c r="C110" s="101">
        <v>200</v>
      </c>
      <c r="D110" s="18" t="s">
        <v>34</v>
      </c>
      <c r="E110" s="36">
        <f>F110</f>
        <v>500</v>
      </c>
      <c r="F110" s="36">
        <f>'Додаток 2'!G49</f>
        <v>500</v>
      </c>
      <c r="G110" s="18" t="s">
        <v>34</v>
      </c>
      <c r="H110" s="38">
        <f>I110</f>
        <v>525</v>
      </c>
      <c r="I110" s="36">
        <f>'Додаток 2'!J49</f>
        <v>525</v>
      </c>
      <c r="J110" s="32" t="s">
        <v>34</v>
      </c>
    </row>
    <row r="111" spans="1:18" ht="16.5" thickBot="1" x14ac:dyDescent="0.3">
      <c r="A111" s="30" t="s">
        <v>49</v>
      </c>
      <c r="B111" s="33"/>
      <c r="C111" s="33"/>
      <c r="D111" s="33"/>
      <c r="E111" s="33"/>
      <c r="F111" s="33"/>
      <c r="G111" s="33"/>
      <c r="H111" s="34"/>
      <c r="I111" s="33"/>
      <c r="J111" s="33"/>
    </row>
    <row r="112" spans="1:18" ht="32.25" hidden="1" thickBot="1" x14ac:dyDescent="0.3">
      <c r="A112" s="63" t="s">
        <v>149</v>
      </c>
      <c r="B112" s="54">
        <f>C112</f>
        <v>5</v>
      </c>
      <c r="C112" s="54">
        <v>5</v>
      </c>
      <c r="D112" s="18" t="s">
        <v>34</v>
      </c>
      <c r="E112" s="54">
        <f>F112</f>
        <v>5</v>
      </c>
      <c r="F112" s="54">
        <v>5</v>
      </c>
      <c r="G112" s="18" t="s">
        <v>34</v>
      </c>
      <c r="H112" s="54">
        <f>I112</f>
        <v>5</v>
      </c>
      <c r="I112" s="68">
        <v>5</v>
      </c>
      <c r="J112" s="18" t="s">
        <v>34</v>
      </c>
    </row>
    <row r="113" spans="1:10" ht="16.5" thickBot="1" x14ac:dyDescent="0.3">
      <c r="A113" s="37" t="s">
        <v>159</v>
      </c>
      <c r="B113" s="34">
        <v>5</v>
      </c>
      <c r="C113" s="34">
        <v>5</v>
      </c>
      <c r="D113" s="18" t="s">
        <v>34</v>
      </c>
      <c r="E113" s="34">
        <f>F113</f>
        <v>10</v>
      </c>
      <c r="F113" s="34">
        <v>10</v>
      </c>
      <c r="G113" s="18" t="s">
        <v>34</v>
      </c>
      <c r="H113" s="34">
        <f>I113</f>
        <v>10</v>
      </c>
      <c r="I113" s="42">
        <v>10</v>
      </c>
      <c r="J113" s="18" t="s">
        <v>34</v>
      </c>
    </row>
    <row r="114" spans="1:10" ht="16.5" thickBot="1" x14ac:dyDescent="0.3">
      <c r="A114" s="30" t="s">
        <v>50</v>
      </c>
      <c r="B114" s="33"/>
      <c r="C114" s="33"/>
      <c r="D114" s="33"/>
      <c r="E114" s="33"/>
      <c r="F114" s="33"/>
      <c r="G114" s="33"/>
      <c r="H114" s="40"/>
      <c r="I114" s="33"/>
      <c r="J114" s="33"/>
    </row>
    <row r="115" spans="1:10" ht="16.5" hidden="1" thickBot="1" x14ac:dyDescent="0.3">
      <c r="A115" s="87" t="s">
        <v>150</v>
      </c>
      <c r="B115" s="89">
        <f>B109*1000/B112</f>
        <v>20000</v>
      </c>
      <c r="C115" s="89">
        <f>C109*1000/C112</f>
        <v>20000</v>
      </c>
      <c r="D115" s="18" t="s">
        <v>34</v>
      </c>
      <c r="E115" s="89">
        <f>E109*1000/E112</f>
        <v>21000</v>
      </c>
      <c r="F115" s="89">
        <f>F109*1000/F112</f>
        <v>21000</v>
      </c>
      <c r="G115" s="18" t="s">
        <v>34</v>
      </c>
      <c r="H115" s="89">
        <f>H109*1000/H112</f>
        <v>22060</v>
      </c>
      <c r="I115" s="89">
        <f>I109*1000/I112</f>
        <v>22060</v>
      </c>
      <c r="J115" s="18" t="s">
        <v>34</v>
      </c>
    </row>
    <row r="116" spans="1:10" ht="16.5" thickBot="1" x14ac:dyDescent="0.3">
      <c r="A116" s="87" t="s">
        <v>158</v>
      </c>
      <c r="B116" s="89">
        <f>B110*1000/B113</f>
        <v>40000</v>
      </c>
      <c r="C116" s="89">
        <f>C110*1000/C113</f>
        <v>40000</v>
      </c>
      <c r="D116" s="18" t="s">
        <v>34</v>
      </c>
      <c r="E116" s="89">
        <f>E110*1000/E113</f>
        <v>50000</v>
      </c>
      <c r="F116" s="89">
        <f>F110*1000/F113</f>
        <v>50000</v>
      </c>
      <c r="G116" s="18" t="s">
        <v>34</v>
      </c>
      <c r="H116" s="89">
        <f>H110*1000/H113</f>
        <v>52500</v>
      </c>
      <c r="I116" s="89">
        <f>I110*1000/I113</f>
        <v>52500</v>
      </c>
      <c r="J116" s="18" t="s">
        <v>34</v>
      </c>
    </row>
    <row r="117" spans="1:10" ht="29.25" hidden="1" customHeight="1" thickBot="1" x14ac:dyDescent="0.3">
      <c r="A117" s="174" t="s">
        <v>174</v>
      </c>
      <c r="B117" s="65">
        <f>C117</f>
        <v>104.7</v>
      </c>
      <c r="C117" s="65">
        <f>SUM(C119:C119)</f>
        <v>104.7</v>
      </c>
      <c r="D117" s="83" t="s">
        <v>34</v>
      </c>
      <c r="E117" s="65">
        <f>F117</f>
        <v>300</v>
      </c>
      <c r="F117" s="65">
        <f>SUM(F119:F119)</f>
        <v>300</v>
      </c>
      <c r="G117" s="83" t="s">
        <v>34</v>
      </c>
      <c r="H117" s="65">
        <f>SUM(H119:H119)</f>
        <v>315</v>
      </c>
      <c r="I117" s="65">
        <f>SUM(I119:I119)</f>
        <v>315</v>
      </c>
      <c r="J117" s="18" t="s">
        <v>34</v>
      </c>
    </row>
    <row r="118" spans="1:10" ht="16.5" hidden="1" thickBot="1" x14ac:dyDescent="0.3">
      <c r="A118" s="30" t="s">
        <v>48</v>
      </c>
      <c r="B118" s="36"/>
      <c r="C118" s="36"/>
      <c r="D118" s="36"/>
      <c r="E118" s="36"/>
      <c r="F118" s="36"/>
      <c r="G118" s="36"/>
      <c r="H118" s="100"/>
      <c r="I118" s="36"/>
      <c r="J118" s="33"/>
    </row>
    <row r="119" spans="1:10" ht="34.5" hidden="1" customHeight="1" thickBot="1" x14ac:dyDescent="0.3">
      <c r="A119" s="182" t="s">
        <v>176</v>
      </c>
      <c r="B119" s="101">
        <f>C119</f>
        <v>104.7</v>
      </c>
      <c r="C119" s="101">
        <v>104.7</v>
      </c>
      <c r="D119" s="83" t="s">
        <v>34</v>
      </c>
      <c r="E119" s="36">
        <f>F119</f>
        <v>300</v>
      </c>
      <c r="F119" s="36">
        <v>300</v>
      </c>
      <c r="G119" s="83" t="s">
        <v>34</v>
      </c>
      <c r="H119" s="38">
        <f>I119</f>
        <v>315</v>
      </c>
      <c r="I119" s="36">
        <v>315</v>
      </c>
      <c r="J119" s="18" t="s">
        <v>34</v>
      </c>
    </row>
    <row r="120" spans="1:10" ht="16.5" hidden="1" thickBot="1" x14ac:dyDescent="0.3">
      <c r="A120" s="30" t="s">
        <v>49</v>
      </c>
      <c r="B120" s="33"/>
      <c r="C120" s="33"/>
      <c r="D120" s="33"/>
      <c r="E120" s="33"/>
      <c r="F120" s="33"/>
      <c r="G120" s="33"/>
      <c r="H120" s="34"/>
      <c r="I120" s="33"/>
      <c r="J120" s="33"/>
    </row>
    <row r="121" spans="1:10" ht="16.5" hidden="1" thickBot="1" x14ac:dyDescent="0.3">
      <c r="A121" s="85" t="s">
        <v>175</v>
      </c>
      <c r="B121" s="54">
        <f>C121</f>
        <v>200</v>
      </c>
      <c r="C121" s="54">
        <v>200</v>
      </c>
      <c r="D121" s="108" t="s">
        <v>34</v>
      </c>
      <c r="E121" s="54">
        <f>F121</f>
        <v>500</v>
      </c>
      <c r="F121" s="54">
        <v>500</v>
      </c>
      <c r="G121" s="108" t="s">
        <v>34</v>
      </c>
      <c r="H121" s="54">
        <f>I121</f>
        <v>500</v>
      </c>
      <c r="I121" s="68">
        <v>500</v>
      </c>
      <c r="J121" s="108" t="s">
        <v>34</v>
      </c>
    </row>
    <row r="122" spans="1:10" ht="16.5" hidden="1" thickBot="1" x14ac:dyDescent="0.3">
      <c r="A122" s="173" t="s">
        <v>50</v>
      </c>
      <c r="B122" s="42"/>
      <c r="C122" s="42"/>
      <c r="D122" s="42"/>
      <c r="E122" s="42"/>
      <c r="F122" s="42"/>
      <c r="G122" s="42"/>
      <c r="H122" s="34"/>
      <c r="I122" s="42"/>
      <c r="J122" s="42"/>
    </row>
    <row r="123" spans="1:10" ht="42" hidden="1" customHeight="1" thickBot="1" x14ac:dyDescent="0.3">
      <c r="A123" s="107" t="s">
        <v>177</v>
      </c>
      <c r="B123" s="56">
        <f>C123</f>
        <v>523.5</v>
      </c>
      <c r="C123" s="56">
        <f>C119/C121*1000</f>
        <v>523.5</v>
      </c>
      <c r="D123" s="93" t="s">
        <v>34</v>
      </c>
      <c r="E123" s="56">
        <f>F123</f>
        <v>600</v>
      </c>
      <c r="F123" s="56">
        <f>F119/F121*1000</f>
        <v>600</v>
      </c>
      <c r="G123" s="93" t="s">
        <v>34</v>
      </c>
      <c r="H123" s="56">
        <f>I123</f>
        <v>630</v>
      </c>
      <c r="I123" s="56">
        <f>I119/I121*1000</f>
        <v>630</v>
      </c>
      <c r="J123" s="18" t="s">
        <v>34</v>
      </c>
    </row>
    <row r="124" spans="1:10" x14ac:dyDescent="0.25">
      <c r="A124" s="179"/>
      <c r="B124" s="180"/>
      <c r="C124" s="180"/>
      <c r="D124" s="181"/>
      <c r="E124" s="180"/>
      <c r="F124" s="180"/>
      <c r="G124" s="181"/>
      <c r="H124" s="180"/>
      <c r="I124" s="180"/>
      <c r="J124" s="104"/>
    </row>
    <row r="125" spans="1:10" x14ac:dyDescent="0.25">
      <c r="A125" s="179"/>
      <c r="B125" s="180"/>
      <c r="C125" s="180"/>
      <c r="D125" s="181"/>
      <c r="E125" s="180"/>
      <c r="F125" s="180"/>
      <c r="G125" s="181"/>
      <c r="H125" s="180"/>
      <c r="I125" s="180"/>
      <c r="J125" s="104"/>
    </row>
    <row r="126" spans="1:10" x14ac:dyDescent="0.25">
      <c r="A126" s="179"/>
      <c r="B126" s="180"/>
      <c r="C126" s="180"/>
      <c r="D126" s="181"/>
      <c r="E126" s="180"/>
      <c r="F126" s="180"/>
      <c r="G126" s="181"/>
      <c r="H126" s="180"/>
      <c r="I126" s="180"/>
      <c r="J126" s="104"/>
    </row>
    <row r="127" spans="1:10" x14ac:dyDescent="0.25">
      <c r="A127" s="179"/>
      <c r="B127" s="180"/>
      <c r="C127" s="180"/>
      <c r="D127" s="181"/>
      <c r="E127" s="180"/>
      <c r="F127" s="180"/>
      <c r="G127" s="181"/>
      <c r="H127" s="180"/>
      <c r="I127" s="180"/>
      <c r="J127" s="104"/>
    </row>
    <row r="128" spans="1:10" x14ac:dyDescent="0.25">
      <c r="A128" s="102"/>
      <c r="B128" s="103"/>
      <c r="C128" s="103"/>
      <c r="D128" s="104"/>
      <c r="E128" s="103"/>
      <c r="F128" s="103"/>
      <c r="G128" s="104"/>
      <c r="H128" s="103"/>
      <c r="I128" s="103"/>
      <c r="J128" s="104"/>
    </row>
    <row r="129" spans="1:12" x14ac:dyDescent="0.25">
      <c r="A129" s="102"/>
      <c r="B129" s="103"/>
      <c r="C129" s="103"/>
      <c r="D129" s="104"/>
      <c r="E129" s="103"/>
      <c r="F129" s="103"/>
      <c r="G129" s="104"/>
      <c r="H129" s="103"/>
      <c r="I129" s="103"/>
      <c r="J129" s="104"/>
    </row>
    <row r="130" spans="1:12" ht="23.25" x14ac:dyDescent="0.25">
      <c r="A130" s="165"/>
      <c r="B130" s="166"/>
      <c r="C130" s="166"/>
      <c r="D130" s="167"/>
      <c r="E130" s="166"/>
      <c r="F130" s="166"/>
      <c r="G130" s="167"/>
      <c r="H130" s="166"/>
      <c r="I130" s="166"/>
      <c r="J130" s="167"/>
    </row>
    <row r="131" spans="1:12" ht="27.75" x14ac:dyDescent="0.4">
      <c r="A131" s="214" t="s">
        <v>206</v>
      </c>
      <c r="B131" s="215"/>
      <c r="C131" s="215"/>
      <c r="D131" s="215"/>
      <c r="E131" s="215"/>
      <c r="F131" s="215"/>
      <c r="G131" s="216" t="s">
        <v>207</v>
      </c>
      <c r="H131" s="216"/>
      <c r="I131" s="163"/>
      <c r="J131" s="163"/>
      <c r="K131" s="163"/>
      <c r="L131" s="216"/>
    </row>
    <row r="132" spans="1:12" ht="26.25" x14ac:dyDescent="0.4">
      <c r="A132" s="109"/>
      <c r="B132" s="112"/>
      <c r="C132" s="112"/>
      <c r="D132" s="112"/>
      <c r="E132" s="112"/>
      <c r="F132" s="112"/>
      <c r="G132" s="112"/>
      <c r="H132" s="112"/>
      <c r="I132" s="4"/>
      <c r="J132" s="4"/>
      <c r="K132" s="2"/>
      <c r="L132" s="4"/>
    </row>
    <row r="133" spans="1:12" ht="26.25" x14ac:dyDescent="0.4">
      <c r="A133" s="112" t="s">
        <v>210</v>
      </c>
      <c r="B133" s="112"/>
      <c r="C133" s="112"/>
      <c r="D133" s="112"/>
      <c r="E133" s="112"/>
      <c r="F133" s="112"/>
      <c r="G133" s="112"/>
      <c r="H133" s="112"/>
      <c r="I133" s="2"/>
      <c r="J133" s="2"/>
      <c r="K133" s="2"/>
      <c r="L133" s="2"/>
    </row>
    <row r="134" spans="1:12" x14ac:dyDescent="0.25">
      <c r="A134" s="79"/>
    </row>
    <row r="135" spans="1:12" x14ac:dyDescent="0.25">
      <c r="A135" s="79"/>
    </row>
    <row r="136" spans="1:12" x14ac:dyDescent="0.25">
      <c r="A136" s="79"/>
    </row>
  </sheetData>
  <mergeCells count="78">
    <mergeCell ref="A52:J52"/>
    <mergeCell ref="K10:R10"/>
    <mergeCell ref="K11:R11"/>
    <mergeCell ref="K12:R12"/>
    <mergeCell ref="K13:R13"/>
    <mergeCell ref="A9:A11"/>
    <mergeCell ref="B9:D9"/>
    <mergeCell ref="E9:G9"/>
    <mergeCell ref="H9:J9"/>
    <mergeCell ref="K9:R9"/>
    <mergeCell ref="B10:B11"/>
    <mergeCell ref="C10:D10"/>
    <mergeCell ref="E10:E11"/>
    <mergeCell ref="I10:J10"/>
    <mergeCell ref="L19:R19"/>
    <mergeCell ref="K20:R20"/>
    <mergeCell ref="K24:R24"/>
    <mergeCell ref="L15:R16"/>
    <mergeCell ref="K17:R17"/>
    <mergeCell ref="L18:R18"/>
    <mergeCell ref="K23:R23"/>
    <mergeCell ref="K21:R21"/>
    <mergeCell ref="K22:R22"/>
    <mergeCell ref="K39:R39"/>
    <mergeCell ref="K28:R28"/>
    <mergeCell ref="K32:R32"/>
    <mergeCell ref="K25:R25"/>
    <mergeCell ref="K38:R38"/>
    <mergeCell ref="K31:R31"/>
    <mergeCell ref="K34:R34"/>
    <mergeCell ref="K30:R30"/>
    <mergeCell ref="K35:R35"/>
    <mergeCell ref="K37:R37"/>
    <mergeCell ref="K55:R55"/>
    <mergeCell ref="L52:R52"/>
    <mergeCell ref="L49:R50"/>
    <mergeCell ref="K41:R41"/>
    <mergeCell ref="K40:R40"/>
    <mergeCell ref="F2:J2"/>
    <mergeCell ref="K73:R73"/>
    <mergeCell ref="K74:R74"/>
    <mergeCell ref="K75:R75"/>
    <mergeCell ref="K70:R70"/>
    <mergeCell ref="K71:R71"/>
    <mergeCell ref="K72:R72"/>
    <mergeCell ref="K69:R69"/>
    <mergeCell ref="K65:R65"/>
    <mergeCell ref="K66:R66"/>
    <mergeCell ref="K67:R67"/>
    <mergeCell ref="K59:R59"/>
    <mergeCell ref="K60:R60"/>
    <mergeCell ref="K61:R61"/>
    <mergeCell ref="K58:R58"/>
    <mergeCell ref="L53:R53"/>
    <mergeCell ref="A6:J6"/>
    <mergeCell ref="F10:G10"/>
    <mergeCell ref="A50:J50"/>
    <mergeCell ref="A18:J18"/>
    <mergeCell ref="H10:H11"/>
    <mergeCell ref="A15:J15"/>
    <mergeCell ref="A16:J16"/>
    <mergeCell ref="A19:J19"/>
    <mergeCell ref="A14:J14"/>
    <mergeCell ref="K98:R98"/>
    <mergeCell ref="K97:R97"/>
    <mergeCell ref="K95:R95"/>
    <mergeCell ref="K94:R94"/>
    <mergeCell ref="K90:R90"/>
    <mergeCell ref="K91:R91"/>
    <mergeCell ref="K92:R92"/>
    <mergeCell ref="K78:R78"/>
    <mergeCell ref="K79:R79"/>
    <mergeCell ref="K76:R76"/>
    <mergeCell ref="K89:R89"/>
    <mergeCell ref="K86:R86"/>
    <mergeCell ref="K80:R80"/>
    <mergeCell ref="K81:R81"/>
    <mergeCell ref="K82:R8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Додаток 1</vt:lpstr>
      <vt:lpstr>Додаток 2</vt:lpstr>
      <vt:lpstr>Додаток 3</vt:lpstr>
      <vt:lpstr>'Додаток 2'!Заголовки_для_печати</vt:lpstr>
      <vt:lpstr>'Додаток 3'!Заголовки_для_печати</vt:lpstr>
      <vt:lpstr>'Додаток 1'!Область_печати</vt:lpstr>
      <vt:lpstr>'Додаток 2'!Область_печати</vt:lpstr>
      <vt:lpstr>'Додаток 3'!Область_печати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</dc:creator>
  <cp:lastModifiedBy>Сіра Ірина Олександрівна</cp:lastModifiedBy>
  <cp:lastPrinted>2023-03-06T06:52:55Z</cp:lastPrinted>
  <dcterms:created xsi:type="dcterms:W3CDTF">2022-02-08T06:35:16Z</dcterms:created>
  <dcterms:modified xsi:type="dcterms:W3CDTF">2023-03-06T06:53:15Z</dcterms:modified>
</cp:coreProperties>
</file>