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Лист1!$7:$7</definedName>
    <definedName name="_xlnm.Print_Area" localSheetId="0">Лист1!$A$1:$K$171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F22" i="1"/>
  <c r="C22" i="1"/>
  <c r="D22" i="1"/>
  <c r="D9" i="1" l="1"/>
  <c r="E9" i="1"/>
  <c r="F9" i="1"/>
  <c r="G9" i="1"/>
  <c r="H9" i="1"/>
  <c r="I9" i="1"/>
  <c r="J9" i="1"/>
  <c r="K9" i="1"/>
  <c r="C9" i="1"/>
  <c r="I85" i="1"/>
  <c r="F85" i="1"/>
  <c r="C85" i="1"/>
  <c r="J85" i="1"/>
  <c r="H85" i="1"/>
  <c r="G85" i="1"/>
  <c r="E85" i="1"/>
  <c r="E86" i="1"/>
  <c r="D85" i="1"/>
  <c r="F17" i="1"/>
  <c r="C141" i="1" l="1"/>
  <c r="C62" i="1"/>
  <c r="C68" i="1" l="1"/>
  <c r="I73" i="1" l="1"/>
  <c r="F73" i="1"/>
  <c r="C73" i="1"/>
  <c r="I68" i="1"/>
  <c r="C25" i="1"/>
  <c r="I24" i="1"/>
  <c r="F24" i="1"/>
  <c r="C24" i="1"/>
  <c r="D14" i="1"/>
  <c r="G14" i="1"/>
  <c r="J14" i="1"/>
  <c r="D156" i="1" l="1"/>
  <c r="D153" i="1" s="1"/>
  <c r="G156" i="1"/>
  <c r="G153" i="1" s="1"/>
  <c r="J156" i="1"/>
  <c r="J153" i="1" s="1"/>
  <c r="J162" i="1"/>
  <c r="I162" i="1" s="1"/>
  <c r="G162" i="1"/>
  <c r="F162" i="1" s="1"/>
  <c r="D162" i="1"/>
  <c r="C162" i="1" s="1"/>
  <c r="I160" i="1"/>
  <c r="F160" i="1"/>
  <c r="C160" i="1"/>
  <c r="I158" i="1" l="1"/>
  <c r="I156" i="1" s="1"/>
  <c r="I153" i="1" s="1"/>
  <c r="F158" i="1"/>
  <c r="F156" i="1" s="1"/>
  <c r="F153" i="1" s="1"/>
  <c r="C158" i="1"/>
  <c r="C156" i="1" s="1"/>
  <c r="C153" i="1" s="1"/>
  <c r="D149" i="1" l="1"/>
  <c r="E149" i="1"/>
  <c r="G149" i="1"/>
  <c r="H149" i="1"/>
  <c r="J149" i="1"/>
  <c r="K149" i="1"/>
  <c r="I145" i="1"/>
  <c r="F145" i="1"/>
  <c r="C145" i="1"/>
  <c r="D148" i="1"/>
  <c r="G148" i="1"/>
  <c r="J148" i="1"/>
  <c r="I151" i="1"/>
  <c r="F151" i="1"/>
  <c r="F144" i="1"/>
  <c r="I144" i="1"/>
  <c r="C144" i="1"/>
  <c r="G147" i="1"/>
  <c r="H147" i="1"/>
  <c r="J147" i="1"/>
  <c r="K147" i="1"/>
  <c r="I143" i="1"/>
  <c r="F143" i="1"/>
  <c r="D147" i="1"/>
  <c r="E147" i="1"/>
  <c r="C143" i="1"/>
  <c r="D136" i="1"/>
  <c r="D134" i="1" s="1"/>
  <c r="E136" i="1"/>
  <c r="E134" i="1" s="1"/>
  <c r="G136" i="1"/>
  <c r="G134" i="1" s="1"/>
  <c r="H136" i="1"/>
  <c r="H134" i="1" s="1"/>
  <c r="J136" i="1"/>
  <c r="J134" i="1" s="1"/>
  <c r="K136" i="1"/>
  <c r="K134" i="1" s="1"/>
  <c r="I141" i="1"/>
  <c r="F141" i="1"/>
  <c r="I139" i="1"/>
  <c r="F139" i="1"/>
  <c r="C139" i="1"/>
  <c r="C147" i="1" s="1"/>
  <c r="I140" i="1"/>
  <c r="F140" i="1"/>
  <c r="C140" i="1"/>
  <c r="C148" i="1" s="1"/>
  <c r="D131" i="1"/>
  <c r="E131" i="1"/>
  <c r="G131" i="1"/>
  <c r="H131" i="1"/>
  <c r="J131" i="1"/>
  <c r="K131" i="1"/>
  <c r="D130" i="1"/>
  <c r="G130" i="1"/>
  <c r="J130" i="1"/>
  <c r="E129" i="1"/>
  <c r="H129" i="1"/>
  <c r="K129" i="1"/>
  <c r="D128" i="1"/>
  <c r="G128" i="1"/>
  <c r="J128" i="1"/>
  <c r="D127" i="1"/>
  <c r="E127" i="1"/>
  <c r="G127" i="1"/>
  <c r="H127" i="1"/>
  <c r="J127" i="1"/>
  <c r="K127" i="1"/>
  <c r="I125" i="1"/>
  <c r="F125" i="1"/>
  <c r="C125" i="1"/>
  <c r="I124" i="1"/>
  <c r="F124" i="1"/>
  <c r="C124" i="1"/>
  <c r="I123" i="1"/>
  <c r="F123" i="1"/>
  <c r="C123" i="1"/>
  <c r="I122" i="1"/>
  <c r="F122" i="1"/>
  <c r="C122" i="1"/>
  <c r="I121" i="1"/>
  <c r="F121" i="1"/>
  <c r="C121" i="1"/>
  <c r="D112" i="1"/>
  <c r="D110" i="1" s="1"/>
  <c r="E112" i="1"/>
  <c r="E110" i="1" s="1"/>
  <c r="G112" i="1"/>
  <c r="G110" i="1" s="1"/>
  <c r="H112" i="1"/>
  <c r="H110" i="1" s="1"/>
  <c r="J112" i="1"/>
  <c r="J110" i="1" s="1"/>
  <c r="K112" i="1"/>
  <c r="K110" i="1" s="1"/>
  <c r="I119" i="1"/>
  <c r="F119" i="1"/>
  <c r="C119" i="1"/>
  <c r="I118" i="1"/>
  <c r="F118" i="1"/>
  <c r="C118" i="1"/>
  <c r="I117" i="1"/>
  <c r="F117" i="1"/>
  <c r="C117" i="1"/>
  <c r="I116" i="1"/>
  <c r="F116" i="1"/>
  <c r="C116" i="1"/>
  <c r="I115" i="1"/>
  <c r="F115" i="1"/>
  <c r="C115" i="1"/>
  <c r="D88" i="1"/>
  <c r="D86" i="1" s="1"/>
  <c r="E88" i="1"/>
  <c r="G88" i="1"/>
  <c r="G86" i="1" s="1"/>
  <c r="H88" i="1"/>
  <c r="H86" i="1" s="1"/>
  <c r="J88" i="1"/>
  <c r="J86" i="1" s="1"/>
  <c r="K88" i="1"/>
  <c r="K86" i="1" s="1"/>
  <c r="F147" i="1" l="1"/>
  <c r="I149" i="1"/>
  <c r="I147" i="1"/>
  <c r="C128" i="1"/>
  <c r="I128" i="1"/>
  <c r="F129" i="1"/>
  <c r="C130" i="1"/>
  <c r="I130" i="1"/>
  <c r="F131" i="1"/>
  <c r="I148" i="1"/>
  <c r="F128" i="1"/>
  <c r="C129" i="1"/>
  <c r="I129" i="1"/>
  <c r="F130" i="1"/>
  <c r="C131" i="1"/>
  <c r="I131" i="1"/>
  <c r="F148" i="1"/>
  <c r="F149" i="1"/>
  <c r="C112" i="1"/>
  <c r="C110" i="1" s="1"/>
  <c r="I112" i="1"/>
  <c r="I110" i="1" s="1"/>
  <c r="K85" i="1"/>
  <c r="F112" i="1"/>
  <c r="F110" i="1" s="1"/>
  <c r="I136" i="1"/>
  <c r="I134" i="1" s="1"/>
  <c r="C136" i="1"/>
  <c r="C134" i="1" s="1"/>
  <c r="F136" i="1"/>
  <c r="F134" i="1" s="1"/>
  <c r="C149" i="1"/>
  <c r="I127" i="1"/>
  <c r="C127" i="1"/>
  <c r="F127" i="1"/>
  <c r="D106" i="1"/>
  <c r="E106" i="1"/>
  <c r="G106" i="1"/>
  <c r="H106" i="1"/>
  <c r="J106" i="1"/>
  <c r="K106" i="1"/>
  <c r="E105" i="1"/>
  <c r="H105" i="1"/>
  <c r="K105" i="1"/>
  <c r="E104" i="1"/>
  <c r="H104" i="1"/>
  <c r="K104" i="1"/>
  <c r="I102" i="1"/>
  <c r="F102" i="1"/>
  <c r="C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I83" i="1"/>
  <c r="F83" i="1"/>
  <c r="I81" i="1"/>
  <c r="F81" i="1"/>
  <c r="C81" i="1"/>
  <c r="I79" i="1"/>
  <c r="F79" i="1"/>
  <c r="C79" i="1"/>
  <c r="I77" i="1"/>
  <c r="F77" i="1"/>
  <c r="C77" i="1"/>
  <c r="C105" i="1" l="1"/>
  <c r="C88" i="1"/>
  <c r="C86" i="1" s="1"/>
  <c r="I88" i="1"/>
  <c r="I86" i="1" s="1"/>
  <c r="F105" i="1"/>
  <c r="C106" i="1"/>
  <c r="I106" i="1"/>
  <c r="F104" i="1"/>
  <c r="I105" i="1"/>
  <c r="F106" i="1"/>
  <c r="C104" i="1"/>
  <c r="I104" i="1"/>
  <c r="F88" i="1"/>
  <c r="F86" i="1" s="1"/>
  <c r="I72" i="1"/>
  <c r="F72" i="1"/>
  <c r="F68" i="1"/>
  <c r="I69" i="1"/>
  <c r="F69" i="1"/>
  <c r="C69" i="1"/>
  <c r="I65" i="1"/>
  <c r="F65" i="1"/>
  <c r="C65" i="1"/>
  <c r="I64" i="1"/>
  <c r="F64" i="1"/>
  <c r="C64" i="1"/>
  <c r="I62" i="1"/>
  <c r="F62" i="1"/>
  <c r="I61" i="1"/>
  <c r="F61" i="1"/>
  <c r="C61" i="1"/>
  <c r="I60" i="1"/>
  <c r="F60" i="1"/>
  <c r="C60" i="1"/>
  <c r="J49" i="1"/>
  <c r="I49" i="1" s="1"/>
  <c r="G49" i="1"/>
  <c r="F49" i="1" s="1"/>
  <c r="D49" i="1"/>
  <c r="C49" i="1" s="1"/>
  <c r="D67" i="1" l="1"/>
  <c r="C67" i="1" s="1"/>
  <c r="J67" i="1"/>
  <c r="I67" i="1" s="1"/>
  <c r="G67" i="1"/>
  <c r="F67" i="1" s="1"/>
  <c r="I37" i="1"/>
  <c r="F37" i="1"/>
  <c r="C37" i="1"/>
  <c r="I36" i="1"/>
  <c r="F36" i="1"/>
  <c r="C36" i="1"/>
  <c r="I35" i="1"/>
  <c r="F35" i="1"/>
  <c r="C35" i="1"/>
  <c r="I33" i="1" l="1"/>
  <c r="F33" i="1"/>
  <c r="C33" i="1"/>
  <c r="D11" i="1"/>
  <c r="G11" i="1"/>
  <c r="J11" i="1"/>
  <c r="I19" i="1"/>
  <c r="F19" i="1"/>
  <c r="C19" i="1"/>
  <c r="I17" i="1"/>
  <c r="I14" i="1" s="1"/>
  <c r="I11" i="1" s="1"/>
  <c r="F14" i="1"/>
  <c r="F11" i="1" s="1"/>
  <c r="C17" i="1"/>
  <c r="C14" i="1" s="1"/>
  <c r="C11" i="1" s="1"/>
</calcChain>
</file>

<file path=xl/sharedStrings.xml><?xml version="1.0" encoding="utf-8"?>
<sst xmlns="http://schemas.openxmlformats.org/spreadsheetml/2006/main" count="188" uniqueCount="123">
  <si>
    <t xml:space="preserve">Відповідальні виконавці,  завдання програми, результативні показники
</t>
  </si>
  <si>
    <t xml:space="preserve">Код програмної класифікації видатків та кредитуван
ня
 (КПКВК)
</t>
  </si>
  <si>
    <t>Разом</t>
  </si>
  <si>
    <r>
      <rPr>
        <b/>
        <sz val="12"/>
        <color theme="1"/>
        <rFont val="Times New Roman"/>
        <family val="1"/>
        <charset val="204"/>
      </rPr>
      <t xml:space="preserve">Мета Програми: </t>
    </r>
    <r>
      <rPr>
        <sz val="12"/>
        <color theme="1"/>
        <rFont val="Times New Roman"/>
        <family val="1"/>
        <charset val="204"/>
      </rPr>
      <t>Забезпечення організаційних та економічних умов для розвитку культурно-освітньої сфери міста</t>
    </r>
  </si>
  <si>
    <r>
      <t xml:space="preserve">Підпрограми 1. Культурно-масова робота
</t>
    </r>
    <r>
      <rPr>
        <sz val="12"/>
        <color theme="1"/>
        <rFont val="Times New Roman"/>
        <family val="1"/>
        <charset val="204"/>
      </rPr>
      <t xml:space="preserve">Мета: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
</t>
    </r>
  </si>
  <si>
    <t>Всього на виконання підпрограми І, тис. грн.</t>
  </si>
  <si>
    <r>
      <rPr>
        <b/>
        <sz val="12"/>
        <color theme="1"/>
        <rFont val="Times New Roman"/>
        <family val="1"/>
        <charset val="204"/>
      </rPr>
      <t xml:space="preserve">Завдання1: </t>
    </r>
    <r>
      <rPr>
        <sz val="12"/>
        <color theme="1"/>
        <rFont val="Times New Roman"/>
        <family val="1"/>
        <charset val="204"/>
      </rPr>
      <t>Проведення культурно-мистецьких заходів та організація змістовного дозвілля</t>
    </r>
  </si>
  <si>
    <t>Показники виконання:</t>
  </si>
  <si>
    <t>Показник витрат (вхідних ресурсів):</t>
  </si>
  <si>
    <t>Видатки загального фонду  на проведення культурно-мистецьких  заходів, тис. грн.</t>
  </si>
  <si>
    <t>Показник продукту:</t>
  </si>
  <si>
    <t>Кількість населення, охопленого заходами, тис. чол.</t>
  </si>
  <si>
    <t>Кількість  заходів – всього, од.</t>
  </si>
  <si>
    <t xml:space="preserve">Показник продуктивності
(ефективності):
</t>
  </si>
  <si>
    <t>Середні витрати на  проведення  одного заходу, грн.</t>
  </si>
  <si>
    <t>Показник результативності (якості):</t>
  </si>
  <si>
    <t xml:space="preserve">Динаміка збільшення  охопленого населення заходами у плановому періоді по відношенню до фактичного показника попереднього періоду, % </t>
  </si>
  <si>
    <t>Динаміка збільшення кількості заходів у плановому періоді по відношенню до фактичного показника попереднього періоду, %</t>
  </si>
  <si>
    <t>Всього на виконання підпрограми ІІ, тис. грн.</t>
  </si>
  <si>
    <t>Коштів не потребує (в межах бюджетних призначень на утримання закладів)</t>
  </si>
  <si>
    <t>«Забезпечення діяльності бібліотек»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</si>
  <si>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ради, Сумська міська централізована бібліотечна система
</t>
    </r>
  </si>
  <si>
    <t>Кількість бібліотечних працівників, ставок</t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</si>
  <si>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Вдосконалення форм та методів бібліотечно -бібліографічного обслуговування</t>
    </r>
  </si>
  <si>
    <t>Кількість проведених заходів, од.</t>
  </si>
  <si>
    <t>Кількість читацьких клубів, од.</t>
  </si>
  <si>
    <t>Кількість відвідувань, тис. разів</t>
  </si>
  <si>
    <t>Кількість відвідувань на одного бібліотечного працівника, тис. разів</t>
  </si>
  <si>
    <t>Динаміка збільшення кількості відвідувань бібліотек читачами у плановому періоді по відношенню до фактичного показника попереднього періоду, %</t>
  </si>
  <si>
    <r>
      <rPr>
        <b/>
        <sz val="12"/>
        <color theme="1"/>
        <rFont val="Times New Roman"/>
        <family val="1"/>
        <charset val="204"/>
      </rPr>
      <t xml:space="preserve">Завдання 2: </t>
    </r>
    <r>
      <rPr>
        <sz val="12"/>
        <color theme="1"/>
        <rFont val="Times New Roman"/>
        <family val="1"/>
        <charset val="204"/>
      </rPr>
      <t xml:space="preserve">
Розвиток інформаційно-комунікаційних технологій
</t>
    </r>
  </si>
  <si>
    <t>Кількість бібліотек системи, од.</t>
  </si>
  <si>
    <t>Кількість під’єднаних до мережі Інтернет робочих станцій (місць), од.</t>
  </si>
  <si>
    <t xml:space="preserve">Середня кількість робочих станцій на одну бібліотеку, од. </t>
  </si>
  <si>
    <t xml:space="preserve">Динаміка збільшення кількості робочих станцій у порівнянні з фактичним показником попереднього періоду, % </t>
  </si>
  <si>
    <t>Всього на виконання підпрограми ІІІ, тис. грн.</t>
  </si>
  <si>
    <r>
      <rPr>
        <b/>
        <sz val="12"/>
        <color theme="1"/>
        <rFont val="Times New Roman"/>
        <family val="1"/>
        <charset val="204"/>
      </rPr>
      <t xml:space="preserve">Завдання 1: </t>
    </r>
    <r>
      <rPr>
        <sz val="12"/>
        <color theme="1"/>
        <rFont val="Times New Roman"/>
        <family val="1"/>
        <charset val="204"/>
      </rPr>
      <t>Залучення дітей до мистецької освіти</t>
    </r>
  </si>
  <si>
    <t>Загальна кількість установ, од.</t>
  </si>
  <si>
    <t>Середньорічна чисельність працівників – всього, од., з них:</t>
  </si>
  <si>
    <t xml:space="preserve">педагогічних працівників, ставок </t>
  </si>
  <si>
    <t>Надходження від  батьківської плати, тис. грн</t>
  </si>
  <si>
    <t>кількість учнів, звільнених від плати за навчання, чол.</t>
  </si>
  <si>
    <t>Чисельність учнів на одну педагогічну ставку, осіб</t>
  </si>
  <si>
    <t>у тому числі  за рахунок батьківської плати, грн.</t>
  </si>
  <si>
    <t>Кількість концертних заходів, виставок, од.</t>
  </si>
  <si>
    <t>Кількість учнів - учасників конкурсних заходів обласного, всеукраїнського та міжнародного рівнів, чол.</t>
  </si>
  <si>
    <t>Кількість переможців конкурсних заходів обласного, всеукраїнського та міжнародного рівнів, чол.</t>
  </si>
  <si>
    <t>Динаміка збільшення чисельності переможців конкурсних заходів у плановому періоді по відношенню до фактичного показника попереднього періоду, %</t>
  </si>
  <si>
    <r>
      <rPr>
        <b/>
        <sz val="12"/>
        <color theme="1"/>
        <rFont val="Times New Roman"/>
        <family val="1"/>
        <charset val="204"/>
      </rPr>
      <t>Завдання 1</t>
    </r>
    <r>
      <rPr>
        <sz val="12"/>
        <color theme="1"/>
        <rFont val="Times New Roman"/>
        <family val="1"/>
        <charset val="204"/>
      </rPr>
      <t>: Модернізація  матеріально-технічної бази міської централізованої бібліотечної системи, тис. грн</t>
    </r>
  </si>
  <si>
    <t>Сума коштів на поповнення бібліотечних фондів, тис. грн..</t>
  </si>
  <si>
    <t>Сума коштів на оформлення передплати на періодичні видання, тис. грн.</t>
  </si>
  <si>
    <t>Сума коштів на оновлення меблів, тис. грн.</t>
  </si>
  <si>
    <t>Сума коштів на придбання обладнання і предметів довгострокового користування, тис. грн..</t>
  </si>
  <si>
    <t>Сума коштів на проведення поточних та капітальних ремонтів, тис. грн.</t>
  </si>
  <si>
    <t>Кількість населення, охопленого бібліотечними послугами, тис. чол.</t>
  </si>
  <si>
    <t>Кількість придбаних примірників книг, од.</t>
  </si>
  <si>
    <t>Кількість передплачених періодичних видань, прим.</t>
  </si>
  <si>
    <t>Кількість придбаних меблів, од.</t>
  </si>
  <si>
    <t>Кількість придбаних предметів довгострокового користування, од.</t>
  </si>
  <si>
    <t>Середня вартість одного примірника книг, грн.</t>
  </si>
  <si>
    <t>Середня вартість одного примірника періодичних видань, грн.</t>
  </si>
  <si>
    <t>Середня вартість придбаного предмета довгострокового користування,  грн.</t>
  </si>
  <si>
    <t>Динаміка збільшення відсотку населення, охопленого бібліотечними послугами у порівнянні з попереднім роком, %</t>
  </si>
  <si>
    <t>Динаміка збільшення відсотку придбаних книг у порівнянні з попереднім роком, %</t>
  </si>
  <si>
    <t>Сума коштів на придбання музичних інструментів, тис. грн.</t>
  </si>
  <si>
    <t>Сума коштів на придбання обладнання і предметів довгострокового користування, тис. грн.</t>
  </si>
  <si>
    <t>Сума коштів на  передплату  періодичних видань для шкільних бібліотек, тис. грн.</t>
  </si>
  <si>
    <t>Кількість придбаних музичних інструментів, од.</t>
  </si>
  <si>
    <t>Кількість оновлених меблів, од.</t>
  </si>
  <si>
    <t>Кількість проведених поточних та капітальних ремонтів, од.</t>
  </si>
  <si>
    <t xml:space="preserve">Середня вартість одного музичного інструменту, грн. </t>
  </si>
  <si>
    <t>Середня вартість придбаних меблів, грн.</t>
  </si>
  <si>
    <t>Середня вартість придбаного предмета довгострокового користування,  грн</t>
  </si>
  <si>
    <t>Середня вартість одного поточного та капітального ремонтів, грн.</t>
  </si>
  <si>
    <t xml:space="preserve">Динаміка збільшення відсотку придбаних музичних інструментів у порівняні з попереднім роком, % </t>
  </si>
  <si>
    <t>Сума коштів на проведення поточних та капітальних ремонтів, тис. грн</t>
  </si>
  <si>
    <t>Показник затрат:</t>
  </si>
  <si>
    <t>Обсяг видатків на виготовлення облікових карток і паспортів на об’єкти культурної спадщини, тис.грн.</t>
  </si>
  <si>
    <t>Кількість об’єктів історії та монументального мистецтва, які паспортизовані, од.</t>
  </si>
  <si>
    <t>Показник ефективності:</t>
  </si>
  <si>
    <t>Середня вартість паспортизації 1 об’єкту історії та монументального мистецтва, грн.</t>
  </si>
  <si>
    <t>Показник якості:</t>
  </si>
  <si>
    <t>Динаміка збільшення кількості паспортизованих об’єктів у порівнянні з фактичним показником минулого року, %.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</si>
  <si>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 Сумської міської ради, Сумська міська централізована бібліотечна система
</t>
    </r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</si>
  <si>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
</t>
    </r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</si>
  <si>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ради, мистецькі школи 
</t>
    </r>
  </si>
  <si>
    <t>Кількість учнів, які отримують освіту у мистецьких  школах , чол., з них:</t>
  </si>
  <si>
    <t>Динаміка збільшення  чисельності учнів, які отримують освіту у мистецьких  школах  у плановому періоді по відношенню до фактичного показника попереднього періоду, %</t>
  </si>
  <si>
    <t>Відсоток обсягу батьківської плати за навчання в загальному обсязі видатків на отримання освіти у мистецьких школах , %</t>
  </si>
  <si>
    <t>Середня вартість одного поточного і капітального  ремонту, грн.</t>
  </si>
  <si>
    <t>«Забезпечення діяльності палаців і будинків культури, клубів, центрів дозвілля та інших  клубних закладів »</t>
  </si>
  <si>
    <t>Сума коштів на придбання  обладнання і предметів довгострокового користування, тис. грн.</t>
  </si>
  <si>
    <t xml:space="preserve">Завдання 3: Модернізація  матеріально-технічної бази  клубних закладів тис. грн. </t>
  </si>
  <si>
    <r>
      <rPr>
        <b/>
        <sz val="12"/>
        <color theme="1"/>
        <rFont val="Times New Roman"/>
        <family val="1"/>
        <charset val="204"/>
      </rPr>
      <t>Завдання 4.</t>
    </r>
    <r>
      <rPr>
        <sz val="12"/>
        <color theme="1"/>
        <rFont val="Times New Roman"/>
        <family val="1"/>
        <charset val="204"/>
      </rPr>
      <t xml:space="preserve">
Паспортизація об’єктів культурної спадщини міста Суми, тис. грн.
</t>
    </r>
  </si>
  <si>
    <t xml:space="preserve">Динаміка збільшення заходів у плановому періоді по відношенню до фактичного показника  попереднього періоду, % </t>
  </si>
  <si>
    <t>«Інші заходи в галузі культури і мистецтва»</t>
  </si>
  <si>
    <t xml:space="preserve">Підпрограма ІІ. Розвиток бібліотечної галузі міста
Мета: покращення якості бібліотечного обслуговування, розширення спектру інформаційних послуг, підвищення ролі бібліотек у сучасному суспільстві та світовому інформаційному просторі
</t>
  </si>
  <si>
    <t>«Інші заходи  в галузі культури і  мистецтва »</t>
  </si>
  <si>
    <t xml:space="preserve">Виконавець:    Цибульська Н. О. </t>
  </si>
  <si>
    <t xml:space="preserve">Результативні показники виконання завдань  цільової комплексної 
Програми розвитку культури Сумської міської територіальної громади на 2022 - 2024 роки
</t>
  </si>
  <si>
    <r>
      <rPr>
        <b/>
        <sz val="12"/>
        <color theme="1"/>
        <rFont val="Times New Roman"/>
        <family val="1"/>
        <charset val="204"/>
      </rPr>
      <t xml:space="preserve">Підпрограма ІV. </t>
    </r>
    <r>
      <rPr>
        <sz val="12"/>
        <color theme="1"/>
        <rFont val="Times New Roman"/>
        <family val="1"/>
        <charset val="204"/>
      </rPr>
      <t xml:space="preserve">Розвиток та модернізація існуючої мережі закладів культури міста
Мета: посилення ролі культури в місті, підвищення її значення у розвитку демократичного, громадського, духовного суспільства, забезпечення доступності послуг з початкової мистецької освіти, задоволення інтелектуальних та духовних потреб населення.
</t>
    </r>
  </si>
  <si>
    <r>
      <rPr>
        <b/>
        <sz val="12"/>
        <color theme="1"/>
        <rFont val="Times New Roman"/>
        <family val="1"/>
        <charset val="204"/>
      </rPr>
      <t>Підпрограма V. Збереження культурної спадщини міста</t>
    </r>
    <r>
      <rPr>
        <sz val="12"/>
        <color theme="1"/>
        <rFont val="Times New Roman"/>
        <family val="1"/>
        <charset val="204"/>
      </rPr>
      <t xml:space="preserve">
Мета: забезпечення належного рівня збереження та використання об’єктів культурної спадщини в суспільному житті міста, виготовлення паспортів на об’єкти культурної спадщини міста.
</t>
    </r>
  </si>
  <si>
    <t>Всього на виконання підпрограми V тис. грн.,  у тому числі:</t>
  </si>
  <si>
    <t>Всього на виконання програми, тис. грн.</t>
  </si>
  <si>
    <t>Показник продуктивності
(ефективності):</t>
  </si>
  <si>
    <r>
      <t xml:space="preserve">Відповідальний виконавець:
</t>
    </r>
    <r>
      <rPr>
        <sz val="12"/>
        <color theme="1"/>
        <rFont val="Times New Roman"/>
        <family val="1"/>
        <charset val="204"/>
      </rPr>
      <t>відділ культури Сумської міської ради</t>
    </r>
  </si>
  <si>
    <t>Загальний фонд</t>
  </si>
  <si>
    <t>Спеціальний фонд</t>
  </si>
  <si>
    <t>Бюджет СМТГ</t>
  </si>
  <si>
    <t>«Надання спеціалізованої мистецької освіти»</t>
  </si>
  <si>
    <r>
      <rPr>
        <b/>
        <sz val="12"/>
        <color theme="1"/>
        <rFont val="Times New Roman"/>
        <family val="1"/>
        <charset val="204"/>
      </rPr>
      <t>Відповідальний виконавець:</t>
    </r>
    <r>
      <rPr>
        <sz val="12"/>
        <color theme="1"/>
        <rFont val="Times New Roman"/>
        <family val="1"/>
        <charset val="204"/>
      </rPr>
      <t xml:space="preserve">
відділ культури Сумської міської ради, школи мистецької освіти 
</t>
    </r>
  </si>
  <si>
    <r>
      <rPr>
        <b/>
        <sz val="12"/>
        <color theme="1"/>
        <rFont val="Times New Roman"/>
        <family val="1"/>
        <charset val="204"/>
      </rPr>
      <t>Завдання 2:</t>
    </r>
    <r>
      <rPr>
        <sz val="12"/>
        <color theme="1"/>
        <rFont val="Times New Roman"/>
        <family val="1"/>
        <charset val="204"/>
      </rPr>
      <t xml:space="preserve"> Підтримка творчої ініціативи учнів та викладачів  шкіл мистецької освіти  </t>
    </r>
  </si>
  <si>
    <t>«Надання спеціалізованої  мистецької освіти »</t>
  </si>
  <si>
    <t xml:space="preserve">Завдання 2: Модернізація навчальної та  матеріально-технічної бази  шкіл мистецької освіти , тис. грн. </t>
  </si>
  <si>
    <t>Сумський міський голова                                                                                                                                               Олександр ЛИСЕНКО</t>
  </si>
  <si>
    <t xml:space="preserve">Відповідальний виконавець:
відділ культури Сумської міської ради, центр дозвілля, клубні заклади
</t>
  </si>
  <si>
    <t>Витрати на навчання на одного учня, який отримує освіту  у школах мистецької освіти,  грн.</t>
  </si>
  <si>
    <r>
      <rPr>
        <b/>
        <sz val="12"/>
        <color theme="1"/>
        <rFont val="Times New Roman"/>
        <family val="1"/>
        <charset val="204"/>
      </rPr>
      <t xml:space="preserve">Підпрограма ІІІ. Розвиток мистецької освіти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Мета: виявлення талановитих та обдарованих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</t>
    </r>
  </si>
  <si>
    <t>Всього на виконання підпрограми ІV тис. грн.,  з них:</t>
  </si>
  <si>
    <t xml:space="preserve">                                  Додаток  3
до  цільової комплексної Програми розвитку культури  Сумської міської територіальної громади  на 2022 - 2024 роки
</t>
  </si>
  <si>
    <t>2022 рік (план)</t>
  </si>
  <si>
    <t>2023 рік (план)</t>
  </si>
  <si>
    <t>2024 рік (план)</t>
  </si>
  <si>
    <t>у тому числі кошти бюджету СМТГ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</si>
</sst>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_ ;\-#,##0\ "/>
    <numFmt numFmtId="168" formatCode="#,##0.0_ ;\-#,##0.0\ "/>
    <numFmt numFmtId="169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167" fontId="2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13" zoomScaleNormal="100" zoomScaleSheetLayoutView="100" workbookViewId="0">
      <selection activeCell="I22" sqref="I22:J22"/>
    </sheetView>
  </sheetViews>
  <sheetFormatPr defaultRowHeight="15.75" x14ac:dyDescent="0.25"/>
  <cols>
    <col min="1" max="1" width="32.7109375" style="42" customWidth="1"/>
    <col min="2" max="2" width="15.5703125" style="1" customWidth="1"/>
    <col min="3" max="3" width="10.42578125" style="1" customWidth="1"/>
    <col min="4" max="4" width="10.140625" style="1" customWidth="1"/>
    <col min="5" max="5" width="13.140625" style="1" bestFit="1" customWidth="1"/>
    <col min="6" max="6" width="10.5703125" style="1" customWidth="1"/>
    <col min="7" max="7" width="10.7109375" style="1" customWidth="1"/>
    <col min="8" max="8" width="13.140625" style="1" bestFit="1" customWidth="1"/>
    <col min="9" max="9" width="10.5703125" style="1" customWidth="1"/>
    <col min="10" max="10" width="10.42578125" style="1" customWidth="1"/>
    <col min="11" max="11" width="11.140625" style="1" customWidth="1"/>
    <col min="12" max="12" width="14.42578125" style="7" customWidth="1"/>
  </cols>
  <sheetData>
    <row r="1" spans="1:12" ht="71.25" customHeight="1" x14ac:dyDescent="0.25">
      <c r="A1" s="35"/>
      <c r="B1" s="22"/>
      <c r="C1" s="22"/>
      <c r="D1" s="22"/>
      <c r="E1" s="22"/>
      <c r="F1" s="30"/>
      <c r="G1" s="98" t="s">
        <v>118</v>
      </c>
      <c r="H1" s="98"/>
      <c r="I1" s="98"/>
      <c r="J1" s="98"/>
      <c r="K1" s="98"/>
      <c r="L1" s="5"/>
    </row>
    <row r="2" spans="1:12" ht="35.25" customHeight="1" x14ac:dyDescent="0.25">
      <c r="A2" s="35"/>
      <c r="B2" s="22"/>
      <c r="C2" s="22"/>
      <c r="D2" s="22"/>
      <c r="E2" s="22"/>
      <c r="F2" s="30"/>
      <c r="G2" s="29"/>
      <c r="H2" s="29"/>
      <c r="I2" s="29"/>
      <c r="J2" s="29"/>
      <c r="K2" s="29"/>
      <c r="L2" s="5"/>
    </row>
    <row r="3" spans="1:12" ht="35.25" customHeight="1" x14ac:dyDescent="0.25">
      <c r="A3" s="106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6"/>
    </row>
    <row r="4" spans="1:12" ht="19.5" customHeight="1" x14ac:dyDescent="0.25">
      <c r="A4" s="107" t="s">
        <v>0</v>
      </c>
      <c r="B4" s="108" t="s">
        <v>1</v>
      </c>
      <c r="C4" s="96" t="s">
        <v>119</v>
      </c>
      <c r="D4" s="96"/>
      <c r="E4" s="96"/>
      <c r="F4" s="96" t="s">
        <v>120</v>
      </c>
      <c r="G4" s="96"/>
      <c r="H4" s="96"/>
      <c r="I4" s="96" t="s">
        <v>121</v>
      </c>
      <c r="J4" s="96"/>
      <c r="K4" s="96"/>
      <c r="L4" s="93"/>
    </row>
    <row r="5" spans="1:12" ht="45" customHeight="1" x14ac:dyDescent="0.25">
      <c r="A5" s="107"/>
      <c r="B5" s="108"/>
      <c r="C5" s="95" t="s">
        <v>2</v>
      </c>
      <c r="D5" s="97" t="s">
        <v>122</v>
      </c>
      <c r="E5" s="97"/>
      <c r="F5" s="95" t="s">
        <v>2</v>
      </c>
      <c r="G5" s="97" t="s">
        <v>122</v>
      </c>
      <c r="H5" s="97"/>
      <c r="I5" s="95" t="s">
        <v>2</v>
      </c>
      <c r="J5" s="97" t="s">
        <v>122</v>
      </c>
      <c r="K5" s="97"/>
      <c r="L5" s="94"/>
    </row>
    <row r="6" spans="1:12" ht="76.5" customHeight="1" x14ac:dyDescent="0.25">
      <c r="A6" s="107"/>
      <c r="B6" s="108"/>
      <c r="C6" s="95"/>
      <c r="D6" s="82" t="s">
        <v>105</v>
      </c>
      <c r="E6" s="82" t="s">
        <v>106</v>
      </c>
      <c r="F6" s="95"/>
      <c r="G6" s="82" t="s">
        <v>105</v>
      </c>
      <c r="H6" s="82" t="s">
        <v>106</v>
      </c>
      <c r="I6" s="95"/>
      <c r="J6" s="82" t="s">
        <v>105</v>
      </c>
      <c r="K6" s="82" t="s">
        <v>106</v>
      </c>
      <c r="L6" s="94"/>
    </row>
    <row r="7" spans="1:12" s="4" customFormat="1" x14ac:dyDescent="0.25">
      <c r="A7" s="10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8"/>
    </row>
    <row r="8" spans="1:12" ht="27" customHeight="1" x14ac:dyDescent="0.25">
      <c r="A8" s="101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2" s="54" customFormat="1" ht="30" customHeight="1" x14ac:dyDescent="0.25">
      <c r="A9" s="104" t="s">
        <v>102</v>
      </c>
      <c r="B9" s="105"/>
      <c r="C9" s="44">
        <f>C11+C85+C153</f>
        <v>8600</v>
      </c>
      <c r="D9" s="44">
        <f t="shared" ref="D9:K9" si="0">D11+D85+D153</f>
        <v>4930</v>
      </c>
      <c r="E9" s="44">
        <f t="shared" si="0"/>
        <v>3670</v>
      </c>
      <c r="F9" s="44">
        <f t="shared" si="0"/>
        <v>9119.6</v>
      </c>
      <c r="G9" s="44">
        <f t="shared" si="0"/>
        <v>5233.8</v>
      </c>
      <c r="H9" s="44">
        <f t="shared" si="0"/>
        <v>3885.8</v>
      </c>
      <c r="I9" s="44">
        <f t="shared" si="0"/>
        <v>9590.4000000000015</v>
      </c>
      <c r="J9" s="44">
        <f t="shared" si="0"/>
        <v>5504.7</v>
      </c>
      <c r="K9" s="44">
        <f t="shared" si="0"/>
        <v>4085.7</v>
      </c>
      <c r="L9" s="53"/>
    </row>
    <row r="10" spans="1:12" s="54" customFormat="1" ht="66.75" customHeight="1" x14ac:dyDescent="0.25">
      <c r="A10" s="99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53"/>
    </row>
    <row r="11" spans="1:12" s="54" customFormat="1" ht="36.75" customHeight="1" x14ac:dyDescent="0.25">
      <c r="A11" s="68" t="s">
        <v>5</v>
      </c>
      <c r="B11" s="43" t="s">
        <v>107</v>
      </c>
      <c r="C11" s="44">
        <f>C14</f>
        <v>2650</v>
      </c>
      <c r="D11" s="44">
        <f t="shared" ref="D11:J11" si="1">D14</f>
        <v>2650</v>
      </c>
      <c r="E11" s="44"/>
      <c r="F11" s="44">
        <f t="shared" si="1"/>
        <v>2809</v>
      </c>
      <c r="G11" s="44">
        <f t="shared" si="1"/>
        <v>2809</v>
      </c>
      <c r="H11" s="44"/>
      <c r="I11" s="44">
        <f t="shared" si="1"/>
        <v>2955</v>
      </c>
      <c r="J11" s="44">
        <f t="shared" si="1"/>
        <v>2955</v>
      </c>
      <c r="K11" s="44"/>
      <c r="L11" s="55"/>
    </row>
    <row r="12" spans="1:12" s="54" customFormat="1" ht="31.5" customHeight="1" x14ac:dyDescent="0.25">
      <c r="A12" s="68" t="s">
        <v>94</v>
      </c>
      <c r="B12" s="43">
        <v>1014082</v>
      </c>
      <c r="C12" s="45"/>
      <c r="D12" s="45"/>
      <c r="E12" s="45"/>
      <c r="F12" s="45"/>
      <c r="G12" s="45"/>
      <c r="H12" s="45"/>
      <c r="I12" s="45"/>
      <c r="J12" s="45"/>
      <c r="K12" s="45"/>
      <c r="L12" s="55"/>
    </row>
    <row r="13" spans="1:12" s="54" customFormat="1" ht="47.25" x14ac:dyDescent="0.25">
      <c r="A13" s="68" t="s">
        <v>104</v>
      </c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55"/>
    </row>
    <row r="14" spans="1:12" s="54" customFormat="1" ht="63" x14ac:dyDescent="0.25">
      <c r="A14" s="51" t="s">
        <v>6</v>
      </c>
      <c r="B14" s="56"/>
      <c r="C14" s="45">
        <f>C17</f>
        <v>2650</v>
      </c>
      <c r="D14" s="45">
        <f t="shared" ref="D14:J14" si="2">D17</f>
        <v>2650</v>
      </c>
      <c r="E14" s="45"/>
      <c r="F14" s="45">
        <f t="shared" si="2"/>
        <v>2809</v>
      </c>
      <c r="G14" s="45">
        <f t="shared" si="2"/>
        <v>2809</v>
      </c>
      <c r="H14" s="45"/>
      <c r="I14" s="45">
        <f t="shared" si="2"/>
        <v>2955</v>
      </c>
      <c r="J14" s="45">
        <f t="shared" si="2"/>
        <v>2955</v>
      </c>
      <c r="K14" s="45"/>
      <c r="L14" s="55"/>
    </row>
    <row r="15" spans="1:12" s="58" customFormat="1" ht="16.5" customHeight="1" x14ac:dyDescent="0.25">
      <c r="A15" s="51" t="s">
        <v>7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5"/>
    </row>
    <row r="16" spans="1:12" s="62" customFormat="1" ht="31.5" customHeight="1" x14ac:dyDescent="0.25">
      <c r="A16" s="66" t="s">
        <v>8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s="62" customFormat="1" ht="47.25" x14ac:dyDescent="0.25">
      <c r="A17" s="65" t="s">
        <v>9</v>
      </c>
      <c r="B17" s="59"/>
      <c r="C17" s="45">
        <f>D17+E17</f>
        <v>2650</v>
      </c>
      <c r="D17" s="45">
        <v>2650</v>
      </c>
      <c r="E17" s="45"/>
      <c r="F17" s="45">
        <f>G17+H17</f>
        <v>2809</v>
      </c>
      <c r="G17" s="45">
        <v>2809</v>
      </c>
      <c r="H17" s="45"/>
      <c r="I17" s="45">
        <f>J17+K17</f>
        <v>2955</v>
      </c>
      <c r="J17" s="45">
        <v>2955</v>
      </c>
      <c r="K17" s="45"/>
      <c r="L17" s="63"/>
    </row>
    <row r="18" spans="1:12" s="62" customFormat="1" ht="18" customHeight="1" x14ac:dyDescent="0.25">
      <c r="A18" s="66" t="s">
        <v>10</v>
      </c>
      <c r="B18" s="59"/>
      <c r="C18" s="52"/>
      <c r="D18" s="52"/>
      <c r="E18" s="52"/>
      <c r="F18" s="52"/>
      <c r="G18" s="52"/>
      <c r="H18" s="52"/>
      <c r="I18" s="52"/>
      <c r="J18" s="52"/>
      <c r="K18" s="14"/>
      <c r="L18" s="63"/>
    </row>
    <row r="19" spans="1:12" s="62" customFormat="1" ht="31.5" x14ac:dyDescent="0.25">
      <c r="A19" s="65" t="s">
        <v>11</v>
      </c>
      <c r="B19" s="14"/>
      <c r="C19" s="45">
        <f>D19</f>
        <v>80</v>
      </c>
      <c r="D19" s="45">
        <v>80</v>
      </c>
      <c r="E19" s="45"/>
      <c r="F19" s="45">
        <f>G19</f>
        <v>100</v>
      </c>
      <c r="G19" s="45">
        <v>100</v>
      </c>
      <c r="H19" s="45"/>
      <c r="I19" s="45">
        <f>J19</f>
        <v>110</v>
      </c>
      <c r="J19" s="45">
        <v>110</v>
      </c>
      <c r="K19" s="45"/>
      <c r="L19" s="61"/>
    </row>
    <row r="20" spans="1:12" s="62" customFormat="1" x14ac:dyDescent="0.25">
      <c r="A20" s="67" t="s">
        <v>12</v>
      </c>
      <c r="B20" s="59"/>
      <c r="C20" s="14">
        <v>39</v>
      </c>
      <c r="D20" s="14">
        <v>39</v>
      </c>
      <c r="E20" s="14"/>
      <c r="F20" s="14">
        <v>41</v>
      </c>
      <c r="G20" s="14">
        <v>41</v>
      </c>
      <c r="H20" s="14"/>
      <c r="I20" s="14">
        <v>43</v>
      </c>
      <c r="J20" s="14">
        <v>43</v>
      </c>
      <c r="K20" s="14"/>
      <c r="L20" s="63"/>
    </row>
    <row r="21" spans="1:12" s="62" customFormat="1" ht="35.25" customHeight="1" x14ac:dyDescent="0.25">
      <c r="A21" s="66" t="s">
        <v>103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1"/>
    </row>
    <row r="22" spans="1:12" s="62" customFormat="1" ht="38.25" customHeight="1" x14ac:dyDescent="0.25">
      <c r="A22" s="65" t="s">
        <v>14</v>
      </c>
      <c r="B22" s="59"/>
      <c r="C22" s="109">
        <f>D22</f>
        <v>67948.717948717938</v>
      </c>
      <c r="D22" s="109">
        <f>D17/D20*1000</f>
        <v>67948.717948717938</v>
      </c>
      <c r="E22" s="13"/>
      <c r="F22" s="109">
        <f>G22</f>
        <v>68512.195121951227</v>
      </c>
      <c r="G22" s="109">
        <f>G17/G20*1000</f>
        <v>68512.195121951227</v>
      </c>
      <c r="H22" s="13"/>
      <c r="I22" s="109">
        <f>J22</f>
        <v>68720.930232558152</v>
      </c>
      <c r="J22" s="109">
        <f>J17/J20*1000</f>
        <v>68720.930232558152</v>
      </c>
      <c r="K22" s="14"/>
      <c r="L22" s="61"/>
    </row>
    <row r="23" spans="1:12" s="62" customFormat="1" ht="39" customHeight="1" x14ac:dyDescent="0.25">
      <c r="A23" s="66" t="s">
        <v>15</v>
      </c>
      <c r="B23" s="59"/>
      <c r="C23" s="14"/>
      <c r="D23" s="14"/>
      <c r="E23" s="14"/>
      <c r="F23" s="14"/>
      <c r="G23" s="14"/>
      <c r="H23" s="14"/>
      <c r="I23" s="14"/>
      <c r="J23" s="14"/>
      <c r="K23" s="14"/>
      <c r="L23" s="61"/>
    </row>
    <row r="24" spans="1:12" s="62" customFormat="1" ht="103.5" customHeight="1" x14ac:dyDescent="0.25">
      <c r="A24" s="65" t="s">
        <v>16</v>
      </c>
      <c r="B24" s="14"/>
      <c r="C24" s="14">
        <f>D24</f>
        <v>-33.299999999999997</v>
      </c>
      <c r="D24" s="14">
        <v>-33.299999999999997</v>
      </c>
      <c r="E24" s="14"/>
      <c r="F24" s="14">
        <f>G24</f>
        <v>25</v>
      </c>
      <c r="G24" s="14">
        <v>25</v>
      </c>
      <c r="H24" s="14"/>
      <c r="I24" s="14">
        <f>J24</f>
        <v>10</v>
      </c>
      <c r="J24" s="14">
        <v>10</v>
      </c>
      <c r="K24" s="14"/>
      <c r="L24" s="63"/>
    </row>
    <row r="25" spans="1:12" s="58" customFormat="1" ht="78.75" x14ac:dyDescent="0.25">
      <c r="A25" s="51" t="s">
        <v>17</v>
      </c>
      <c r="B25" s="16"/>
      <c r="C25" s="16">
        <f>D25</f>
        <v>46.2</v>
      </c>
      <c r="D25" s="16">
        <v>46.2</v>
      </c>
      <c r="E25" s="16"/>
      <c r="F25" s="12">
        <v>5.0999999999999996</v>
      </c>
      <c r="G25" s="12">
        <v>5.0999999999999996</v>
      </c>
      <c r="H25" s="16"/>
      <c r="I25" s="12">
        <v>4.9000000000000004</v>
      </c>
      <c r="J25" s="12">
        <v>4.9000000000000004</v>
      </c>
      <c r="K25" s="16"/>
      <c r="L25" s="64"/>
    </row>
    <row r="26" spans="1:12" ht="57" customHeight="1" x14ac:dyDescent="0.25">
      <c r="A26" s="90" t="s">
        <v>95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2" ht="33.75" customHeight="1" x14ac:dyDescent="0.25">
      <c r="A27" s="24" t="s">
        <v>18</v>
      </c>
      <c r="B27" s="91" t="s">
        <v>19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2" ht="30.75" customHeight="1" x14ac:dyDescent="0.25">
      <c r="A28" s="28" t="s">
        <v>20</v>
      </c>
      <c r="B28" s="10">
        <v>1014030</v>
      </c>
      <c r="C28" s="2"/>
      <c r="D28" s="2"/>
      <c r="E28" s="2"/>
      <c r="F28" s="2"/>
      <c r="G28" s="2"/>
      <c r="H28" s="2"/>
      <c r="I28" s="2"/>
      <c r="J28" s="2"/>
      <c r="K28" s="2"/>
    </row>
    <row r="29" spans="1:12" ht="82.5" customHeight="1" x14ac:dyDescent="0.25">
      <c r="A29" s="3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ht="63" x14ac:dyDescent="0.25">
      <c r="A30" s="3" t="s">
        <v>23</v>
      </c>
      <c r="B30" s="85" t="s">
        <v>19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2" ht="19.5" customHeight="1" x14ac:dyDescent="0.25">
      <c r="A31" s="3" t="s">
        <v>7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ht="31.5" x14ac:dyDescent="0.25">
      <c r="A32" s="24" t="s">
        <v>8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ht="39" customHeight="1" x14ac:dyDescent="0.25">
      <c r="A33" s="3" t="s">
        <v>22</v>
      </c>
      <c r="B33" s="2"/>
      <c r="C33" s="15">
        <f>D33+E33</f>
        <v>127.5</v>
      </c>
      <c r="D33" s="15">
        <v>127.5</v>
      </c>
      <c r="E33" s="15"/>
      <c r="F33" s="15">
        <f>G33+H33</f>
        <v>127.5</v>
      </c>
      <c r="G33" s="15">
        <v>127.5</v>
      </c>
      <c r="H33" s="15"/>
      <c r="I33" s="15">
        <f>J33+K33</f>
        <v>127.5</v>
      </c>
      <c r="J33" s="15">
        <v>127.5</v>
      </c>
      <c r="K33" s="15"/>
    </row>
    <row r="34" spans="1:12" x14ac:dyDescent="0.25">
      <c r="A34" s="25" t="s">
        <v>10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ht="35.25" customHeight="1" x14ac:dyDescent="0.25">
      <c r="A35" s="3" t="s">
        <v>24</v>
      </c>
      <c r="B35" s="2"/>
      <c r="C35" s="46">
        <f>D35+E35</f>
        <v>2800</v>
      </c>
      <c r="D35" s="46">
        <v>2800</v>
      </c>
      <c r="E35" s="46"/>
      <c r="F35" s="46">
        <f>G35+H35</f>
        <v>2900</v>
      </c>
      <c r="G35" s="46">
        <v>2900</v>
      </c>
      <c r="H35" s="46"/>
      <c r="I35" s="46">
        <f>J35+K35</f>
        <v>3000</v>
      </c>
      <c r="J35" s="46">
        <v>3000</v>
      </c>
      <c r="K35" s="2"/>
    </row>
    <row r="36" spans="1:12" ht="30" customHeight="1" x14ac:dyDescent="0.25">
      <c r="A36" s="3" t="s">
        <v>25</v>
      </c>
      <c r="B36" s="2"/>
      <c r="C36" s="16">
        <f>D36+E36</f>
        <v>67</v>
      </c>
      <c r="D36" s="16">
        <v>67</v>
      </c>
      <c r="E36" s="16"/>
      <c r="F36" s="16">
        <f>G36+H36</f>
        <v>67</v>
      </c>
      <c r="G36" s="16">
        <v>67</v>
      </c>
      <c r="H36" s="16"/>
      <c r="I36" s="16">
        <f>J36+K36</f>
        <v>68</v>
      </c>
      <c r="J36" s="16">
        <v>68</v>
      </c>
      <c r="K36" s="2"/>
    </row>
    <row r="37" spans="1:12" x14ac:dyDescent="0.25">
      <c r="A37" s="3" t="s">
        <v>26</v>
      </c>
      <c r="B37" s="2"/>
      <c r="C37" s="16">
        <f>D37+E37</f>
        <v>463</v>
      </c>
      <c r="D37" s="16">
        <v>463</v>
      </c>
      <c r="E37" s="16"/>
      <c r="F37" s="16">
        <f>G37+H37</f>
        <v>464</v>
      </c>
      <c r="G37" s="16">
        <v>464</v>
      </c>
      <c r="H37" s="16"/>
      <c r="I37" s="16">
        <f>J37+K37</f>
        <v>465</v>
      </c>
      <c r="J37" s="16">
        <v>465</v>
      </c>
      <c r="K37" s="2"/>
    </row>
    <row r="38" spans="1:12" ht="35.25" customHeight="1" x14ac:dyDescent="0.25">
      <c r="A38" s="24" t="s">
        <v>13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ht="47.25" x14ac:dyDescent="0.25">
      <c r="A39" s="3" t="s">
        <v>27</v>
      </c>
      <c r="B39" s="2"/>
      <c r="C39" s="12">
        <v>3.6</v>
      </c>
      <c r="D39" s="16">
        <v>3.6</v>
      </c>
      <c r="E39" s="16"/>
      <c r="F39" s="16">
        <v>3.6</v>
      </c>
      <c r="G39" s="16">
        <v>3.6</v>
      </c>
      <c r="H39" s="16"/>
      <c r="I39" s="16">
        <v>3.6</v>
      </c>
      <c r="J39" s="16">
        <v>3.6</v>
      </c>
      <c r="K39" s="15"/>
    </row>
    <row r="40" spans="1:12" ht="34.5" customHeight="1" x14ac:dyDescent="0.25">
      <c r="A40" s="24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94.5" x14ac:dyDescent="0.25">
      <c r="A41" s="3" t="s">
        <v>28</v>
      </c>
      <c r="B41" s="2"/>
      <c r="C41" s="16">
        <v>-0.43</v>
      </c>
      <c r="D41" s="16">
        <v>-0.43</v>
      </c>
      <c r="E41" s="16"/>
      <c r="F41" s="16">
        <v>0.2</v>
      </c>
      <c r="G41" s="16">
        <v>0.2</v>
      </c>
      <c r="H41" s="16"/>
      <c r="I41" s="16">
        <v>0.2</v>
      </c>
      <c r="J41" s="16">
        <v>0.2</v>
      </c>
      <c r="K41" s="2"/>
    </row>
    <row r="42" spans="1:12" ht="48.75" customHeight="1" x14ac:dyDescent="0.25">
      <c r="A42" s="3" t="s">
        <v>29</v>
      </c>
      <c r="B42" s="84" t="s">
        <v>19</v>
      </c>
      <c r="C42" s="84"/>
      <c r="D42" s="84"/>
      <c r="E42" s="84"/>
      <c r="F42" s="84"/>
      <c r="G42" s="84"/>
      <c r="H42" s="84"/>
      <c r="I42" s="84"/>
      <c r="J42" s="84"/>
      <c r="K42" s="84"/>
    </row>
    <row r="43" spans="1:12" ht="20.25" customHeight="1" x14ac:dyDescent="0.25">
      <c r="A43" s="23" t="s">
        <v>7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2" ht="39" customHeight="1" x14ac:dyDescent="0.25">
      <c r="A44" s="9" t="s">
        <v>8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22.5" customHeight="1" x14ac:dyDescent="0.25">
      <c r="A45" s="50" t="s">
        <v>30</v>
      </c>
      <c r="B45" s="2"/>
      <c r="C45" s="16">
        <v>22</v>
      </c>
      <c r="D45" s="16">
        <v>22</v>
      </c>
      <c r="E45" s="16"/>
      <c r="F45" s="16">
        <v>22</v>
      </c>
      <c r="G45" s="16">
        <v>22</v>
      </c>
      <c r="H45" s="16"/>
      <c r="I45" s="16">
        <v>22</v>
      </c>
      <c r="J45" s="16">
        <v>22</v>
      </c>
      <c r="K45" s="16"/>
    </row>
    <row r="46" spans="1:12" s="49" customFormat="1" ht="24" customHeight="1" x14ac:dyDescent="0.25">
      <c r="A46" s="69" t="s">
        <v>10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8"/>
    </row>
    <row r="47" spans="1:12" ht="54.75" customHeight="1" x14ac:dyDescent="0.25">
      <c r="A47" s="3" t="s">
        <v>31</v>
      </c>
      <c r="B47" s="2"/>
      <c r="C47" s="16">
        <v>88</v>
      </c>
      <c r="D47" s="16">
        <v>88</v>
      </c>
      <c r="E47" s="16"/>
      <c r="F47" s="16">
        <v>90</v>
      </c>
      <c r="G47" s="16">
        <v>90</v>
      </c>
      <c r="H47" s="16"/>
      <c r="I47" s="16">
        <v>92</v>
      </c>
      <c r="J47" s="16">
        <v>92</v>
      </c>
      <c r="K47" s="16"/>
    </row>
    <row r="48" spans="1:12" ht="36" customHeight="1" x14ac:dyDescent="0.25">
      <c r="A48" s="24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31.5" x14ac:dyDescent="0.25">
      <c r="A49" s="3" t="s">
        <v>32</v>
      </c>
      <c r="B49" s="2"/>
      <c r="C49" s="16">
        <f>D49</f>
        <v>4</v>
      </c>
      <c r="D49" s="16">
        <f>C47/C45</f>
        <v>4</v>
      </c>
      <c r="E49" s="16"/>
      <c r="F49" s="17">
        <f>G49</f>
        <v>4.0909090909090908</v>
      </c>
      <c r="G49" s="17">
        <f>F47/F45</f>
        <v>4.0909090909090908</v>
      </c>
      <c r="H49" s="16"/>
      <c r="I49" s="17">
        <f>J49</f>
        <v>4.1818181818181817</v>
      </c>
      <c r="J49" s="17">
        <f>I47/I45</f>
        <v>4.1818181818181817</v>
      </c>
      <c r="K49" s="2"/>
    </row>
    <row r="50" spans="1:11" ht="30.75" customHeight="1" x14ac:dyDescent="0.25">
      <c r="A50" s="24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68.25" customHeight="1" x14ac:dyDescent="0.25">
      <c r="A51" s="3" t="s">
        <v>33</v>
      </c>
      <c r="B51" s="2"/>
      <c r="C51" s="16">
        <v>0</v>
      </c>
      <c r="D51" s="16">
        <v>0</v>
      </c>
      <c r="E51" s="16"/>
      <c r="F51" s="16">
        <v>0</v>
      </c>
      <c r="G51" s="16">
        <v>0</v>
      </c>
      <c r="H51" s="16"/>
      <c r="I51" s="16">
        <v>0</v>
      </c>
      <c r="J51" s="16">
        <v>0</v>
      </c>
      <c r="K51" s="16"/>
    </row>
    <row r="52" spans="1:11" ht="54.75" customHeight="1" x14ac:dyDescent="0.25">
      <c r="A52" s="92" t="s">
        <v>116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36.75" customHeight="1" x14ac:dyDescent="0.25">
      <c r="A53" s="24" t="s">
        <v>34</v>
      </c>
      <c r="B53" s="84" t="s">
        <v>19</v>
      </c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33.75" customHeight="1" x14ac:dyDescent="0.25">
      <c r="A54" s="24" t="s">
        <v>108</v>
      </c>
      <c r="B54" s="11">
        <v>1011080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50.25" customHeight="1" x14ac:dyDescent="0.25">
      <c r="A55" s="3" t="s">
        <v>109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34.5" customHeight="1" x14ac:dyDescent="0.25">
      <c r="A56" s="3" t="s">
        <v>35</v>
      </c>
      <c r="B56" s="85" t="s">
        <v>19</v>
      </c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8" customHeight="1" x14ac:dyDescent="0.25">
      <c r="A57" s="23" t="s">
        <v>7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35.25" customHeight="1" x14ac:dyDescent="0.25">
      <c r="A58" s="31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6.5" customHeight="1" x14ac:dyDescent="0.25">
      <c r="A59" s="50" t="s">
        <v>36</v>
      </c>
      <c r="B59" s="2"/>
      <c r="C59" s="18">
        <v>5</v>
      </c>
      <c r="D59" s="18">
        <v>5</v>
      </c>
      <c r="E59" s="18"/>
      <c r="F59" s="18">
        <v>5</v>
      </c>
      <c r="G59" s="18">
        <v>5</v>
      </c>
      <c r="H59" s="18"/>
      <c r="I59" s="18">
        <v>5</v>
      </c>
      <c r="J59" s="18">
        <v>5</v>
      </c>
      <c r="K59" s="18"/>
    </row>
    <row r="60" spans="1:11" ht="31.5" customHeight="1" x14ac:dyDescent="0.25">
      <c r="A60" s="3" t="s">
        <v>37</v>
      </c>
      <c r="B60" s="2"/>
      <c r="C60" s="74">
        <f>D60+E60</f>
        <v>392.61700000000002</v>
      </c>
      <c r="D60" s="74">
        <v>357.41</v>
      </c>
      <c r="E60" s="74">
        <v>35.207000000000001</v>
      </c>
      <c r="F60" s="74">
        <f>G60+H60</f>
        <v>392.61700000000002</v>
      </c>
      <c r="G60" s="74">
        <v>357.41</v>
      </c>
      <c r="H60" s="74">
        <v>35.207000000000001</v>
      </c>
      <c r="I60" s="74">
        <f>J60+K60</f>
        <v>392.61700000000002</v>
      </c>
      <c r="J60" s="74">
        <v>357.41</v>
      </c>
      <c r="K60" s="74">
        <v>35.207000000000001</v>
      </c>
    </row>
    <row r="61" spans="1:11" ht="36" customHeight="1" x14ac:dyDescent="0.25">
      <c r="A61" s="3" t="s">
        <v>38</v>
      </c>
      <c r="B61" s="2"/>
      <c r="C61" s="74">
        <f>D61+E61</f>
        <v>332.86700000000002</v>
      </c>
      <c r="D61" s="74">
        <v>297.66000000000003</v>
      </c>
      <c r="E61" s="74">
        <v>35.207000000000001</v>
      </c>
      <c r="F61" s="74">
        <f>G61+H61</f>
        <v>332.86700000000002</v>
      </c>
      <c r="G61" s="74">
        <v>297.66000000000003</v>
      </c>
      <c r="H61" s="74">
        <v>35.207000000000001</v>
      </c>
      <c r="I61" s="74">
        <f>J61+K61</f>
        <v>332.86700000000002</v>
      </c>
      <c r="J61" s="74">
        <v>297.66000000000003</v>
      </c>
      <c r="K61" s="74">
        <v>35.207000000000001</v>
      </c>
    </row>
    <row r="62" spans="1:11" ht="40.5" customHeight="1" x14ac:dyDescent="0.25">
      <c r="A62" s="3" t="s">
        <v>39</v>
      </c>
      <c r="B62" s="2"/>
      <c r="C62" s="75">
        <f>E62</f>
        <v>2874.6</v>
      </c>
      <c r="D62" s="75"/>
      <c r="E62" s="75">
        <v>2874.6</v>
      </c>
      <c r="F62" s="75">
        <f>H62</f>
        <v>3026.9</v>
      </c>
      <c r="G62" s="75"/>
      <c r="H62" s="75">
        <v>3026.9</v>
      </c>
      <c r="I62" s="75">
        <f>K62</f>
        <v>3178.3</v>
      </c>
      <c r="J62" s="75"/>
      <c r="K62" s="75">
        <v>3178.3</v>
      </c>
    </row>
    <row r="63" spans="1:11" ht="19.5" customHeight="1" x14ac:dyDescent="0.25">
      <c r="A63" s="25" t="s">
        <v>10</v>
      </c>
      <c r="B63" s="15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49.5" customHeight="1" x14ac:dyDescent="0.25">
      <c r="A64" s="3" t="s">
        <v>85</v>
      </c>
      <c r="B64" s="15"/>
      <c r="C64" s="73">
        <f>E64</f>
        <v>1786</v>
      </c>
      <c r="D64" s="73"/>
      <c r="E64" s="73">
        <v>1786</v>
      </c>
      <c r="F64" s="73">
        <f>H64</f>
        <v>1790</v>
      </c>
      <c r="G64" s="73"/>
      <c r="H64" s="73">
        <v>1790</v>
      </c>
      <c r="I64" s="73">
        <f>K64</f>
        <v>1795</v>
      </c>
      <c r="J64" s="73"/>
      <c r="K64" s="73">
        <v>1795</v>
      </c>
    </row>
    <row r="65" spans="1:11" ht="34.5" customHeight="1" x14ac:dyDescent="0.25">
      <c r="A65" s="3" t="s">
        <v>40</v>
      </c>
      <c r="B65" s="15"/>
      <c r="C65" s="18">
        <f>E65</f>
        <v>448</v>
      </c>
      <c r="D65" s="18"/>
      <c r="E65" s="18">
        <v>448</v>
      </c>
      <c r="F65" s="18">
        <f>H65</f>
        <v>448</v>
      </c>
      <c r="G65" s="18"/>
      <c r="H65" s="18">
        <v>448</v>
      </c>
      <c r="I65" s="18">
        <f>K65</f>
        <v>448</v>
      </c>
      <c r="J65" s="18"/>
      <c r="K65" s="18">
        <v>448</v>
      </c>
    </row>
    <row r="66" spans="1:11" ht="36" customHeight="1" x14ac:dyDescent="0.25">
      <c r="A66" s="24" t="s">
        <v>13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5.25" customHeight="1" x14ac:dyDescent="0.25">
      <c r="A67" s="3" t="s">
        <v>41</v>
      </c>
      <c r="B67" s="15"/>
      <c r="C67" s="17">
        <f>D67</f>
        <v>5.3655063433743804</v>
      </c>
      <c r="D67" s="17">
        <f>C64/C61</f>
        <v>5.3655063433743804</v>
      </c>
      <c r="E67" s="16"/>
      <c r="F67" s="17">
        <f>G67</f>
        <v>5.3775231548936961</v>
      </c>
      <c r="G67" s="17">
        <f>F64/F61</f>
        <v>5.3775231548936961</v>
      </c>
      <c r="H67" s="16"/>
      <c r="I67" s="17">
        <f>J67</f>
        <v>5.3925441692928402</v>
      </c>
      <c r="J67" s="17">
        <f>I64/I61</f>
        <v>5.3925441692928402</v>
      </c>
      <c r="K67" s="15"/>
    </row>
    <row r="68" spans="1:11" ht="48.75" customHeight="1" x14ac:dyDescent="0.25">
      <c r="A68" s="3" t="s">
        <v>115</v>
      </c>
      <c r="B68" s="15"/>
      <c r="C68" s="76">
        <f>D68</f>
        <v>32284</v>
      </c>
      <c r="D68" s="76">
        <v>32284</v>
      </c>
      <c r="E68" s="76"/>
      <c r="F68" s="76">
        <f>G68+H68</f>
        <v>35301</v>
      </c>
      <c r="G68" s="76">
        <v>35301</v>
      </c>
      <c r="H68" s="76"/>
      <c r="I68" s="76">
        <f>J68+K68</f>
        <v>37482</v>
      </c>
      <c r="J68" s="76">
        <v>37482</v>
      </c>
      <c r="K68" s="76"/>
    </row>
    <row r="69" spans="1:11" ht="33.75" customHeight="1" x14ac:dyDescent="0.25">
      <c r="A69" s="3" t="s">
        <v>42</v>
      </c>
      <c r="B69" s="15"/>
      <c r="C69" s="76">
        <f>D69+E69</f>
        <v>1610</v>
      </c>
      <c r="D69" s="76"/>
      <c r="E69" s="76">
        <v>1610</v>
      </c>
      <c r="F69" s="76">
        <f>G69+H69</f>
        <v>1691</v>
      </c>
      <c r="G69" s="76"/>
      <c r="H69" s="76">
        <v>1691</v>
      </c>
      <c r="I69" s="76">
        <f>J69+K69</f>
        <v>1771</v>
      </c>
      <c r="J69" s="76"/>
      <c r="K69" s="76">
        <v>1771</v>
      </c>
    </row>
    <row r="70" spans="1:11" ht="36.75" customHeight="1" x14ac:dyDescent="0.25">
      <c r="A70" s="24" t="s">
        <v>15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</row>
    <row r="71" spans="1:11" hidden="1" x14ac:dyDescent="0.25">
      <c r="A71" s="24"/>
      <c r="B71" s="15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14.75" customHeight="1" x14ac:dyDescent="0.25">
      <c r="A72" s="3" t="s">
        <v>86</v>
      </c>
      <c r="B72" s="15"/>
      <c r="C72" s="16">
        <v>0</v>
      </c>
      <c r="D72" s="16">
        <v>0</v>
      </c>
      <c r="E72" s="16"/>
      <c r="F72" s="16">
        <f>G72</f>
        <v>0.22</v>
      </c>
      <c r="G72" s="16">
        <v>0.22</v>
      </c>
      <c r="H72" s="16"/>
      <c r="I72" s="16">
        <f>J72</f>
        <v>0.28000000000000003</v>
      </c>
      <c r="J72" s="16">
        <v>0.28000000000000003</v>
      </c>
      <c r="K72" s="16"/>
    </row>
    <row r="73" spans="1:11" ht="86.25" customHeight="1" x14ac:dyDescent="0.25">
      <c r="A73" s="3" t="s">
        <v>87</v>
      </c>
      <c r="B73" s="15"/>
      <c r="C73" s="12">
        <f>D73</f>
        <v>5.2</v>
      </c>
      <c r="D73" s="12">
        <v>5.2</v>
      </c>
      <c r="E73" s="12"/>
      <c r="F73" s="12">
        <f>G73</f>
        <v>5</v>
      </c>
      <c r="G73" s="12">
        <v>5</v>
      </c>
      <c r="H73" s="12"/>
      <c r="I73" s="12">
        <f>J73</f>
        <v>5</v>
      </c>
      <c r="J73" s="12">
        <v>5</v>
      </c>
      <c r="K73" s="12"/>
    </row>
    <row r="74" spans="1:11" ht="54" customHeight="1" x14ac:dyDescent="0.25">
      <c r="A74" s="3" t="s">
        <v>110</v>
      </c>
      <c r="B74" s="86" t="s">
        <v>19</v>
      </c>
      <c r="C74" s="86"/>
      <c r="D74" s="86"/>
      <c r="E74" s="86"/>
      <c r="F74" s="86"/>
      <c r="G74" s="86"/>
      <c r="H74" s="86"/>
      <c r="I74" s="86"/>
      <c r="J74" s="86"/>
      <c r="K74" s="86"/>
    </row>
    <row r="75" spans="1:11" ht="24" customHeight="1" x14ac:dyDescent="0.25">
      <c r="A75" s="23" t="s">
        <v>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39.75" customHeight="1" x14ac:dyDescent="0.25">
      <c r="A76" s="24" t="s">
        <v>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39" customHeight="1" x14ac:dyDescent="0.25">
      <c r="A77" s="3" t="s">
        <v>43</v>
      </c>
      <c r="B77" s="15"/>
      <c r="C77" s="16">
        <f>D77+E77</f>
        <v>5</v>
      </c>
      <c r="D77" s="16">
        <v>5</v>
      </c>
      <c r="E77" s="16"/>
      <c r="F77" s="16">
        <f>G77+H77</f>
        <v>5</v>
      </c>
      <c r="G77" s="16">
        <v>5</v>
      </c>
      <c r="H77" s="16"/>
      <c r="I77" s="16">
        <f>J77+K77</f>
        <v>5</v>
      </c>
      <c r="J77" s="16">
        <v>5</v>
      </c>
      <c r="K77" s="16"/>
    </row>
    <row r="78" spans="1:11" ht="21" customHeight="1" x14ac:dyDescent="0.25">
      <c r="A78" s="25" t="s">
        <v>10</v>
      </c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69.75" customHeight="1" x14ac:dyDescent="0.25">
      <c r="A79" s="3" t="s">
        <v>44</v>
      </c>
      <c r="B79" s="15"/>
      <c r="C79" s="16">
        <f>D79+E79</f>
        <v>800</v>
      </c>
      <c r="D79" s="16">
        <v>800</v>
      </c>
      <c r="E79" s="16"/>
      <c r="F79" s="16">
        <f>G79+H79</f>
        <v>840</v>
      </c>
      <c r="G79" s="16">
        <v>840</v>
      </c>
      <c r="H79" s="16"/>
      <c r="I79" s="16">
        <f>J79+K79</f>
        <v>882</v>
      </c>
      <c r="J79" s="16">
        <v>882</v>
      </c>
      <c r="K79" s="16"/>
    </row>
    <row r="80" spans="1:11" ht="33" customHeight="1" x14ac:dyDescent="0.25">
      <c r="A80" s="24" t="s">
        <v>13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63.75" customHeight="1" x14ac:dyDescent="0.25">
      <c r="A81" s="3" t="s">
        <v>45</v>
      </c>
      <c r="B81" s="15"/>
      <c r="C81" s="16">
        <f>D81+E81</f>
        <v>700</v>
      </c>
      <c r="D81" s="16">
        <v>700</v>
      </c>
      <c r="E81" s="16"/>
      <c r="F81" s="16">
        <f>G81+H81</f>
        <v>735</v>
      </c>
      <c r="G81" s="16">
        <v>735</v>
      </c>
      <c r="H81" s="16"/>
      <c r="I81" s="16">
        <f>J81+K81</f>
        <v>772</v>
      </c>
      <c r="J81" s="16">
        <v>772</v>
      </c>
      <c r="K81" s="15"/>
    </row>
    <row r="82" spans="1:11" ht="31.5" customHeight="1" x14ac:dyDescent="0.25">
      <c r="A82" s="24" t="s">
        <v>15</v>
      </c>
      <c r="B82" s="15"/>
      <c r="C82" s="16"/>
      <c r="D82" s="16"/>
      <c r="E82" s="16"/>
      <c r="F82" s="16"/>
      <c r="G82" s="16"/>
      <c r="H82" s="16"/>
      <c r="I82" s="16"/>
      <c r="J82" s="16"/>
      <c r="K82" s="15"/>
    </row>
    <row r="83" spans="1:11" ht="101.25" customHeight="1" x14ac:dyDescent="0.25">
      <c r="A83" s="3" t="s">
        <v>46</v>
      </c>
      <c r="B83" s="15"/>
      <c r="C83" s="16"/>
      <c r="D83" s="16"/>
      <c r="E83" s="16"/>
      <c r="F83" s="12">
        <f>G83+H83</f>
        <v>5</v>
      </c>
      <c r="G83" s="12">
        <v>5</v>
      </c>
      <c r="H83" s="16"/>
      <c r="I83" s="12">
        <f>J83+K83</f>
        <v>5</v>
      </c>
      <c r="J83" s="12">
        <v>5</v>
      </c>
      <c r="K83" s="15"/>
    </row>
    <row r="84" spans="1:11" ht="61.5" customHeight="1" x14ac:dyDescent="0.25">
      <c r="A84" s="86" t="s">
        <v>99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1:11" ht="39" customHeight="1" x14ac:dyDescent="0.25">
      <c r="A85" s="24" t="s">
        <v>117</v>
      </c>
      <c r="B85" s="26" t="s">
        <v>107</v>
      </c>
      <c r="C85" s="77">
        <f t="shared" ref="C85:J85" si="3">C86+C110+C134</f>
        <v>5940</v>
      </c>
      <c r="D85" s="77">
        <f t="shared" si="3"/>
        <v>2270</v>
      </c>
      <c r="E85" s="77">
        <f t="shared" si="3"/>
        <v>3670</v>
      </c>
      <c r="F85" s="77">
        <f t="shared" si="3"/>
        <v>6300</v>
      </c>
      <c r="G85" s="77">
        <f t="shared" si="3"/>
        <v>2414.1999999999998</v>
      </c>
      <c r="H85" s="77">
        <f t="shared" si="3"/>
        <v>3885.8</v>
      </c>
      <c r="I85" s="77">
        <f t="shared" si="3"/>
        <v>6624.2</v>
      </c>
      <c r="J85" s="77">
        <f t="shared" si="3"/>
        <v>2538.5</v>
      </c>
      <c r="K85" s="77">
        <f t="shared" ref="K85" si="4">K86+K110+K134+K153</f>
        <v>4085.7</v>
      </c>
    </row>
    <row r="86" spans="1:11" ht="42" customHeight="1" x14ac:dyDescent="0.25">
      <c r="A86" s="24" t="s">
        <v>20</v>
      </c>
      <c r="B86" s="11">
        <v>1014030</v>
      </c>
      <c r="C86" s="77">
        <f>C88</f>
        <v>1690</v>
      </c>
      <c r="D86" s="77">
        <f t="shared" ref="D86:K86" si="5">D88</f>
        <v>850</v>
      </c>
      <c r="E86" s="77">
        <f t="shared" si="5"/>
        <v>840</v>
      </c>
      <c r="F86" s="77">
        <f t="shared" si="5"/>
        <v>1795</v>
      </c>
      <c r="G86" s="77">
        <f t="shared" si="5"/>
        <v>909</v>
      </c>
      <c r="H86" s="77">
        <f t="shared" si="5"/>
        <v>886</v>
      </c>
      <c r="I86" s="77">
        <f t="shared" si="5"/>
        <v>1885</v>
      </c>
      <c r="J86" s="77">
        <f t="shared" si="5"/>
        <v>955</v>
      </c>
      <c r="K86" s="77">
        <f t="shared" si="5"/>
        <v>930</v>
      </c>
    </row>
    <row r="87" spans="1:11" ht="81.75" customHeight="1" x14ac:dyDescent="0.25">
      <c r="A87" s="3" t="s">
        <v>82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67.5" customHeight="1" x14ac:dyDescent="0.25">
      <c r="A88" s="3" t="s">
        <v>47</v>
      </c>
      <c r="B88" s="71" t="s">
        <v>107</v>
      </c>
      <c r="C88" s="78">
        <f t="shared" ref="C88:K88" si="6">C91+C92+C93+C94+C95</f>
        <v>1690</v>
      </c>
      <c r="D88" s="78">
        <f t="shared" si="6"/>
        <v>850</v>
      </c>
      <c r="E88" s="78">
        <f t="shared" si="6"/>
        <v>840</v>
      </c>
      <c r="F88" s="78">
        <f t="shared" si="6"/>
        <v>1795</v>
      </c>
      <c r="G88" s="78">
        <f t="shared" si="6"/>
        <v>909</v>
      </c>
      <c r="H88" s="78">
        <f t="shared" si="6"/>
        <v>886</v>
      </c>
      <c r="I88" s="78">
        <f t="shared" si="6"/>
        <v>1885</v>
      </c>
      <c r="J88" s="78">
        <f t="shared" si="6"/>
        <v>955</v>
      </c>
      <c r="K88" s="78">
        <f t="shared" si="6"/>
        <v>930</v>
      </c>
    </row>
    <row r="89" spans="1:11" x14ac:dyDescent="0.25">
      <c r="A89" s="23" t="s">
        <v>7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31.5" x14ac:dyDescent="0.25">
      <c r="A90" s="24" t="s">
        <v>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31.5" x14ac:dyDescent="0.25">
      <c r="A91" s="3" t="s">
        <v>48</v>
      </c>
      <c r="B91" s="2"/>
      <c r="C91" s="78">
        <f>D91+E91</f>
        <v>240</v>
      </c>
      <c r="D91" s="78"/>
      <c r="E91" s="78">
        <v>240</v>
      </c>
      <c r="F91" s="78">
        <f>G91+H91</f>
        <v>250</v>
      </c>
      <c r="G91" s="78"/>
      <c r="H91" s="78">
        <v>250</v>
      </c>
      <c r="I91" s="78">
        <f>J91+K91</f>
        <v>260</v>
      </c>
      <c r="J91" s="78"/>
      <c r="K91" s="78">
        <v>260</v>
      </c>
    </row>
    <row r="92" spans="1:11" ht="54" customHeight="1" x14ac:dyDescent="0.25">
      <c r="A92" s="3" t="s">
        <v>49</v>
      </c>
      <c r="B92" s="2"/>
      <c r="C92" s="78">
        <f>D92+E92</f>
        <v>250</v>
      </c>
      <c r="D92" s="78">
        <v>250</v>
      </c>
      <c r="E92" s="78"/>
      <c r="F92" s="78">
        <f>G92+H92</f>
        <v>265</v>
      </c>
      <c r="G92" s="78">
        <v>265</v>
      </c>
      <c r="H92" s="78"/>
      <c r="I92" s="78">
        <f>J92+K92</f>
        <v>279</v>
      </c>
      <c r="J92" s="78">
        <v>279</v>
      </c>
      <c r="K92" s="78"/>
    </row>
    <row r="93" spans="1:11" ht="31.5" x14ac:dyDescent="0.25">
      <c r="A93" s="3" t="s">
        <v>50</v>
      </c>
      <c r="B93" s="2"/>
      <c r="C93" s="78">
        <f>D93+E93</f>
        <v>200</v>
      </c>
      <c r="D93" s="78">
        <v>200</v>
      </c>
      <c r="E93" s="78">
        <v>0</v>
      </c>
      <c r="F93" s="78">
        <f>G93+H93</f>
        <v>220</v>
      </c>
      <c r="G93" s="78">
        <v>220</v>
      </c>
      <c r="H93" s="78">
        <v>0</v>
      </c>
      <c r="I93" s="78">
        <f>J93+K93</f>
        <v>230</v>
      </c>
      <c r="J93" s="78">
        <v>230</v>
      </c>
      <c r="K93" s="78">
        <v>0</v>
      </c>
    </row>
    <row r="94" spans="1:11" ht="63" x14ac:dyDescent="0.25">
      <c r="A94" s="3" t="s">
        <v>51</v>
      </c>
      <c r="B94" s="2"/>
      <c r="C94" s="78">
        <f>D94+E94</f>
        <v>400</v>
      </c>
      <c r="D94" s="78">
        <v>0</v>
      </c>
      <c r="E94" s="78">
        <v>400</v>
      </c>
      <c r="F94" s="78">
        <f>G94+H94</f>
        <v>424</v>
      </c>
      <c r="G94" s="78">
        <v>0</v>
      </c>
      <c r="H94" s="78">
        <v>424</v>
      </c>
      <c r="I94" s="78">
        <f>J94+K94</f>
        <v>447</v>
      </c>
      <c r="J94" s="78">
        <v>0</v>
      </c>
      <c r="K94" s="78">
        <v>447</v>
      </c>
    </row>
    <row r="95" spans="1:11" ht="47.25" customHeight="1" x14ac:dyDescent="0.25">
      <c r="A95" s="3" t="s">
        <v>52</v>
      </c>
      <c r="B95" s="2"/>
      <c r="C95" s="78">
        <f>D95+E95</f>
        <v>600</v>
      </c>
      <c r="D95" s="78">
        <v>400</v>
      </c>
      <c r="E95" s="78">
        <v>200</v>
      </c>
      <c r="F95" s="78">
        <f>G95+H95</f>
        <v>636</v>
      </c>
      <c r="G95" s="78">
        <v>424</v>
      </c>
      <c r="H95" s="78">
        <v>212</v>
      </c>
      <c r="I95" s="78">
        <f>J95+K95</f>
        <v>669</v>
      </c>
      <c r="J95" s="78">
        <v>446</v>
      </c>
      <c r="K95" s="78">
        <v>223</v>
      </c>
    </row>
    <row r="96" spans="1:11" ht="23.25" customHeight="1" x14ac:dyDescent="0.25">
      <c r="A96" s="25" t="s">
        <v>10</v>
      </c>
      <c r="B96" s="2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61.5" customHeight="1" x14ac:dyDescent="0.25">
      <c r="A97" s="3" t="s">
        <v>53</v>
      </c>
      <c r="B97" s="19"/>
      <c r="C97" s="18">
        <v>76.2</v>
      </c>
      <c r="D97" s="18">
        <v>76.2</v>
      </c>
      <c r="E97" s="18">
        <v>0</v>
      </c>
      <c r="F97" s="18">
        <v>76.5</v>
      </c>
      <c r="G97" s="18">
        <v>76.5</v>
      </c>
      <c r="H97" s="18">
        <v>0</v>
      </c>
      <c r="I97" s="18">
        <v>76.8</v>
      </c>
      <c r="J97" s="18">
        <v>76.8</v>
      </c>
      <c r="K97" s="18">
        <v>0</v>
      </c>
    </row>
    <row r="98" spans="1:11" ht="51" customHeight="1" x14ac:dyDescent="0.25">
      <c r="A98" s="3" t="s">
        <v>54</v>
      </c>
      <c r="B98" s="2"/>
      <c r="C98" s="79">
        <f>D98+E98</f>
        <v>1500</v>
      </c>
      <c r="D98" s="79"/>
      <c r="E98" s="79">
        <v>1500</v>
      </c>
      <c r="F98" s="79">
        <f>G98+H98</f>
        <v>1563</v>
      </c>
      <c r="G98" s="79"/>
      <c r="H98" s="79">
        <v>1563</v>
      </c>
      <c r="I98" s="79">
        <f>J98+K98</f>
        <v>1625</v>
      </c>
      <c r="J98" s="79"/>
      <c r="K98" s="79">
        <v>1625</v>
      </c>
    </row>
    <row r="99" spans="1:11" ht="37.5" customHeight="1" x14ac:dyDescent="0.25">
      <c r="A99" s="3" t="s">
        <v>55</v>
      </c>
      <c r="B99" s="2"/>
      <c r="C99" s="16">
        <f>D99+E99</f>
        <v>714</v>
      </c>
      <c r="D99" s="16">
        <v>714</v>
      </c>
      <c r="E99" s="16"/>
      <c r="F99" s="16">
        <f>G99+H99</f>
        <v>716</v>
      </c>
      <c r="G99" s="16">
        <v>716</v>
      </c>
      <c r="H99" s="16"/>
      <c r="I99" s="16">
        <f>J99+K99</f>
        <v>718</v>
      </c>
      <c r="J99" s="16">
        <v>718</v>
      </c>
      <c r="K99" s="16"/>
    </row>
    <row r="100" spans="1:11" ht="27" customHeight="1" x14ac:dyDescent="0.25">
      <c r="A100" s="3" t="s">
        <v>56</v>
      </c>
      <c r="B100" s="2"/>
      <c r="C100" s="16">
        <f>D100+E100</f>
        <v>80</v>
      </c>
      <c r="D100" s="16">
        <v>80</v>
      </c>
      <c r="E100" s="16">
        <v>0</v>
      </c>
      <c r="F100" s="16">
        <f>G100+H100</f>
        <v>88</v>
      </c>
      <c r="G100" s="16">
        <v>88</v>
      </c>
      <c r="H100" s="16">
        <v>0</v>
      </c>
      <c r="I100" s="16">
        <f>J100+K100</f>
        <v>92</v>
      </c>
      <c r="J100" s="16">
        <v>92</v>
      </c>
      <c r="K100" s="16">
        <v>0</v>
      </c>
    </row>
    <row r="101" spans="1:11" ht="51.75" customHeight="1" x14ac:dyDescent="0.25">
      <c r="A101" s="3" t="s">
        <v>57</v>
      </c>
      <c r="B101" s="2"/>
      <c r="C101" s="16">
        <f>D101+E101</f>
        <v>16</v>
      </c>
      <c r="D101" s="16">
        <v>0</v>
      </c>
      <c r="E101" s="16">
        <v>16</v>
      </c>
      <c r="F101" s="16">
        <f>G101+H101</f>
        <v>17</v>
      </c>
      <c r="G101" s="16">
        <v>0</v>
      </c>
      <c r="H101" s="16">
        <v>17</v>
      </c>
      <c r="I101" s="16">
        <f>J101+K101</f>
        <v>18</v>
      </c>
      <c r="J101" s="16">
        <v>0</v>
      </c>
      <c r="K101" s="16">
        <v>18</v>
      </c>
    </row>
    <row r="102" spans="1:11" ht="39" customHeight="1" x14ac:dyDescent="0.25">
      <c r="A102" s="3" t="s">
        <v>68</v>
      </c>
      <c r="B102" s="2"/>
      <c r="C102" s="16">
        <f>D102+E102</f>
        <v>2</v>
      </c>
      <c r="D102" s="16">
        <v>1</v>
      </c>
      <c r="E102" s="16">
        <v>1</v>
      </c>
      <c r="F102" s="16">
        <f>G102+H102</f>
        <v>2</v>
      </c>
      <c r="G102" s="16">
        <v>1</v>
      </c>
      <c r="H102" s="16">
        <v>1</v>
      </c>
      <c r="I102" s="16">
        <f>J102+K102</f>
        <v>2</v>
      </c>
      <c r="J102" s="16">
        <v>1</v>
      </c>
      <c r="K102" s="16">
        <v>1</v>
      </c>
    </row>
    <row r="103" spans="1:11" ht="31.5" customHeight="1" x14ac:dyDescent="0.25">
      <c r="A103" s="28" t="s">
        <v>13</v>
      </c>
      <c r="B103" s="2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38.25" customHeight="1" x14ac:dyDescent="0.25">
      <c r="A104" s="3" t="s">
        <v>58</v>
      </c>
      <c r="B104" s="2"/>
      <c r="C104" s="16">
        <f>(C91/C98)*1000</f>
        <v>160</v>
      </c>
      <c r="D104" s="16"/>
      <c r="E104" s="16">
        <f>(E91/E98)*1000</f>
        <v>160</v>
      </c>
      <c r="F104" s="17">
        <f>(F91/F98)*1000</f>
        <v>159.94881637875881</v>
      </c>
      <c r="G104" s="17"/>
      <c r="H104" s="17">
        <f>(H91/H98)*1000</f>
        <v>159.94881637875881</v>
      </c>
      <c r="I104" s="17">
        <f>(I91/I98)*1000</f>
        <v>160</v>
      </c>
      <c r="J104" s="17"/>
      <c r="K104" s="17">
        <f>(K91/K98)*1000</f>
        <v>160</v>
      </c>
    </row>
    <row r="105" spans="1:11" ht="53.25" customHeight="1" x14ac:dyDescent="0.25">
      <c r="A105" s="3" t="s">
        <v>60</v>
      </c>
      <c r="B105" s="2"/>
      <c r="C105" s="76">
        <f>(C94/C101)*1000</f>
        <v>25000</v>
      </c>
      <c r="D105" s="76">
        <v>0</v>
      </c>
      <c r="E105" s="76">
        <f>(E94/E101)*1000</f>
        <v>25000</v>
      </c>
      <c r="F105" s="76">
        <f>(F94/F101)*1000</f>
        <v>24941.176470588234</v>
      </c>
      <c r="G105" s="76">
        <v>0</v>
      </c>
      <c r="H105" s="76">
        <f>(H94/H101)*1000</f>
        <v>24941.176470588234</v>
      </c>
      <c r="I105" s="76">
        <f>(I94/I101)*1000</f>
        <v>24833.333333333332</v>
      </c>
      <c r="J105" s="76">
        <v>0</v>
      </c>
      <c r="K105" s="76">
        <f>(K94/K101)*1000</f>
        <v>24833.333333333332</v>
      </c>
    </row>
    <row r="106" spans="1:11" ht="51.75" customHeight="1" x14ac:dyDescent="0.25">
      <c r="A106" s="3" t="s">
        <v>88</v>
      </c>
      <c r="B106" s="2"/>
      <c r="C106" s="76">
        <f>(C95/C102)*1000</f>
        <v>300000</v>
      </c>
      <c r="D106" s="76">
        <f>(D95/D102)*1000</f>
        <v>400000</v>
      </c>
      <c r="E106" s="76">
        <f>(E95/E102)*1000</f>
        <v>200000</v>
      </c>
      <c r="F106" s="76">
        <f>(F95/F102)*1000</f>
        <v>318000</v>
      </c>
      <c r="G106" s="76">
        <f>(G95/G102)*1000</f>
        <v>424000</v>
      </c>
      <c r="H106" s="76">
        <f>(H95/H102)*1000</f>
        <v>212000</v>
      </c>
      <c r="I106" s="76">
        <f>(I95/I102)*1000</f>
        <v>334500</v>
      </c>
      <c r="J106" s="76">
        <f>(J95/J102)*1000</f>
        <v>446000</v>
      </c>
      <c r="K106" s="76">
        <f>(K95/K102)*1000</f>
        <v>223000</v>
      </c>
    </row>
    <row r="107" spans="1:11" ht="42" customHeight="1" x14ac:dyDescent="0.25">
      <c r="A107" s="24" t="s">
        <v>15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84.75" customHeight="1" x14ac:dyDescent="0.25">
      <c r="A108" s="3" t="s">
        <v>61</v>
      </c>
      <c r="B108" s="2"/>
      <c r="C108" s="2"/>
      <c r="D108" s="2"/>
      <c r="E108" s="2"/>
      <c r="F108" s="16">
        <v>0.4</v>
      </c>
      <c r="G108" s="16">
        <v>0.4</v>
      </c>
      <c r="H108" s="16"/>
      <c r="I108" s="16">
        <v>0.4</v>
      </c>
      <c r="J108" s="16">
        <v>0.4</v>
      </c>
      <c r="K108" s="16"/>
    </row>
    <row r="109" spans="1:11" ht="54.75" customHeight="1" x14ac:dyDescent="0.25">
      <c r="A109" s="3" t="s">
        <v>62</v>
      </c>
      <c r="B109" s="2"/>
      <c r="C109" s="2"/>
      <c r="D109" s="2"/>
      <c r="E109" s="2"/>
      <c r="F109" s="16">
        <v>0.4</v>
      </c>
      <c r="G109" s="16"/>
      <c r="H109" s="16">
        <v>4.2</v>
      </c>
      <c r="I109" s="16">
        <v>0.4</v>
      </c>
      <c r="J109" s="16"/>
      <c r="K109" s="16">
        <v>4</v>
      </c>
    </row>
    <row r="110" spans="1:11" ht="51" customHeight="1" x14ac:dyDescent="0.25">
      <c r="A110" s="9" t="s">
        <v>111</v>
      </c>
      <c r="B110" s="11">
        <v>1011080</v>
      </c>
      <c r="C110" s="47">
        <f>C112</f>
        <v>1550</v>
      </c>
      <c r="D110" s="47">
        <f t="shared" ref="D110:K110" si="7">D112</f>
        <v>720</v>
      </c>
      <c r="E110" s="47">
        <f t="shared" si="7"/>
        <v>830</v>
      </c>
      <c r="F110" s="47">
        <f t="shared" si="7"/>
        <v>1643</v>
      </c>
      <c r="G110" s="47">
        <f t="shared" si="7"/>
        <v>763.2</v>
      </c>
      <c r="H110" s="47">
        <f t="shared" si="7"/>
        <v>879.8</v>
      </c>
      <c r="I110" s="47">
        <f t="shared" si="7"/>
        <v>1728.6</v>
      </c>
      <c r="J110" s="47">
        <f t="shared" si="7"/>
        <v>803.1</v>
      </c>
      <c r="K110" s="47">
        <f t="shared" si="7"/>
        <v>925.5</v>
      </c>
    </row>
    <row r="111" spans="1:11" ht="51.75" customHeight="1" x14ac:dyDescent="0.25">
      <c r="A111" s="3" t="s">
        <v>84</v>
      </c>
      <c r="B111" s="2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68.25" customHeight="1" x14ac:dyDescent="0.25">
      <c r="A112" s="3" t="s">
        <v>112</v>
      </c>
      <c r="B112" s="2"/>
      <c r="C112" s="45">
        <f t="shared" ref="C112:K112" si="8">C115+C116+C117+C118+C119</f>
        <v>1550</v>
      </c>
      <c r="D112" s="45">
        <f t="shared" si="8"/>
        <v>720</v>
      </c>
      <c r="E112" s="45">
        <f t="shared" si="8"/>
        <v>830</v>
      </c>
      <c r="F112" s="45">
        <f t="shared" si="8"/>
        <v>1643</v>
      </c>
      <c r="G112" s="45">
        <f t="shared" si="8"/>
        <v>763.2</v>
      </c>
      <c r="H112" s="45">
        <f t="shared" si="8"/>
        <v>879.8</v>
      </c>
      <c r="I112" s="45">
        <f t="shared" si="8"/>
        <v>1728.6</v>
      </c>
      <c r="J112" s="45">
        <f t="shared" si="8"/>
        <v>803.1</v>
      </c>
      <c r="K112" s="45">
        <f t="shared" si="8"/>
        <v>925.5</v>
      </c>
    </row>
    <row r="113" spans="1:11" x14ac:dyDescent="0.25">
      <c r="A113" s="23" t="s">
        <v>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34.5" customHeight="1" x14ac:dyDescent="0.25">
      <c r="A114" s="24" t="s">
        <v>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47.25" customHeight="1" x14ac:dyDescent="0.25">
      <c r="A115" s="3" t="s">
        <v>63</v>
      </c>
      <c r="B115" s="2"/>
      <c r="C115" s="12">
        <f>D115+E115</f>
        <v>300</v>
      </c>
      <c r="D115" s="12">
        <v>100</v>
      </c>
      <c r="E115" s="12">
        <v>200</v>
      </c>
      <c r="F115" s="12">
        <f>G115+H115</f>
        <v>318</v>
      </c>
      <c r="G115" s="12">
        <v>106</v>
      </c>
      <c r="H115" s="12">
        <v>212</v>
      </c>
      <c r="I115" s="12">
        <f>J115+K115</f>
        <v>335</v>
      </c>
      <c r="J115" s="12">
        <v>112</v>
      </c>
      <c r="K115" s="12">
        <v>223</v>
      </c>
    </row>
    <row r="116" spans="1:11" ht="40.5" customHeight="1" x14ac:dyDescent="0.25">
      <c r="A116" s="3" t="s">
        <v>50</v>
      </c>
      <c r="B116" s="2"/>
      <c r="C116" s="12">
        <f>D116+E116</f>
        <v>100</v>
      </c>
      <c r="D116" s="12">
        <v>100</v>
      </c>
      <c r="E116" s="16"/>
      <c r="F116" s="12">
        <f>G116+H116</f>
        <v>106</v>
      </c>
      <c r="G116" s="12">
        <v>106</v>
      </c>
      <c r="H116" s="16"/>
      <c r="I116" s="12">
        <f>J116+K116</f>
        <v>111.2</v>
      </c>
      <c r="J116" s="16">
        <v>111.2</v>
      </c>
      <c r="K116" s="16"/>
    </row>
    <row r="117" spans="1:11" ht="71.25" customHeight="1" x14ac:dyDescent="0.25">
      <c r="A117" s="3" t="s">
        <v>64</v>
      </c>
      <c r="B117" s="2"/>
      <c r="C117" s="12">
        <f>D117+E117</f>
        <v>200</v>
      </c>
      <c r="D117" s="16"/>
      <c r="E117" s="12">
        <v>200</v>
      </c>
      <c r="F117" s="12">
        <f>G117+H117</f>
        <v>212</v>
      </c>
      <c r="G117" s="16"/>
      <c r="H117" s="12">
        <v>212</v>
      </c>
      <c r="I117" s="12">
        <f>J117+K117</f>
        <v>223</v>
      </c>
      <c r="J117" s="16"/>
      <c r="K117" s="12">
        <v>223</v>
      </c>
    </row>
    <row r="118" spans="1:11" ht="56.25" customHeight="1" x14ac:dyDescent="0.25">
      <c r="A118" s="3" t="s">
        <v>65</v>
      </c>
      <c r="B118" s="2"/>
      <c r="C118" s="12">
        <f>D118+E118</f>
        <v>20</v>
      </c>
      <c r="D118" s="12">
        <v>20</v>
      </c>
      <c r="E118" s="16"/>
      <c r="F118" s="12">
        <f>G118+H118</f>
        <v>21.2</v>
      </c>
      <c r="G118" s="16">
        <v>21.2</v>
      </c>
      <c r="H118" s="16"/>
      <c r="I118" s="12">
        <f>J118+K118</f>
        <v>22.3</v>
      </c>
      <c r="J118" s="16">
        <v>22.3</v>
      </c>
      <c r="K118" s="16"/>
    </row>
    <row r="119" spans="1:11" ht="55.5" customHeight="1" x14ac:dyDescent="0.25">
      <c r="A119" s="3" t="s">
        <v>52</v>
      </c>
      <c r="B119" s="2"/>
      <c r="C119" s="12">
        <f>D119+E119</f>
        <v>930</v>
      </c>
      <c r="D119" s="12">
        <v>500</v>
      </c>
      <c r="E119" s="12">
        <v>430</v>
      </c>
      <c r="F119" s="16">
        <f>G119+H119</f>
        <v>985.8</v>
      </c>
      <c r="G119" s="12">
        <v>530</v>
      </c>
      <c r="H119" s="16">
        <v>455.8</v>
      </c>
      <c r="I119" s="16">
        <f>J119+K119</f>
        <v>1037.0999999999999</v>
      </c>
      <c r="J119" s="16">
        <v>557.6</v>
      </c>
      <c r="K119" s="16">
        <v>479.5</v>
      </c>
    </row>
    <row r="120" spans="1:11" ht="21" customHeight="1" x14ac:dyDescent="0.25">
      <c r="A120" s="25" t="s">
        <v>10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37.5" customHeight="1" x14ac:dyDescent="0.25">
      <c r="A121" s="3" t="s">
        <v>66</v>
      </c>
      <c r="B121" s="2"/>
      <c r="C121" s="16">
        <f>D121+E121</f>
        <v>10</v>
      </c>
      <c r="D121" s="16">
        <v>5</v>
      </c>
      <c r="E121" s="16">
        <v>5</v>
      </c>
      <c r="F121" s="16">
        <f>G121+H121</f>
        <v>11</v>
      </c>
      <c r="G121" s="16">
        <v>6</v>
      </c>
      <c r="H121" s="16">
        <v>5</v>
      </c>
      <c r="I121" s="16">
        <f>J121+K121</f>
        <v>12</v>
      </c>
      <c r="J121" s="16">
        <v>6</v>
      </c>
      <c r="K121" s="16">
        <v>6</v>
      </c>
    </row>
    <row r="122" spans="1:11" ht="23.25" customHeight="1" x14ac:dyDescent="0.25">
      <c r="A122" s="3" t="s">
        <v>67</v>
      </c>
      <c r="B122" s="2"/>
      <c r="C122" s="16">
        <f>D122+E122</f>
        <v>40</v>
      </c>
      <c r="D122" s="16">
        <v>40</v>
      </c>
      <c r="E122" s="16"/>
      <c r="F122" s="16">
        <f>G122+H122</f>
        <v>42</v>
      </c>
      <c r="G122" s="16">
        <v>42</v>
      </c>
      <c r="H122" s="16"/>
      <c r="I122" s="16">
        <f>J122+K122</f>
        <v>44</v>
      </c>
      <c r="J122" s="16">
        <v>44</v>
      </c>
      <c r="K122" s="16"/>
    </row>
    <row r="123" spans="1:11" ht="56.25" customHeight="1" x14ac:dyDescent="0.25">
      <c r="A123" s="3" t="s">
        <v>57</v>
      </c>
      <c r="B123" s="2"/>
      <c r="C123" s="16">
        <f>D123+E123</f>
        <v>5</v>
      </c>
      <c r="D123" s="16"/>
      <c r="E123" s="16">
        <v>5</v>
      </c>
      <c r="F123" s="16">
        <f>G123+H123</f>
        <v>5</v>
      </c>
      <c r="G123" s="16"/>
      <c r="H123" s="16">
        <v>5</v>
      </c>
      <c r="I123" s="16">
        <f>J123+K123</f>
        <v>5</v>
      </c>
      <c r="J123" s="16"/>
      <c r="K123" s="16">
        <v>5</v>
      </c>
    </row>
    <row r="124" spans="1:11" ht="48.75" customHeight="1" x14ac:dyDescent="0.25">
      <c r="A124" s="3" t="s">
        <v>55</v>
      </c>
      <c r="B124" s="2"/>
      <c r="C124" s="16">
        <f>D124+E124</f>
        <v>20</v>
      </c>
      <c r="D124" s="16">
        <v>20</v>
      </c>
      <c r="E124" s="16"/>
      <c r="F124" s="16">
        <f>G124+H124</f>
        <v>20</v>
      </c>
      <c r="G124" s="16">
        <v>20</v>
      </c>
      <c r="H124" s="16"/>
      <c r="I124" s="16">
        <f>J124+K124</f>
        <v>20</v>
      </c>
      <c r="J124" s="16">
        <v>20</v>
      </c>
      <c r="K124" s="16"/>
    </row>
    <row r="125" spans="1:11" ht="46.5" customHeight="1" x14ac:dyDescent="0.25">
      <c r="A125" s="3" t="s">
        <v>68</v>
      </c>
      <c r="B125" s="2"/>
      <c r="C125" s="16">
        <f>D125+E125</f>
        <v>3</v>
      </c>
      <c r="D125" s="16">
        <v>2</v>
      </c>
      <c r="E125" s="16">
        <v>1</v>
      </c>
      <c r="F125" s="16">
        <f>G125+H125</f>
        <v>3</v>
      </c>
      <c r="G125" s="16">
        <v>2</v>
      </c>
      <c r="H125" s="16">
        <v>1</v>
      </c>
      <c r="I125" s="16">
        <f>J125+K125</f>
        <v>3</v>
      </c>
      <c r="J125" s="16">
        <v>2</v>
      </c>
      <c r="K125" s="16">
        <v>1</v>
      </c>
    </row>
    <row r="126" spans="1:11" ht="45" customHeight="1" x14ac:dyDescent="0.25">
      <c r="A126" s="24" t="s">
        <v>13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51" customHeight="1" x14ac:dyDescent="0.25">
      <c r="A127" s="3" t="s">
        <v>69</v>
      </c>
      <c r="B127" s="2"/>
      <c r="C127" s="76">
        <f t="shared" ref="C127:K127" si="9">(C115/C121)*1000</f>
        <v>30000</v>
      </c>
      <c r="D127" s="76">
        <f t="shared" si="9"/>
        <v>20000</v>
      </c>
      <c r="E127" s="76">
        <f t="shared" si="9"/>
        <v>40000</v>
      </c>
      <c r="F127" s="76">
        <f t="shared" si="9"/>
        <v>28909.090909090912</v>
      </c>
      <c r="G127" s="76">
        <f t="shared" si="9"/>
        <v>17666.666666666668</v>
      </c>
      <c r="H127" s="76">
        <f t="shared" si="9"/>
        <v>42400</v>
      </c>
      <c r="I127" s="76">
        <f t="shared" si="9"/>
        <v>27916.666666666668</v>
      </c>
      <c r="J127" s="76">
        <f t="shared" si="9"/>
        <v>18666.666666666668</v>
      </c>
      <c r="K127" s="76">
        <f t="shared" si="9"/>
        <v>37166.666666666664</v>
      </c>
    </row>
    <row r="128" spans="1:11" ht="54.75" customHeight="1" x14ac:dyDescent="0.25">
      <c r="A128" s="3" t="s">
        <v>70</v>
      </c>
      <c r="B128" s="2"/>
      <c r="C128" s="76">
        <f>(C116/C122)*1000</f>
        <v>2500</v>
      </c>
      <c r="D128" s="76">
        <f>(D116/D122)*1000</f>
        <v>2500</v>
      </c>
      <c r="E128" s="76"/>
      <c r="F128" s="76">
        <f>(F116/F122)*1000</f>
        <v>2523.8095238095239</v>
      </c>
      <c r="G128" s="76">
        <f>(G116/G122)*1000</f>
        <v>2523.8095238095239</v>
      </c>
      <c r="H128" s="76"/>
      <c r="I128" s="76">
        <f>(I116/I122)*1000</f>
        <v>2527.2727272727275</v>
      </c>
      <c r="J128" s="76">
        <f>(J116/J122)*1000</f>
        <v>2527.2727272727275</v>
      </c>
      <c r="K128" s="76"/>
    </row>
    <row r="129" spans="1:11" ht="64.5" customHeight="1" x14ac:dyDescent="0.25">
      <c r="A129" s="3" t="s">
        <v>71</v>
      </c>
      <c r="B129" s="2"/>
      <c r="C129" s="76">
        <f>(C117/C123)*1000</f>
        <v>40000</v>
      </c>
      <c r="D129" s="76"/>
      <c r="E129" s="76">
        <f>(E117/E123)*1000</f>
        <v>40000</v>
      </c>
      <c r="F129" s="76">
        <f>(F117/F123)*1000</f>
        <v>42400</v>
      </c>
      <c r="G129" s="76"/>
      <c r="H129" s="76">
        <f>(H117/H123)*1000</f>
        <v>42400</v>
      </c>
      <c r="I129" s="76">
        <f>(I117/I123)*1000</f>
        <v>44600</v>
      </c>
      <c r="J129" s="76"/>
      <c r="K129" s="76">
        <f>(K117/K123)*1000</f>
        <v>44600</v>
      </c>
    </row>
    <row r="130" spans="1:11" ht="60" customHeight="1" x14ac:dyDescent="0.25">
      <c r="A130" s="3" t="s">
        <v>59</v>
      </c>
      <c r="B130" s="2"/>
      <c r="C130" s="76">
        <f>(C118/C124)*1000</f>
        <v>1000</v>
      </c>
      <c r="D130" s="76">
        <f>(D118/D124)*1000</f>
        <v>1000</v>
      </c>
      <c r="E130" s="76"/>
      <c r="F130" s="76">
        <f>(F118/F124)*1000</f>
        <v>1060</v>
      </c>
      <c r="G130" s="76">
        <f>(G118/G124)*1000</f>
        <v>1060</v>
      </c>
      <c r="H130" s="76"/>
      <c r="I130" s="76">
        <f>(I118/I124)*1000</f>
        <v>1115</v>
      </c>
      <c r="J130" s="76">
        <f>(J118/J124)*1000</f>
        <v>1115</v>
      </c>
      <c r="K130" s="76"/>
    </row>
    <row r="131" spans="1:11" ht="58.5" customHeight="1" x14ac:dyDescent="0.25">
      <c r="A131" s="3" t="s">
        <v>72</v>
      </c>
      <c r="B131" s="2"/>
      <c r="C131" s="76">
        <f>(C119/C125)*1000</f>
        <v>310000</v>
      </c>
      <c r="D131" s="76">
        <f>(D119/D125)*1000</f>
        <v>250000</v>
      </c>
      <c r="E131" s="76">
        <f>(E119/E125)*1000</f>
        <v>430000</v>
      </c>
      <c r="F131" s="76">
        <f>(F119/F125)*1000</f>
        <v>328599.99999999994</v>
      </c>
      <c r="G131" s="76">
        <f>(G119/G125)*1000</f>
        <v>265000</v>
      </c>
      <c r="H131" s="76">
        <f>(H119/H125)*1000</f>
        <v>455800</v>
      </c>
      <c r="I131" s="76">
        <f>(I119/I125)*1000</f>
        <v>345700</v>
      </c>
      <c r="J131" s="76">
        <f>(J119/J125)*1000</f>
        <v>278800</v>
      </c>
      <c r="K131" s="76">
        <f>(K119/K125)*1000</f>
        <v>479500</v>
      </c>
    </row>
    <row r="132" spans="1:11" ht="36.75" customHeight="1" x14ac:dyDescent="0.25">
      <c r="A132" s="24" t="s">
        <v>15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63" x14ac:dyDescent="0.25">
      <c r="A133" s="3" t="s">
        <v>73</v>
      </c>
      <c r="B133" s="2"/>
      <c r="C133" s="16"/>
      <c r="D133" s="16"/>
      <c r="E133" s="16"/>
      <c r="F133" s="16">
        <v>10</v>
      </c>
      <c r="G133" s="16"/>
      <c r="H133" s="16">
        <v>10</v>
      </c>
      <c r="I133" s="12">
        <v>9.1</v>
      </c>
      <c r="J133" s="16"/>
      <c r="K133" s="12">
        <v>9.1</v>
      </c>
    </row>
    <row r="134" spans="1:11" ht="70.5" customHeight="1" x14ac:dyDescent="0.25">
      <c r="A134" s="36" t="s">
        <v>89</v>
      </c>
      <c r="B134" s="11">
        <v>1014060</v>
      </c>
      <c r="C134" s="77">
        <f>C136</f>
        <v>2700</v>
      </c>
      <c r="D134" s="77">
        <f t="shared" ref="D134:K134" si="10">D136</f>
        <v>700</v>
      </c>
      <c r="E134" s="77">
        <f t="shared" si="10"/>
        <v>2000</v>
      </c>
      <c r="F134" s="77">
        <f t="shared" si="10"/>
        <v>2862</v>
      </c>
      <c r="G134" s="77">
        <f t="shared" si="10"/>
        <v>742</v>
      </c>
      <c r="H134" s="77">
        <f t="shared" si="10"/>
        <v>2120</v>
      </c>
      <c r="I134" s="77">
        <f t="shared" si="10"/>
        <v>3010.6</v>
      </c>
      <c r="J134" s="77">
        <f t="shared" si="10"/>
        <v>780.40000000000009</v>
      </c>
      <c r="K134" s="77">
        <f t="shared" si="10"/>
        <v>2230.1999999999998</v>
      </c>
    </row>
    <row r="135" spans="1:11" ht="72" customHeight="1" x14ac:dyDescent="0.25">
      <c r="A135" s="37" t="s">
        <v>114</v>
      </c>
      <c r="B135" s="2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53.25" customHeight="1" x14ac:dyDescent="0.25">
      <c r="A136" s="37" t="s">
        <v>91</v>
      </c>
      <c r="B136" s="26" t="s">
        <v>107</v>
      </c>
      <c r="C136" s="78">
        <f t="shared" ref="C136:K136" si="11">C139+C140+C141</f>
        <v>2700</v>
      </c>
      <c r="D136" s="78">
        <f t="shared" si="11"/>
        <v>700</v>
      </c>
      <c r="E136" s="78">
        <f t="shared" si="11"/>
        <v>2000</v>
      </c>
      <c r="F136" s="78">
        <f t="shared" si="11"/>
        <v>2862</v>
      </c>
      <c r="G136" s="78">
        <f t="shared" si="11"/>
        <v>742</v>
      </c>
      <c r="H136" s="78">
        <f t="shared" si="11"/>
        <v>2120</v>
      </c>
      <c r="I136" s="78">
        <f t="shared" si="11"/>
        <v>3010.6</v>
      </c>
      <c r="J136" s="78">
        <f t="shared" si="11"/>
        <v>780.40000000000009</v>
      </c>
      <c r="K136" s="78">
        <f t="shared" si="11"/>
        <v>2230.1999999999998</v>
      </c>
    </row>
    <row r="137" spans="1:11" ht="20.25" customHeight="1" x14ac:dyDescent="0.25">
      <c r="A137" s="38" t="s">
        <v>7</v>
      </c>
      <c r="B137" s="2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34.5" customHeight="1" x14ac:dyDescent="0.25">
      <c r="A138" s="36" t="s">
        <v>8</v>
      </c>
      <c r="B138" s="2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63" customHeight="1" x14ac:dyDescent="0.25">
      <c r="A139" s="37" t="s">
        <v>90</v>
      </c>
      <c r="B139" s="2"/>
      <c r="C139" s="12">
        <f>D139+E139</f>
        <v>150</v>
      </c>
      <c r="D139" s="12">
        <v>50</v>
      </c>
      <c r="E139" s="12">
        <v>100</v>
      </c>
      <c r="F139" s="12">
        <f>G139+H139</f>
        <v>159</v>
      </c>
      <c r="G139" s="12">
        <v>53</v>
      </c>
      <c r="H139" s="12">
        <v>106</v>
      </c>
      <c r="I139" s="12">
        <f>J139+K139</f>
        <v>167</v>
      </c>
      <c r="J139" s="12">
        <v>55.8</v>
      </c>
      <c r="K139" s="12">
        <v>111.2</v>
      </c>
    </row>
    <row r="140" spans="1:11" ht="31.5" x14ac:dyDescent="0.25">
      <c r="A140" s="37" t="s">
        <v>50</v>
      </c>
      <c r="B140" s="2"/>
      <c r="C140" s="12">
        <f>D140+E140</f>
        <v>150</v>
      </c>
      <c r="D140" s="12">
        <v>150</v>
      </c>
      <c r="E140" s="12"/>
      <c r="F140" s="12">
        <f>G140+H140</f>
        <v>159</v>
      </c>
      <c r="G140" s="12">
        <v>159</v>
      </c>
      <c r="H140" s="12"/>
      <c r="I140" s="12">
        <f>J140+K140</f>
        <v>167</v>
      </c>
      <c r="J140" s="12">
        <v>167</v>
      </c>
      <c r="K140" s="12"/>
    </row>
    <row r="141" spans="1:11" ht="51" customHeight="1" x14ac:dyDescent="0.25">
      <c r="A141" s="37" t="s">
        <v>74</v>
      </c>
      <c r="B141" s="2"/>
      <c r="C141" s="80">
        <f>D141+E141</f>
        <v>2400</v>
      </c>
      <c r="D141" s="80">
        <v>500</v>
      </c>
      <c r="E141" s="80">
        <v>1900</v>
      </c>
      <c r="F141" s="80">
        <f>G141+H141</f>
        <v>2544</v>
      </c>
      <c r="G141" s="80">
        <v>530</v>
      </c>
      <c r="H141" s="80">
        <v>2014</v>
      </c>
      <c r="I141" s="80">
        <f>J141+K141</f>
        <v>2676.6</v>
      </c>
      <c r="J141" s="80">
        <v>557.6</v>
      </c>
      <c r="K141" s="80">
        <v>2119</v>
      </c>
    </row>
    <row r="142" spans="1:11" x14ac:dyDescent="0.25">
      <c r="A142" s="25" t="s">
        <v>10</v>
      </c>
      <c r="B142" s="2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54.75" customHeight="1" x14ac:dyDescent="0.25">
      <c r="A143" s="3" t="s">
        <v>57</v>
      </c>
      <c r="B143" s="2"/>
      <c r="C143" s="16">
        <f>D143+E143</f>
        <v>9</v>
      </c>
      <c r="D143" s="16">
        <v>5</v>
      </c>
      <c r="E143" s="16">
        <v>4</v>
      </c>
      <c r="F143" s="16">
        <f>G143+H143</f>
        <v>11</v>
      </c>
      <c r="G143" s="16">
        <v>6</v>
      </c>
      <c r="H143" s="16">
        <v>5</v>
      </c>
      <c r="I143" s="16">
        <f>J143+K143</f>
        <v>13</v>
      </c>
      <c r="J143" s="16">
        <v>7</v>
      </c>
      <c r="K143" s="16">
        <v>6</v>
      </c>
    </row>
    <row r="144" spans="1:11" ht="25.5" customHeight="1" x14ac:dyDescent="0.25">
      <c r="A144" s="3" t="s">
        <v>67</v>
      </c>
      <c r="B144" s="2"/>
      <c r="C144" s="16">
        <f>D144+E144</f>
        <v>50</v>
      </c>
      <c r="D144" s="16">
        <v>50</v>
      </c>
      <c r="E144" s="16"/>
      <c r="F144" s="16">
        <f>G144+H144</f>
        <v>50</v>
      </c>
      <c r="G144" s="16">
        <v>50</v>
      </c>
      <c r="H144" s="16"/>
      <c r="I144" s="16">
        <f>J144+K144</f>
        <v>50</v>
      </c>
      <c r="J144" s="16">
        <v>50</v>
      </c>
      <c r="K144" s="16"/>
    </row>
    <row r="145" spans="1:11" ht="43.5" customHeight="1" x14ac:dyDescent="0.25">
      <c r="A145" s="3" t="s">
        <v>68</v>
      </c>
      <c r="B145" s="2"/>
      <c r="C145" s="16">
        <f>D145+E145</f>
        <v>4</v>
      </c>
      <c r="D145" s="16">
        <v>1</v>
      </c>
      <c r="E145" s="16">
        <v>3</v>
      </c>
      <c r="F145" s="16">
        <f>G145+H145</f>
        <v>3</v>
      </c>
      <c r="G145" s="16">
        <v>1</v>
      </c>
      <c r="H145" s="16">
        <v>2</v>
      </c>
      <c r="I145" s="16">
        <f>J145+K145</f>
        <v>3</v>
      </c>
      <c r="J145" s="16">
        <v>1</v>
      </c>
      <c r="K145" s="16">
        <v>2</v>
      </c>
    </row>
    <row r="146" spans="1:11" ht="37.5" customHeight="1" x14ac:dyDescent="0.25">
      <c r="A146" s="24" t="s">
        <v>13</v>
      </c>
      <c r="B146" s="2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51" customHeight="1" x14ac:dyDescent="0.25">
      <c r="A147" s="3" t="s">
        <v>71</v>
      </c>
      <c r="B147" s="2"/>
      <c r="C147" s="76">
        <f t="shared" ref="C147:K147" si="12">(C139/C143)*1000</f>
        <v>16666.666666666668</v>
      </c>
      <c r="D147" s="76">
        <f t="shared" si="12"/>
        <v>10000</v>
      </c>
      <c r="E147" s="76">
        <f t="shared" si="12"/>
        <v>25000</v>
      </c>
      <c r="F147" s="76">
        <f t="shared" si="12"/>
        <v>14454.545454545456</v>
      </c>
      <c r="G147" s="76">
        <f t="shared" si="12"/>
        <v>8833.3333333333339</v>
      </c>
      <c r="H147" s="76">
        <f t="shared" si="12"/>
        <v>21200</v>
      </c>
      <c r="I147" s="76">
        <f t="shared" si="12"/>
        <v>12846.153846153848</v>
      </c>
      <c r="J147" s="76">
        <f t="shared" si="12"/>
        <v>7971.4285714285706</v>
      </c>
      <c r="K147" s="76">
        <f t="shared" si="12"/>
        <v>18533.333333333336</v>
      </c>
    </row>
    <row r="148" spans="1:11" ht="38.25" customHeight="1" x14ac:dyDescent="0.25">
      <c r="A148" s="3" t="s">
        <v>70</v>
      </c>
      <c r="B148" s="2"/>
      <c r="C148" s="76">
        <f>(C140/C144)*1000</f>
        <v>3000</v>
      </c>
      <c r="D148" s="76">
        <f>(D140/D144)*1000</f>
        <v>3000</v>
      </c>
      <c r="E148" s="76"/>
      <c r="F148" s="76">
        <f>(F140/F144)*1000</f>
        <v>3180</v>
      </c>
      <c r="G148" s="76">
        <f>(G140/G144)*1000</f>
        <v>3180</v>
      </c>
      <c r="H148" s="76"/>
      <c r="I148" s="76">
        <f>(I140/I144)*1000</f>
        <v>3340</v>
      </c>
      <c r="J148" s="76">
        <f>(J140/J144)*1000</f>
        <v>3340</v>
      </c>
      <c r="K148" s="76"/>
    </row>
    <row r="149" spans="1:11" ht="54" customHeight="1" x14ac:dyDescent="0.25">
      <c r="A149" s="3" t="s">
        <v>72</v>
      </c>
      <c r="B149" s="2"/>
      <c r="C149" s="76">
        <f>(C141/C145)*1000</f>
        <v>600000</v>
      </c>
      <c r="D149" s="76">
        <f>(D141/D145)*1000</f>
        <v>500000</v>
      </c>
      <c r="E149" s="76">
        <f>(E141/E145)*1000</f>
        <v>633333.33333333337</v>
      </c>
      <c r="F149" s="76">
        <f>(F141/F145)*1000</f>
        <v>848000</v>
      </c>
      <c r="G149" s="76">
        <f>(G141/G145)*1000</f>
        <v>530000</v>
      </c>
      <c r="H149" s="76">
        <f>(H141/H145)*1000</f>
        <v>1007000</v>
      </c>
      <c r="I149" s="76">
        <f>(I141/I145)*1000</f>
        <v>892199.99999999988</v>
      </c>
      <c r="J149" s="76">
        <f>(J141/J145)*1000</f>
        <v>557600</v>
      </c>
      <c r="K149" s="76">
        <f>(K141/K145)*1000</f>
        <v>1059500</v>
      </c>
    </row>
    <row r="150" spans="1:11" ht="39" customHeight="1" x14ac:dyDescent="0.25">
      <c r="A150" s="24" t="s">
        <v>15</v>
      </c>
      <c r="B150" s="2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84" customHeight="1" x14ac:dyDescent="0.25">
      <c r="A151" s="3" t="s">
        <v>93</v>
      </c>
      <c r="B151" s="2"/>
      <c r="C151" s="12"/>
      <c r="D151" s="12"/>
      <c r="E151" s="12"/>
      <c r="F151" s="12">
        <f>G151+H151</f>
        <v>8.3000000000000007</v>
      </c>
      <c r="G151" s="12">
        <v>8.3000000000000007</v>
      </c>
      <c r="H151" s="12"/>
      <c r="I151" s="12">
        <f>J151+K151</f>
        <v>9.1</v>
      </c>
      <c r="J151" s="12">
        <v>9.1</v>
      </c>
      <c r="K151" s="12"/>
    </row>
    <row r="152" spans="1:11" ht="64.5" customHeight="1" x14ac:dyDescent="0.25">
      <c r="A152" s="87" t="s">
        <v>100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9"/>
    </row>
    <row r="153" spans="1:11" ht="60" customHeight="1" x14ac:dyDescent="0.25">
      <c r="A153" s="24" t="s">
        <v>101</v>
      </c>
      <c r="B153" s="26" t="s">
        <v>107</v>
      </c>
      <c r="C153" s="21">
        <f>C156</f>
        <v>10</v>
      </c>
      <c r="D153" s="21">
        <f t="shared" ref="D153:J153" si="13">D156</f>
        <v>10</v>
      </c>
      <c r="E153" s="21"/>
      <c r="F153" s="21">
        <f t="shared" si="13"/>
        <v>10.6</v>
      </c>
      <c r="G153" s="21">
        <f t="shared" si="13"/>
        <v>10.6</v>
      </c>
      <c r="H153" s="21"/>
      <c r="I153" s="21">
        <f t="shared" si="13"/>
        <v>11.2</v>
      </c>
      <c r="J153" s="21">
        <f t="shared" si="13"/>
        <v>11.2</v>
      </c>
      <c r="K153" s="2"/>
    </row>
    <row r="154" spans="1:11" ht="37.5" customHeight="1" x14ac:dyDescent="0.25">
      <c r="A154" s="24" t="s">
        <v>96</v>
      </c>
      <c r="B154" s="11">
        <v>1014082</v>
      </c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47.25" customHeight="1" x14ac:dyDescent="0.25">
      <c r="A155" s="3" t="s">
        <v>83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54" customHeight="1" x14ac:dyDescent="0.25">
      <c r="A156" s="3" t="s">
        <v>92</v>
      </c>
      <c r="B156" s="2"/>
      <c r="C156" s="12">
        <f>C158</f>
        <v>10</v>
      </c>
      <c r="D156" s="12">
        <f t="shared" ref="D156:J156" si="14">D158</f>
        <v>10</v>
      </c>
      <c r="E156" s="12"/>
      <c r="F156" s="12">
        <f t="shared" si="14"/>
        <v>10.6</v>
      </c>
      <c r="G156" s="12">
        <f t="shared" si="14"/>
        <v>10.6</v>
      </c>
      <c r="H156" s="12"/>
      <c r="I156" s="12">
        <f t="shared" si="14"/>
        <v>11.2</v>
      </c>
      <c r="J156" s="12">
        <f t="shared" si="14"/>
        <v>11.2</v>
      </c>
      <c r="K156" s="2"/>
    </row>
    <row r="157" spans="1:11" ht="22.5" customHeight="1" x14ac:dyDescent="0.25">
      <c r="A157" s="25" t="s">
        <v>75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66.75" customHeight="1" x14ac:dyDescent="0.25">
      <c r="A158" s="3" t="s">
        <v>76</v>
      </c>
      <c r="B158" s="2"/>
      <c r="C158" s="12">
        <f>D158+E158</f>
        <v>10</v>
      </c>
      <c r="D158" s="12">
        <v>10</v>
      </c>
      <c r="E158" s="16"/>
      <c r="F158" s="12">
        <f>G158+H158</f>
        <v>10.6</v>
      </c>
      <c r="G158" s="12">
        <v>10.6</v>
      </c>
      <c r="H158" s="16"/>
      <c r="I158" s="12">
        <f>J158+K158</f>
        <v>11.2</v>
      </c>
      <c r="J158" s="12">
        <v>11.2</v>
      </c>
      <c r="K158" s="2"/>
    </row>
    <row r="159" spans="1:11" ht="24" customHeight="1" x14ac:dyDescent="0.25">
      <c r="A159" s="25" t="s">
        <v>10</v>
      </c>
      <c r="B159" s="2"/>
      <c r="C159" s="16"/>
      <c r="D159" s="16"/>
      <c r="E159" s="16"/>
      <c r="F159" s="16"/>
      <c r="G159" s="16"/>
      <c r="H159" s="16"/>
      <c r="I159" s="16"/>
      <c r="J159" s="16"/>
      <c r="K159" s="2"/>
    </row>
    <row r="160" spans="1:11" ht="47.25" x14ac:dyDescent="0.25">
      <c r="A160" s="3" t="s">
        <v>77</v>
      </c>
      <c r="B160" s="2"/>
      <c r="C160" s="17">
        <f>D160+E160</f>
        <v>10</v>
      </c>
      <c r="D160" s="16">
        <v>10</v>
      </c>
      <c r="E160" s="16"/>
      <c r="F160" s="17">
        <f>G160+H160</f>
        <v>11</v>
      </c>
      <c r="G160" s="16">
        <v>11</v>
      </c>
      <c r="H160" s="16"/>
      <c r="I160" s="17">
        <f>J160+K160</f>
        <v>12</v>
      </c>
      <c r="J160" s="16">
        <v>12</v>
      </c>
      <c r="K160" s="2"/>
    </row>
    <row r="161" spans="1:12" x14ac:dyDescent="0.25">
      <c r="A161" s="25" t="s">
        <v>78</v>
      </c>
      <c r="B161" s="2"/>
      <c r="C161" s="16"/>
      <c r="D161" s="16"/>
      <c r="E161" s="16"/>
      <c r="F161" s="16"/>
      <c r="G161" s="16"/>
      <c r="H161" s="16"/>
      <c r="I161" s="16"/>
      <c r="J161" s="16"/>
      <c r="K161" s="2"/>
    </row>
    <row r="162" spans="1:12" ht="63" customHeight="1" x14ac:dyDescent="0.25">
      <c r="A162" s="3" t="s">
        <v>79</v>
      </c>
      <c r="B162" s="2"/>
      <c r="C162" s="81">
        <f>D162+E162</f>
        <v>1000</v>
      </c>
      <c r="D162" s="81">
        <f>(D158/D160)*1000</f>
        <v>1000</v>
      </c>
      <c r="E162" s="81"/>
      <c r="F162" s="81">
        <f>G162+H162</f>
        <v>963.63636363636363</v>
      </c>
      <c r="G162" s="81">
        <f>(G158/G160)*1000</f>
        <v>963.63636363636363</v>
      </c>
      <c r="H162" s="81"/>
      <c r="I162" s="81">
        <f>J162+K162</f>
        <v>933.33333333333326</v>
      </c>
      <c r="J162" s="81">
        <f>(J158/J160)*1000</f>
        <v>933.33333333333326</v>
      </c>
      <c r="K162" s="79"/>
    </row>
    <row r="163" spans="1:12" x14ac:dyDescent="0.25">
      <c r="A163" s="25" t="s">
        <v>80</v>
      </c>
      <c r="B163" s="2"/>
      <c r="C163" s="16"/>
      <c r="D163" s="16"/>
      <c r="E163" s="16"/>
      <c r="F163" s="16"/>
      <c r="G163" s="16"/>
      <c r="H163" s="16"/>
      <c r="I163" s="16"/>
      <c r="J163" s="16"/>
      <c r="K163" s="2"/>
    </row>
    <row r="164" spans="1:12" ht="63" x14ac:dyDescent="0.25">
      <c r="A164" s="3" t="s">
        <v>81</v>
      </c>
      <c r="B164" s="2"/>
      <c r="C164" s="16">
        <v>11.1</v>
      </c>
      <c r="D164" s="16">
        <v>11.1</v>
      </c>
      <c r="E164" s="16"/>
      <c r="F164" s="12">
        <v>10</v>
      </c>
      <c r="G164" s="12">
        <v>10</v>
      </c>
      <c r="H164" s="16"/>
      <c r="I164" s="16">
        <v>9.1</v>
      </c>
      <c r="J164" s="16">
        <v>9.1</v>
      </c>
      <c r="K164" s="2"/>
    </row>
    <row r="168" spans="1:12" ht="20.25" customHeight="1" x14ac:dyDescent="0.25">
      <c r="A168" s="83" t="s">
        <v>113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</row>
    <row r="169" spans="1:12" ht="12" customHeight="1" x14ac:dyDescent="0.25">
      <c r="A169" s="39"/>
      <c r="B169" s="32"/>
      <c r="C169" s="32"/>
      <c r="D169" s="32"/>
      <c r="E169" s="32"/>
      <c r="F169" s="32"/>
      <c r="G169" s="32"/>
      <c r="H169" s="32"/>
      <c r="I169" s="32"/>
      <c r="J169"/>
      <c r="K169"/>
      <c r="L169"/>
    </row>
    <row r="170" spans="1:12" ht="15" x14ac:dyDescent="0.25">
      <c r="A170" s="40" t="s">
        <v>97</v>
      </c>
      <c r="B170" s="33"/>
      <c r="C170" s="33"/>
      <c r="D170" s="32"/>
      <c r="E170" s="32"/>
      <c r="F170" s="32"/>
      <c r="G170" s="32"/>
      <c r="H170" s="32"/>
      <c r="I170" s="32"/>
      <c r="J170"/>
      <c r="K170"/>
      <c r="L170"/>
    </row>
    <row r="171" spans="1:12" ht="15" x14ac:dyDescent="0.25">
      <c r="A171" s="41"/>
      <c r="B171" s="34"/>
      <c r="C171" s="32"/>
      <c r="D171" s="32"/>
      <c r="E171" s="32"/>
      <c r="F171" s="32"/>
      <c r="G171" s="32"/>
      <c r="H171" s="32"/>
      <c r="I171" s="32"/>
      <c r="J171"/>
      <c r="K171"/>
      <c r="L171"/>
    </row>
  </sheetData>
  <mergeCells count="28">
    <mergeCell ref="G1:K1"/>
    <mergeCell ref="A10:K10"/>
    <mergeCell ref="A8:K8"/>
    <mergeCell ref="A9:B9"/>
    <mergeCell ref="A3:K3"/>
    <mergeCell ref="A4:A6"/>
    <mergeCell ref="B4:B6"/>
    <mergeCell ref="L4:L6"/>
    <mergeCell ref="C5:C6"/>
    <mergeCell ref="F5:F6"/>
    <mergeCell ref="I5:I6"/>
    <mergeCell ref="C4:E4"/>
    <mergeCell ref="F4:H4"/>
    <mergeCell ref="I4:K4"/>
    <mergeCell ref="D5:E5"/>
    <mergeCell ref="G5:H5"/>
    <mergeCell ref="J5:K5"/>
    <mergeCell ref="A26:K26"/>
    <mergeCell ref="B27:K27"/>
    <mergeCell ref="B30:K30"/>
    <mergeCell ref="B42:K42"/>
    <mergeCell ref="A52:K52"/>
    <mergeCell ref="A168:L168"/>
    <mergeCell ref="B53:K53"/>
    <mergeCell ref="B56:K56"/>
    <mergeCell ref="B74:K74"/>
    <mergeCell ref="A84:K84"/>
    <mergeCell ref="A152:K152"/>
  </mergeCells>
  <pageMargins left="0.78740157480314965" right="0.39370078740157483" top="1.1811023622047245" bottom="0.39370078740157483" header="0.31496062992125984" footer="0.31496062992125984"/>
  <pageSetup paperSize="9" scale="90" orientation="landscape" r:id="rId1"/>
  <rowBreaks count="1" manualBreakCount="1">
    <brk id="1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2021-12-06T14:32:10Z</dcterms:modified>
</cp:coreProperties>
</file>