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2'!$16:$16</definedName>
    <definedName name="_xlnm.Print_Area" localSheetId="0">'дод 2'!$A$1:$F$54</definedName>
  </definedNames>
  <calcPr fullCalcOnLoad="1"/>
</workbook>
</file>

<file path=xl/sharedStrings.xml><?xml version="1.0" encoding="utf-8"?>
<sst xmlns="http://schemas.openxmlformats.org/spreadsheetml/2006/main" count="80" uniqueCount="73">
  <si>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</si>
  <si>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</si>
  <si>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</si>
  <si>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</si>
  <si>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</si>
  <si>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</si>
  <si>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</si>
  <si>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</si>
  <si>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</si>
  <si>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</si>
  <si>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</si>
  <si>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</si>
  <si>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</si>
  <si>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</si>
  <si>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</si>
  <si>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</si>
  <si>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</si>
  <si>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</si>
  <si>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</si>
  <si>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</si>
  <si>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</si>
  <si>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</si>
  <si>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</si>
  <si>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</si>
  <si>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</si>
  <si>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</si>
  <si>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</si>
  <si>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</si>
  <si>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</si>
  <si>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</si>
  <si>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</si>
  <si>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</si>
  <si>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</si>
  <si>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</si>
  <si>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</si>
  <si>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</si>
  <si>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</si>
  <si>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</si>
  <si>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</si>
  <si>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</si>
  <si>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</si>
  <si>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</si>
  <si>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</si>
  <si>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</si>
  <si>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</si>
  <si>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</si>
  <si>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</si>
  <si>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</si>
  <si>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</si>
  <si>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</si>
  <si>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</si>
  <si>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</si>
  <si>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</si>
  <si>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</si>
  <si>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</si>
  <si>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</si>
  <si>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</si>
  <si>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</si>
  <si>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</si>
  <si>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</si>
  <si>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</si>
  <si>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</si>
  <si>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</si>
  <si>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</si>
  <si>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</si>
  <si>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</si>
  <si>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</si>
  <si>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 xml:space="preserve">(зі змінами)» </t>
  </si>
  <si>
    <t>Сумський міський голова</t>
  </si>
  <si>
    <t>Олександр ЛИСЕНКО</t>
  </si>
  <si>
    <t>Виконавець: _______________ С.А. Липова</t>
  </si>
  <si>
    <t xml:space="preserve">               Додаток 1</t>
  </si>
  <si>
    <t>від   30  грудня  2021   року    №   -  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</si>
</sst>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4" fontId="31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29" fillId="0" borderId="0" xfId="0" applyNumberFormat="1" applyFont="1" applyFill="1" applyAlignment="1" applyProtection="1">
      <alignment horizontal="center"/>
      <protection/>
    </xf>
    <xf numFmtId="0" fontId="39" fillId="59" borderId="0" xfId="0" applyFont="1" applyFill="1" applyAlignment="1">
      <alignment horizontal="left" vertical="center" inden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view="pageBreakPreview" zoomScale="85" zoomScaleSheetLayoutView="85" zoomScalePageLayoutView="0" workbookViewId="0" topLeftCell="A1">
      <selection activeCell="H12" sqref="H12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1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4.25" customHeight="1">
      <c r="C1" s="78" t="s">
        <v>71</v>
      </c>
      <c r="D1" s="78"/>
      <c r="E1" s="78"/>
      <c r="F1" s="78"/>
      <c r="G1" s="36"/>
    </row>
    <row r="2" spans="3:7" ht="15" customHeight="1">
      <c r="C2" s="64"/>
      <c r="D2" s="70" t="s">
        <v>61</v>
      </c>
      <c r="E2" s="70"/>
      <c r="F2" s="70"/>
      <c r="G2" s="36"/>
    </row>
    <row r="3" spans="3:7" ht="15" customHeight="1">
      <c r="C3" s="64"/>
      <c r="D3" s="70" t="s">
        <v>64</v>
      </c>
      <c r="E3" s="70"/>
      <c r="F3" s="70"/>
      <c r="G3" s="36"/>
    </row>
    <row r="4" spans="3:7" ht="15" customHeight="1">
      <c r="C4" s="64"/>
      <c r="D4" s="70" t="s">
        <v>62</v>
      </c>
      <c r="E4" s="70"/>
      <c r="F4" s="70"/>
      <c r="G4" s="36"/>
    </row>
    <row r="5" spans="3:7" ht="15" customHeight="1">
      <c r="C5" s="65"/>
      <c r="D5" s="70" t="s">
        <v>63</v>
      </c>
      <c r="E5" s="70"/>
      <c r="F5" s="70"/>
      <c r="G5" s="36"/>
    </row>
    <row r="6" spans="3:7" ht="15" customHeight="1">
      <c r="C6" s="65"/>
      <c r="D6" s="70" t="s">
        <v>65</v>
      </c>
      <c r="E6" s="70"/>
      <c r="F6" s="70"/>
      <c r="G6" s="36"/>
    </row>
    <row r="7" spans="3:7" ht="15" customHeight="1">
      <c r="C7" s="65"/>
      <c r="D7" s="70" t="s">
        <v>66</v>
      </c>
      <c r="E7" s="70"/>
      <c r="F7" s="70"/>
      <c r="G7" s="36"/>
    </row>
    <row r="8" spans="3:7" ht="15" customHeight="1">
      <c r="C8" s="65"/>
      <c r="D8" s="66" t="s">
        <v>67</v>
      </c>
      <c r="E8" s="66"/>
      <c r="F8" s="66"/>
      <c r="G8" s="36"/>
    </row>
    <row r="9" spans="3:7" ht="15.75" customHeight="1">
      <c r="C9" s="65"/>
      <c r="D9" s="70" t="s">
        <v>72</v>
      </c>
      <c r="E9" s="70"/>
      <c r="F9" s="70"/>
      <c r="G9" s="36"/>
    </row>
    <row r="10" spans="3:6" ht="12.75" customHeight="1">
      <c r="C10" s="65"/>
      <c r="D10" s="65"/>
      <c r="E10" s="65"/>
      <c r="F10" s="65"/>
    </row>
    <row r="12" spans="1:9" s="6" customFormat="1" ht="60" customHeight="1">
      <c r="A12" s="79" t="s">
        <v>57</v>
      </c>
      <c r="B12" s="79"/>
      <c r="C12" s="79"/>
      <c r="D12" s="79"/>
      <c r="E12" s="79"/>
      <c r="F12" s="79"/>
      <c r="G12" s="5"/>
      <c r="I12" s="4"/>
    </row>
    <row r="13" spans="3:9" s="6" customFormat="1" ht="18.75" customHeight="1">
      <c r="C13" s="84" t="s">
        <v>58</v>
      </c>
      <c r="D13" s="85"/>
      <c r="E13" s="31"/>
      <c r="F13" s="31"/>
      <c r="G13" s="5"/>
      <c r="I13" s="46"/>
    </row>
    <row r="14" spans="3:9" s="6" customFormat="1" ht="8.25" customHeight="1">
      <c r="C14" s="76" t="s">
        <v>59</v>
      </c>
      <c r="D14" s="77"/>
      <c r="E14" s="31"/>
      <c r="F14" s="31"/>
      <c r="G14" s="5"/>
      <c r="I14" s="46"/>
    </row>
    <row r="15" spans="1:9" ht="11.25" customHeight="1">
      <c r="A15" s="83"/>
      <c r="B15" s="83"/>
      <c r="C15" s="83"/>
      <c r="D15" s="83"/>
      <c r="E15" s="83"/>
      <c r="F15" s="7" t="s">
        <v>56</v>
      </c>
      <c r="I15" s="47"/>
    </row>
    <row r="16" spans="1:9" s="10" customFormat="1" ht="24.75" customHeight="1">
      <c r="A16" s="71" t="s">
        <v>0</v>
      </c>
      <c r="B16" s="71" t="s">
        <v>44</v>
      </c>
      <c r="C16" s="71" t="s">
        <v>45</v>
      </c>
      <c r="D16" s="71" t="s">
        <v>2</v>
      </c>
      <c r="E16" s="71" t="s">
        <v>3</v>
      </c>
      <c r="F16" s="71"/>
      <c r="G16" s="9"/>
      <c r="I16" s="4"/>
    </row>
    <row r="17" spans="1:7" s="10" customFormat="1" ht="29.25" customHeight="1">
      <c r="A17" s="71"/>
      <c r="B17" s="71"/>
      <c r="C17" s="71"/>
      <c r="D17" s="71"/>
      <c r="E17" s="8" t="s">
        <v>45</v>
      </c>
      <c r="F17" s="24" t="s">
        <v>46</v>
      </c>
      <c r="G17" s="9"/>
    </row>
    <row r="18" spans="1:7" s="10" customFormat="1" ht="19.5" customHeight="1">
      <c r="A18" s="80" t="s">
        <v>54</v>
      </c>
      <c r="B18" s="81"/>
      <c r="C18" s="81"/>
      <c r="D18" s="81"/>
      <c r="E18" s="81"/>
      <c r="F18" s="82"/>
      <c r="G18" s="9"/>
    </row>
    <row r="19" spans="1:9" s="11" customFormat="1" ht="15.75">
      <c r="A19" s="16" t="s">
        <v>4</v>
      </c>
      <c r="B19" s="17" t="s">
        <v>5</v>
      </c>
      <c r="C19" s="1">
        <f aca="true" t="shared" si="0" ref="C19:C24">D19+E19</f>
        <v>132961678.86000001</v>
      </c>
      <c r="D19" s="1">
        <f>D22+D20</f>
        <v>-547768772.89</v>
      </c>
      <c r="E19" s="1">
        <f>E22+E20</f>
        <v>680730451.75</v>
      </c>
      <c r="F19" s="1">
        <f>F22+F20</f>
        <v>678363923.87</v>
      </c>
      <c r="G19" s="3"/>
      <c r="I19" s="10"/>
    </row>
    <row r="20" spans="1:9" s="28" customFormat="1" ht="15.75">
      <c r="A20" s="18" t="s">
        <v>51</v>
      </c>
      <c r="B20" s="19" t="s">
        <v>52</v>
      </c>
      <c r="C20" s="2">
        <f t="shared" si="0"/>
        <v>96859595</v>
      </c>
      <c r="D20" s="2">
        <f>D21</f>
        <v>0</v>
      </c>
      <c r="E20" s="2">
        <f>E21</f>
        <v>96859595</v>
      </c>
      <c r="F20" s="2">
        <f>F21</f>
        <v>96859595</v>
      </c>
      <c r="G20" s="37"/>
      <c r="H20" s="63"/>
      <c r="I20" s="11"/>
    </row>
    <row r="21" spans="1:8" s="61" customFormat="1" ht="23.25" customHeight="1">
      <c r="A21" s="18" t="s">
        <v>53</v>
      </c>
      <c r="B21" s="19" t="s">
        <v>17</v>
      </c>
      <c r="C21" s="2">
        <f t="shared" si="0"/>
        <v>96859595</v>
      </c>
      <c r="D21" s="2">
        <v>0</v>
      </c>
      <c r="E21" s="2">
        <f>E35</f>
        <v>96859595</v>
      </c>
      <c r="F21" s="2">
        <f>F35</f>
        <v>96859595</v>
      </c>
      <c r="G21" s="37"/>
      <c r="H21" s="63"/>
    </row>
    <row r="22" spans="1:9" s="58" customFormat="1" ht="45.75" customHeight="1">
      <c r="A22" s="18" t="s">
        <v>6</v>
      </c>
      <c r="B22" s="19" t="s">
        <v>7</v>
      </c>
      <c r="C22" s="2">
        <f t="shared" si="0"/>
        <v>36102083.860000014</v>
      </c>
      <c r="D22" s="2">
        <f>D25+D23+D24</f>
        <v>-547768772.89</v>
      </c>
      <c r="E22" s="2">
        <f>E25+E23+E24</f>
        <v>583870856.75</v>
      </c>
      <c r="F22" s="2">
        <f>F25+F23+F24</f>
        <v>581504328.87</v>
      </c>
      <c r="G22" s="3"/>
      <c r="H22" s="11"/>
      <c r="I22" s="28"/>
    </row>
    <row r="23" spans="1:8" s="58" customFormat="1" ht="15.75">
      <c r="A23" s="18" t="s">
        <v>37</v>
      </c>
      <c r="B23" s="19" t="s">
        <v>38</v>
      </c>
      <c r="C23" s="2">
        <f t="shared" si="0"/>
        <v>36102083.86000001</v>
      </c>
      <c r="D23" s="2">
        <f>4280392+377160+2000000+1964799+7958672.6+1527346+1000000+538559.3+300000+1000111.6+25000+1360266+840000+500000+761910.18+1541958.48+2070000-50000+50000+55000+682340</f>
        <v>28783515.160000004</v>
      </c>
      <c r="E23" s="2">
        <f>1600000+3190600.12+2158927.88+161440.7+186000+21600</f>
        <v>7318568.7</v>
      </c>
      <c r="F23" s="2">
        <f>1600000+3190600.12+161440.7</f>
        <v>4952040.82</v>
      </c>
      <c r="G23" s="3"/>
      <c r="H23" s="11"/>
    </row>
    <row r="24" spans="1:8" s="58" customFormat="1" ht="15.75" hidden="1">
      <c r="A24" s="18" t="s">
        <v>39</v>
      </c>
      <c r="B24" s="19" t="s">
        <v>40</v>
      </c>
      <c r="C24" s="2">
        <f t="shared" si="0"/>
        <v>0</v>
      </c>
      <c r="D24" s="2"/>
      <c r="E24" s="2"/>
      <c r="F24" s="2"/>
      <c r="G24" s="3"/>
      <c r="H24" s="11"/>
    </row>
    <row r="25" spans="1:8" s="58" customFormat="1" ht="64.5" customHeight="1">
      <c r="A25" s="18" t="s">
        <v>8</v>
      </c>
      <c r="B25" s="19" t="s">
        <v>9</v>
      </c>
      <c r="C25" s="2">
        <f aca="true" t="shared" si="1" ref="C25:C42">D25+E25</f>
        <v>0</v>
      </c>
      <c r="D25" s="2">
        <f>-568905124.4+11295.9+26357.1+2387270-12305557+179880.17+665236.5-3076085+36286+297+48982+35678-99550+17600+498000-1800000+70000+2911463.5+12210-1530600-987300+2813152.5+9687.74+23505.06+32594.45+20271.23+9.2+2340169+110000+18990-117007</f>
        <v>-576552288.05</v>
      </c>
      <c r="E25" s="2">
        <f>568905124.4-11295.9-26357.1-2387270+12305557-179880.17-665236.5+3076085-36286-5000+5000-204000+204000-50197+49900-84660+49950+32000-498000+1800000-70000-2911463.5-12210+1530600+987300-2813152.5-9687.74-23505.06-32594.45-20271.23-9.2-2340169-110000-18990+117007</f>
        <v>576552288.05</v>
      </c>
      <c r="F25" s="2">
        <f>568905124.4-11295.9-26357.1-2387270+12305557-179880.17-665236.5+3076085-36286-5000+5000-204000+204000-50197+49900-84660+49950+32000-498000+1800000-70000-2911463.5-12210+1530600+987300-2813152.5-9687.74-23505.06-32594.45-20271.23-9.2-2340169-110000-18990+117007</f>
        <v>576552288.05</v>
      </c>
      <c r="G25" s="52">
        <f>D25-D46</f>
        <v>0</v>
      </c>
      <c r="H25" s="52">
        <f>E25-F25</f>
        <v>0</v>
      </c>
    </row>
    <row r="26" spans="1:9" s="13" customFormat="1" ht="19.5" customHeight="1">
      <c r="A26" s="16" t="s">
        <v>13</v>
      </c>
      <c r="B26" s="17" t="s">
        <v>14</v>
      </c>
      <c r="C26" s="1">
        <f t="shared" si="1"/>
        <v>24070472</v>
      </c>
      <c r="D26" s="1">
        <f>D27</f>
        <v>0</v>
      </c>
      <c r="E26" s="1">
        <f>E27</f>
        <v>24070472</v>
      </c>
      <c r="F26" s="1">
        <f>F27</f>
        <v>24070472</v>
      </c>
      <c r="G26" s="12"/>
      <c r="I26" s="27"/>
    </row>
    <row r="27" spans="1:7" s="13" customFormat="1" ht="34.5" customHeight="1">
      <c r="A27" s="18" t="s">
        <v>15</v>
      </c>
      <c r="B27" s="19" t="s">
        <v>24</v>
      </c>
      <c r="C27" s="2">
        <f t="shared" si="1"/>
        <v>24070472</v>
      </c>
      <c r="D27" s="2">
        <f>D28+D29</f>
        <v>0</v>
      </c>
      <c r="E27" s="2">
        <f>E28+E29</f>
        <v>24070472</v>
      </c>
      <c r="F27" s="2">
        <f>F28+F29</f>
        <v>24070472</v>
      </c>
      <c r="G27" s="12"/>
    </row>
    <row r="28" spans="1:9" s="23" customFormat="1" ht="18.75" customHeight="1">
      <c r="A28" s="18" t="s">
        <v>16</v>
      </c>
      <c r="B28" s="19" t="s">
        <v>17</v>
      </c>
      <c r="C28" s="2">
        <f t="shared" si="1"/>
        <v>27721470</v>
      </c>
      <c r="D28" s="20">
        <v>0</v>
      </c>
      <c r="E28" s="20">
        <f>E36</f>
        <v>27721470</v>
      </c>
      <c r="F28" s="20">
        <f>F36</f>
        <v>27721470</v>
      </c>
      <c r="G28" s="12"/>
      <c r="H28" s="13"/>
      <c r="I28" s="13"/>
    </row>
    <row r="29" spans="1:8" s="60" customFormat="1" ht="18.75" customHeight="1">
      <c r="A29" s="18" t="s">
        <v>28</v>
      </c>
      <c r="B29" s="19" t="s">
        <v>29</v>
      </c>
      <c r="C29" s="2">
        <f t="shared" si="1"/>
        <v>-3650998</v>
      </c>
      <c r="D29" s="20">
        <v>0</v>
      </c>
      <c r="E29" s="20">
        <f>E41</f>
        <v>-3650998</v>
      </c>
      <c r="F29" s="20">
        <f>F41</f>
        <v>-3650998</v>
      </c>
      <c r="G29" s="12"/>
      <c r="H29" s="13"/>
    </row>
    <row r="30" spans="1:9" s="15" customFormat="1" ht="18.75" customHeight="1">
      <c r="A30" s="16"/>
      <c r="B30" s="17" t="s">
        <v>30</v>
      </c>
      <c r="C30" s="1">
        <f t="shared" si="1"/>
        <v>157032150.86</v>
      </c>
      <c r="D30" s="21">
        <f>D19+D26</f>
        <v>-547768772.89</v>
      </c>
      <c r="E30" s="21">
        <f>E19+E26</f>
        <v>704800923.75</v>
      </c>
      <c r="F30" s="21">
        <f>F19+F26</f>
        <v>702434395.87</v>
      </c>
      <c r="G30" s="14"/>
      <c r="I30" s="30"/>
    </row>
    <row r="31" spans="1:7" s="15" customFormat="1" ht="18.75" customHeight="1">
      <c r="A31" s="73" t="s">
        <v>55</v>
      </c>
      <c r="B31" s="74"/>
      <c r="C31" s="74"/>
      <c r="D31" s="74"/>
      <c r="E31" s="74"/>
      <c r="F31" s="75"/>
      <c r="G31" s="14"/>
    </row>
    <row r="32" spans="1:9" s="13" customFormat="1" ht="36.75" customHeight="1">
      <c r="A32" s="16" t="s">
        <v>18</v>
      </c>
      <c r="B32" s="17" t="s">
        <v>21</v>
      </c>
      <c r="C32" s="1">
        <f>D32+E32</f>
        <v>120930067</v>
      </c>
      <c r="D32" s="1">
        <f>D33+D39</f>
        <v>0</v>
      </c>
      <c r="E32" s="1">
        <f>E33+E39</f>
        <v>120930067</v>
      </c>
      <c r="F32" s="1">
        <f>F33+F39</f>
        <v>120930067</v>
      </c>
      <c r="G32" s="12"/>
      <c r="I32" s="15"/>
    </row>
    <row r="33" spans="1:7" s="13" customFormat="1" ht="15.75">
      <c r="A33" s="18" t="s">
        <v>20</v>
      </c>
      <c r="B33" s="19" t="s">
        <v>19</v>
      </c>
      <c r="C33" s="2">
        <f>D33+E33</f>
        <v>124581065</v>
      </c>
      <c r="D33" s="2">
        <f>D34+D36</f>
        <v>0</v>
      </c>
      <c r="E33" s="2">
        <f>E34+E36</f>
        <v>124581065</v>
      </c>
      <c r="F33" s="2">
        <f>F34+F36</f>
        <v>124581065</v>
      </c>
      <c r="G33" s="12"/>
    </row>
    <row r="34" spans="1:8" s="62" customFormat="1" ht="15.75">
      <c r="A34" s="18" t="s">
        <v>47</v>
      </c>
      <c r="B34" s="19" t="s">
        <v>49</v>
      </c>
      <c r="C34" s="2">
        <f t="shared" si="1"/>
        <v>96859595</v>
      </c>
      <c r="D34" s="2">
        <f>D35</f>
        <v>0</v>
      </c>
      <c r="E34" s="2">
        <f>E35</f>
        <v>96859595</v>
      </c>
      <c r="F34" s="2">
        <f>F35</f>
        <v>96859595</v>
      </c>
      <c r="G34" s="12"/>
      <c r="H34" s="13"/>
    </row>
    <row r="35" spans="1:8" s="62" customFormat="1" ht="15.75">
      <c r="A35" s="18" t="s">
        <v>48</v>
      </c>
      <c r="B35" s="19" t="s">
        <v>50</v>
      </c>
      <c r="C35" s="2">
        <f t="shared" si="1"/>
        <v>96859595</v>
      </c>
      <c r="D35" s="2">
        <v>0</v>
      </c>
      <c r="E35" s="2">
        <v>96859595</v>
      </c>
      <c r="F35" s="2">
        <v>96859595</v>
      </c>
      <c r="G35" s="12"/>
      <c r="H35" s="13"/>
    </row>
    <row r="36" spans="1:9" s="23" customFormat="1" ht="15.75">
      <c r="A36" s="18" t="s">
        <v>22</v>
      </c>
      <c r="B36" s="19" t="s">
        <v>23</v>
      </c>
      <c r="C36" s="2">
        <f>D36+E36</f>
        <v>27721470</v>
      </c>
      <c r="D36" s="2">
        <f>D38</f>
        <v>0</v>
      </c>
      <c r="E36" s="2">
        <f>E38+E37</f>
        <v>27721470</v>
      </c>
      <c r="F36" s="2">
        <f>F38+F37</f>
        <v>27721470</v>
      </c>
      <c r="G36" s="12"/>
      <c r="H36" s="13"/>
      <c r="I36" s="29"/>
    </row>
    <row r="37" spans="1:8" s="23" customFormat="1" ht="15.75">
      <c r="A37" s="18" t="s">
        <v>60</v>
      </c>
      <c r="B37" s="19" t="s">
        <v>50</v>
      </c>
      <c r="C37" s="2">
        <f>D37+E37</f>
        <v>26250000</v>
      </c>
      <c r="D37" s="2">
        <v>0</v>
      </c>
      <c r="E37" s="2">
        <v>26250000</v>
      </c>
      <c r="F37" s="2">
        <v>26250000</v>
      </c>
      <c r="G37" s="12"/>
      <c r="H37" s="13"/>
    </row>
    <row r="38" spans="1:8" s="23" customFormat="1" ht="31.5">
      <c r="A38" s="18" t="s">
        <v>26</v>
      </c>
      <c r="B38" s="19" t="s">
        <v>27</v>
      </c>
      <c r="C38" s="2">
        <f t="shared" si="1"/>
        <v>1471470</v>
      </c>
      <c r="D38" s="20">
        <v>0</v>
      </c>
      <c r="E38" s="20">
        <f>1471470</f>
        <v>1471470</v>
      </c>
      <c r="F38" s="20">
        <f>1471470</f>
        <v>1471470</v>
      </c>
      <c r="G38" s="12"/>
      <c r="H38" s="13"/>
    </row>
    <row r="39" spans="1:8" s="60" customFormat="1" ht="18.75" customHeight="1">
      <c r="A39" s="18" t="s">
        <v>31</v>
      </c>
      <c r="B39" s="19" t="s">
        <v>32</v>
      </c>
      <c r="C39" s="2">
        <f>D39+E39</f>
        <v>-3650998</v>
      </c>
      <c r="D39" s="20">
        <f aca="true" t="shared" si="2" ref="D39:F40">D40</f>
        <v>0</v>
      </c>
      <c r="E39" s="20">
        <f t="shared" si="2"/>
        <v>-3650998</v>
      </c>
      <c r="F39" s="20">
        <f t="shared" si="2"/>
        <v>-3650998</v>
      </c>
      <c r="G39" s="12"/>
      <c r="H39" s="13"/>
    </row>
    <row r="40" spans="1:8" s="60" customFormat="1" ht="18.75" customHeight="1">
      <c r="A40" s="18" t="s">
        <v>33</v>
      </c>
      <c r="B40" s="19" t="s">
        <v>34</v>
      </c>
      <c r="C40" s="2">
        <f t="shared" si="1"/>
        <v>-3650998</v>
      </c>
      <c r="D40" s="20">
        <f t="shared" si="2"/>
        <v>0</v>
      </c>
      <c r="E40" s="20">
        <f>E41</f>
        <v>-3650998</v>
      </c>
      <c r="F40" s="20">
        <f t="shared" si="2"/>
        <v>-3650998</v>
      </c>
      <c r="G40" s="12"/>
      <c r="H40" s="13"/>
    </row>
    <row r="41" spans="1:8" s="60" customFormat="1" ht="31.5">
      <c r="A41" s="18" t="s">
        <v>35</v>
      </c>
      <c r="B41" s="19" t="s">
        <v>27</v>
      </c>
      <c r="C41" s="2">
        <f t="shared" si="1"/>
        <v>-3650998</v>
      </c>
      <c r="D41" s="20">
        <v>0</v>
      </c>
      <c r="E41" s="20">
        <f>-3703200+52202</f>
        <v>-3650998</v>
      </c>
      <c r="F41" s="20">
        <f>-3703200+52202</f>
        <v>-3650998</v>
      </c>
      <c r="G41" s="12"/>
      <c r="H41" s="13"/>
    </row>
    <row r="42" spans="1:8" s="29" customFormat="1" ht="33.75" customHeight="1">
      <c r="A42" s="16" t="s">
        <v>10</v>
      </c>
      <c r="B42" s="17" t="s">
        <v>1</v>
      </c>
      <c r="C42" s="1">
        <f t="shared" si="1"/>
        <v>36102083.860000014</v>
      </c>
      <c r="D42" s="1">
        <f>D43</f>
        <v>-547768772.89</v>
      </c>
      <c r="E42" s="1">
        <f>E43</f>
        <v>583870856.75</v>
      </c>
      <c r="F42" s="1">
        <f>F43</f>
        <v>581504328.87</v>
      </c>
      <c r="G42" s="12"/>
      <c r="H42" s="13"/>
    </row>
    <row r="43" spans="1:10" s="29" customFormat="1" ht="31.5">
      <c r="A43" s="18" t="s">
        <v>11</v>
      </c>
      <c r="B43" s="19" t="s">
        <v>25</v>
      </c>
      <c r="C43" s="2">
        <f>D43+E43</f>
        <v>36102083.860000014</v>
      </c>
      <c r="D43" s="2">
        <f>D46+D44+D45</f>
        <v>-547768772.89</v>
      </c>
      <c r="E43" s="2">
        <f>E46+E44+E45</f>
        <v>583870856.75</v>
      </c>
      <c r="F43" s="2">
        <f>F46+F44+F45</f>
        <v>581504328.87</v>
      </c>
      <c r="G43" s="12"/>
      <c r="H43" s="13"/>
      <c r="J43" s="59" t="s">
        <v>43</v>
      </c>
    </row>
    <row r="44" spans="1:8" s="29" customFormat="1" ht="22.5" customHeight="1">
      <c r="A44" s="18" t="s">
        <v>41</v>
      </c>
      <c r="B44" s="19" t="s">
        <v>38</v>
      </c>
      <c r="C44" s="2">
        <f>D44+E44</f>
        <v>36102083.86000001</v>
      </c>
      <c r="D44" s="2">
        <f aca="true" t="shared" si="3" ref="D44:F46">D23</f>
        <v>28783515.160000004</v>
      </c>
      <c r="E44" s="2">
        <f t="shared" si="3"/>
        <v>7318568.7</v>
      </c>
      <c r="F44" s="2">
        <f t="shared" si="3"/>
        <v>4952040.82</v>
      </c>
      <c r="G44" s="12"/>
      <c r="H44" s="13"/>
    </row>
    <row r="45" spans="1:8" s="29" customFormat="1" ht="15.75" hidden="1">
      <c r="A45" s="18" t="s">
        <v>42</v>
      </c>
      <c r="B45" s="19" t="s">
        <v>40</v>
      </c>
      <c r="C45" s="2">
        <f>D45+E45</f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12"/>
      <c r="H45" s="13"/>
    </row>
    <row r="46" spans="1:8" s="29" customFormat="1" ht="63">
      <c r="A46" s="25" t="s">
        <v>12</v>
      </c>
      <c r="B46" s="26" t="s">
        <v>9</v>
      </c>
      <c r="C46" s="2">
        <f>D46+E46</f>
        <v>0</v>
      </c>
      <c r="D46" s="2">
        <f t="shared" si="3"/>
        <v>-576552288.05</v>
      </c>
      <c r="E46" s="2">
        <f t="shared" si="3"/>
        <v>576552288.05</v>
      </c>
      <c r="F46" s="2">
        <f t="shared" si="3"/>
        <v>576552288.05</v>
      </c>
      <c r="G46" s="12"/>
      <c r="H46" s="13"/>
    </row>
    <row r="47" spans="1:9" s="15" customFormat="1" ht="31.5">
      <c r="A47" s="16"/>
      <c r="B47" s="17" t="s">
        <v>36</v>
      </c>
      <c r="C47" s="1">
        <f>D47+E47</f>
        <v>157032150.86</v>
      </c>
      <c r="D47" s="21">
        <f>D32+D42</f>
        <v>-547768772.89</v>
      </c>
      <c r="E47" s="21">
        <f>E32+E42</f>
        <v>704800923.75</v>
      </c>
      <c r="F47" s="21">
        <f>F32+F42</f>
        <v>702434395.87</v>
      </c>
      <c r="G47" s="67"/>
      <c r="H47" s="22"/>
      <c r="I47" s="23"/>
    </row>
    <row r="48" spans="1:8" s="15" customFormat="1" ht="15.75">
      <c r="A48" s="32"/>
      <c r="B48" s="33"/>
      <c r="C48" s="34"/>
      <c r="D48" s="35"/>
      <c r="E48" s="35"/>
      <c r="F48" s="35"/>
      <c r="G48" s="14"/>
      <c r="H48" s="22"/>
    </row>
    <row r="49" spans="1:8" s="15" customFormat="1" ht="15.75">
      <c r="A49" s="32"/>
      <c r="B49" s="33"/>
      <c r="C49" s="34"/>
      <c r="D49" s="35"/>
      <c r="E49" s="35"/>
      <c r="F49" s="35"/>
      <c r="G49" s="14"/>
      <c r="H49" s="22"/>
    </row>
    <row r="50" spans="1:8" s="15" customFormat="1" ht="15.75">
      <c r="A50" s="32"/>
      <c r="B50" s="33"/>
      <c r="C50" s="34"/>
      <c r="D50" s="35"/>
      <c r="E50" s="35"/>
      <c r="F50" s="35"/>
      <c r="G50" s="14"/>
      <c r="H50" s="22"/>
    </row>
    <row r="51" spans="1:8" s="15" customFormat="1" ht="15.75">
      <c r="A51" s="32"/>
      <c r="B51" s="33"/>
      <c r="C51" s="34"/>
      <c r="D51" s="35"/>
      <c r="E51" s="35"/>
      <c r="F51" s="35"/>
      <c r="G51" s="14"/>
      <c r="H51" s="22"/>
    </row>
    <row r="52" spans="1:9" ht="20.25" customHeight="1">
      <c r="A52" s="55" t="s">
        <v>68</v>
      </c>
      <c r="B52" s="56"/>
      <c r="C52" s="57"/>
      <c r="D52" s="57"/>
      <c r="E52" s="72" t="s">
        <v>69</v>
      </c>
      <c r="F52" s="72"/>
      <c r="I52" s="15"/>
    </row>
    <row r="53" spans="1:7" s="49" customFormat="1" ht="24.75" customHeight="1">
      <c r="A53" s="38"/>
      <c r="B53" s="39"/>
      <c r="C53" s="40"/>
      <c r="D53" s="40"/>
      <c r="E53" s="41"/>
      <c r="F53" s="41"/>
      <c r="G53" s="48"/>
    </row>
    <row r="54" spans="1:6" ht="18.75" customHeight="1">
      <c r="A54" s="50" t="s">
        <v>70</v>
      </c>
      <c r="B54" s="51"/>
      <c r="C54" s="42"/>
      <c r="D54" s="42"/>
      <c r="E54" s="42"/>
      <c r="F54" s="43"/>
    </row>
    <row r="55" spans="1:6" ht="12.75" customHeight="1">
      <c r="A55" s="44"/>
      <c r="B55" s="44"/>
      <c r="C55" s="45"/>
      <c r="D55" s="45"/>
      <c r="E55" s="45"/>
      <c r="F55" s="45"/>
    </row>
    <row r="56" spans="3:6" ht="17.25" customHeight="1">
      <c r="C56" s="69"/>
      <c r="D56" s="69"/>
      <c r="E56" s="69"/>
      <c r="F56" s="69"/>
    </row>
    <row r="57" ht="12.75" customHeight="1">
      <c r="F57" s="52"/>
    </row>
    <row r="59" ht="12.75" customHeight="1">
      <c r="F59" s="37"/>
    </row>
    <row r="60" spans="3:6" ht="12.75" customHeight="1">
      <c r="C60" s="68"/>
      <c r="D60" s="68"/>
      <c r="E60" s="68"/>
      <c r="F60" s="68"/>
    </row>
    <row r="61" spans="1:7" s="54" customFormat="1" ht="12.75" customHeight="1">
      <c r="A61" s="53"/>
      <c r="B61" s="53"/>
      <c r="C61" s="53"/>
      <c r="D61" s="53"/>
      <c r="E61" s="53"/>
      <c r="F61" s="53"/>
      <c r="G61" s="53"/>
    </row>
    <row r="62" spans="1:7" s="54" customFormat="1" ht="12.75" customHeight="1">
      <c r="A62" s="53"/>
      <c r="B62" s="53"/>
      <c r="C62" s="53"/>
      <c r="D62" s="53"/>
      <c r="E62" s="53"/>
      <c r="F62" s="53"/>
      <c r="G62" s="53"/>
    </row>
    <row r="63" spans="3:6" ht="12.75" customHeight="1">
      <c r="C63" s="52"/>
      <c r="D63" s="52"/>
      <c r="E63" s="52"/>
      <c r="F63" s="52"/>
    </row>
  </sheetData>
  <sheetProtection/>
  <mergeCells count="20">
    <mergeCell ref="C1:F1"/>
    <mergeCell ref="D5:F5"/>
    <mergeCell ref="D6:F6"/>
    <mergeCell ref="D9:F9"/>
    <mergeCell ref="A12:F12"/>
    <mergeCell ref="A18:F18"/>
    <mergeCell ref="D3:F3"/>
    <mergeCell ref="E16:F16"/>
    <mergeCell ref="A15:E15"/>
    <mergeCell ref="C13:D13"/>
    <mergeCell ref="D7:F7"/>
    <mergeCell ref="D16:D17"/>
    <mergeCell ref="D2:F2"/>
    <mergeCell ref="A16:A17"/>
    <mergeCell ref="D4:F4"/>
    <mergeCell ref="E52:F52"/>
    <mergeCell ref="A31:F31"/>
    <mergeCell ref="C14:D14"/>
    <mergeCell ref="B16:B17"/>
    <mergeCell ref="C16:C17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4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2021-12-28T12:47:55Z</cp:lastPrinted>
  <dcterms:created xsi:type="dcterms:W3CDTF">2014-01-17T10:52:16Z</dcterms:created>
  <dcterms:modified xsi:type="dcterms:W3CDTF">2021-12-28T12:58:06Z</dcterms:modified>
  <cp:category/>
  <cp:version/>
  <cp:contentType/>
  <cp:contentStatus/>
</cp:coreProperties>
</file>