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rka_i\Desktop\РІШЕННЯ\е-квиток\АСОП МР\"/>
    </mc:Choice>
  </mc:AlternateContent>
  <bookViews>
    <workbookView xWindow="0" yWindow="0" windowWidth="14370" windowHeight="7425" activeTab="2"/>
  </bookViews>
  <sheets>
    <sheet name="Додаток2" sheetId="2" r:id="rId1"/>
    <sheet name="Додаток3" sheetId="3" r:id="rId2"/>
    <sheet name="Додаток 4" sheetId="4" r:id="rId3"/>
    <sheet name="Додаток 1" sheetId="5" r:id="rId4"/>
  </sheets>
  <definedNames>
    <definedName name="_xlnm.Print_Titles" localSheetId="1">Додаток3!$9:$9</definedName>
    <definedName name="_xlnm.Print_Area" localSheetId="1">Додаток3!$A$1:$L$33</definedName>
  </definedNames>
  <calcPr calcId="162913"/>
</workbook>
</file>

<file path=xl/calcChain.xml><?xml version="1.0" encoding="utf-8"?>
<calcChain xmlns="http://schemas.openxmlformats.org/spreadsheetml/2006/main">
  <c r="E10" i="5" l="1"/>
  <c r="H20" i="2" l="1"/>
  <c r="E16" i="5" l="1"/>
  <c r="C15" i="5"/>
  <c r="B16" i="5"/>
  <c r="B15" i="5"/>
  <c r="B14" i="5" s="1"/>
  <c r="B10" i="5" s="1"/>
  <c r="E18" i="4"/>
  <c r="I26" i="3"/>
  <c r="F21" i="3"/>
  <c r="C21" i="3"/>
  <c r="G17" i="2"/>
  <c r="G18" i="3"/>
  <c r="C17" i="3"/>
  <c r="H30" i="2"/>
  <c r="I30" i="2"/>
  <c r="J30" i="2"/>
  <c r="D15" i="5" l="1"/>
  <c r="E15" i="5"/>
  <c r="G20" i="2"/>
  <c r="H19" i="4" l="1"/>
  <c r="I21" i="4"/>
  <c r="I25" i="4"/>
  <c r="F21" i="4"/>
  <c r="F25" i="4" s="1"/>
  <c r="C15" i="3"/>
  <c r="I21" i="3"/>
  <c r="I19" i="3" s="1"/>
  <c r="I10" i="3" s="1"/>
  <c r="F19" i="3"/>
  <c r="F10" i="3" s="1"/>
  <c r="J18" i="3"/>
  <c r="J15" i="3" s="1"/>
  <c r="G15" i="3"/>
  <c r="F17" i="3"/>
  <c r="G16" i="2"/>
  <c r="G14" i="2"/>
  <c r="I24" i="3"/>
  <c r="I14" i="4"/>
  <c r="H14" i="4" s="1"/>
  <c r="G19" i="3"/>
  <c r="G27" i="2"/>
  <c r="C21" i="4"/>
  <c r="C19" i="3"/>
  <c r="C10" i="3" s="1"/>
  <c r="F11" i="3"/>
  <c r="F26" i="3"/>
  <c r="C26" i="3"/>
  <c r="G26" i="2"/>
  <c r="I13" i="3"/>
  <c r="G24" i="2"/>
  <c r="G12" i="2"/>
  <c r="E12" i="5"/>
  <c r="E11" i="5"/>
  <c r="G11" i="2"/>
  <c r="C24" i="3"/>
  <c r="I14" i="3"/>
  <c r="F24" i="3"/>
  <c r="C13" i="3"/>
  <c r="C11" i="3" s="1"/>
  <c r="H10" i="3"/>
  <c r="K10" i="3"/>
  <c r="E10" i="3"/>
  <c r="H21" i="4"/>
  <c r="H25" i="4" s="1"/>
  <c r="J19" i="3"/>
  <c r="F14" i="4"/>
  <c r="E14" i="4" s="1"/>
  <c r="C12" i="4"/>
  <c r="C9" i="4"/>
  <c r="B9" i="4" s="1"/>
  <c r="D10" i="3"/>
  <c r="B13" i="5" s="1"/>
  <c r="C14" i="4"/>
  <c r="B14" i="4" s="1"/>
  <c r="G30" i="2"/>
  <c r="B12" i="4"/>
  <c r="E21" i="4" l="1"/>
  <c r="E25" i="4" s="1"/>
  <c r="I11" i="3"/>
  <c r="F18" i="3"/>
  <c r="E12" i="4" s="1"/>
  <c r="F12" i="4" s="1"/>
  <c r="F9" i="4" s="1"/>
  <c r="E9" i="4" s="1"/>
  <c r="I18" i="3"/>
  <c r="I15" i="3" s="1"/>
  <c r="F15" i="3"/>
  <c r="G10" i="3"/>
  <c r="C13" i="5" s="1"/>
  <c r="I12" i="4"/>
  <c r="H12" i="4" s="1"/>
  <c r="I9" i="4" s="1"/>
  <c r="H9" i="4" s="1"/>
  <c r="J10" i="3"/>
  <c r="D13" i="5" s="1"/>
  <c r="C14" i="5" l="1"/>
  <c r="C10" i="5" s="1"/>
  <c r="D14" i="5"/>
  <c r="D10" i="5" s="1"/>
  <c r="E13" i="5"/>
  <c r="E14" i="5" l="1"/>
</calcChain>
</file>

<file path=xl/sharedStrings.xml><?xml version="1.0" encoding="utf-8"?>
<sst xmlns="http://schemas.openxmlformats.org/spreadsheetml/2006/main" count="199" uniqueCount="145">
  <si>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</si>
  <si>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</si>
  <si>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</si>
  <si>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</si>
  <si>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</si>
  <si>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</si>
  <si>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</si>
  <si>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</si>
  <si>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</si>
  <si>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</si>
  <si>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 xml:space="preserve">                                                                   </t>
  </si>
  <si>
    <t>спеціаль-ний фонд</t>
  </si>
  <si>
    <t>Додаток 2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</si>
  <si>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</si>
  <si>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</si>
  <si>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</si>
  <si>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</si>
  <si>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</si>
  <si>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</si>
  <si>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</si>
  <si>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</si>
  <si>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</si>
  <si>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</si>
  <si>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>2.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</si>
  <si>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</si>
  <si>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</si>
  <si>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</si>
  <si>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</si>
  <si>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</si>
  <si>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Показники виконання: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</si>
  <si>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</si>
  <si>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</si>
  <si>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</si>
  <si>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Всього на виконання підпрограми 2, тис. грн.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</si>
  <si>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</si>
  <si>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</si>
  <si>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</si>
  <si>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</si>
  <si>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 xml:space="preserve">Усього витрат на виконання програми </t>
  </si>
  <si>
    <t>Додаток 3</t>
  </si>
  <si>
    <r>
      <t>Показник затрат (вхідних ресурсів)</t>
    </r>
    <r>
      <rPr>
        <sz val="12"/>
        <rFont val="Times New Roman"/>
        <family val="1"/>
        <charset val="204"/>
      </rPr>
      <t>:</t>
    </r>
  </si>
  <si>
    <t xml:space="preserve">2021 (прогноз) </t>
  </si>
  <si>
    <t>2020 рік</t>
  </si>
  <si>
    <t>2021 рік (прогноз)</t>
  </si>
  <si>
    <t>Відповідальні виконавці, КПКВК, завдання програми, результативні показники</t>
  </si>
  <si>
    <t>2020 р.</t>
  </si>
  <si>
    <t>2021 р.</t>
  </si>
  <si>
    <t>=Додаток4!D460</t>
  </si>
  <si>
    <t>Завдання, КПКВК</t>
  </si>
  <si>
    <t xml:space="preserve">       </t>
  </si>
  <si>
    <r>
      <t>Підпрограма 1. "Заходи організаційно-нормативної підтримки</t>
    </r>
    <r>
      <rPr>
        <b/>
        <sz val="12"/>
        <rFont val="Times New Roman"/>
        <family val="1"/>
      </rPr>
      <t>"</t>
    </r>
  </si>
  <si>
    <t>не потребує коштів</t>
  </si>
  <si>
    <t xml:space="preserve">2020 рік </t>
  </si>
  <si>
    <t>Юридичне врегулювання питань пов'язаних з  впровадженням АСООП</t>
  </si>
  <si>
    <t>Оператор (інвестор)</t>
  </si>
  <si>
    <t>Забезпечення постійної працездатності та належного функціонування системи</t>
  </si>
  <si>
    <t>2022 рік</t>
  </si>
  <si>
    <t>Забезпечення інформованості населення</t>
  </si>
  <si>
    <t>2020 рік (проект)</t>
  </si>
  <si>
    <t>2022 рік (прогноз)</t>
  </si>
  <si>
    <r>
      <t>Підпрограма 1.</t>
    </r>
    <r>
      <rPr>
        <sz val="12"/>
        <rFont val="Times New Roman"/>
        <family val="1"/>
        <charset val="204"/>
      </rPr>
      <t xml:space="preserve"> "Заходи організаційно-нормативної підтримки"                               </t>
    </r>
  </si>
  <si>
    <t>Джерела фінансування</t>
  </si>
  <si>
    <r>
      <t>Мета:</t>
    </r>
    <r>
      <rPr>
        <sz val="12"/>
        <rFont val="Times New Roman"/>
        <family val="1"/>
        <charset val="204"/>
      </rPr>
      <t xml:space="preserve"> вдосконалення ефективності функціонування міського приватного транспорту шляхом впровадження системи автоматизації збору виручки у міському транспорті та обліку кількості перевезених пасажирів, в тому числі і пільгових категорій</t>
    </r>
  </si>
  <si>
    <r>
      <t>Мета:</t>
    </r>
    <r>
      <rPr>
        <sz val="12"/>
        <rFont val="Times New Roman"/>
        <family val="1"/>
        <charset val="204"/>
      </rPr>
      <t xml:space="preserve">вдосконалення ефективності функціонування міського комунального транспорту шляхом впровадження системи автоматизації збору виручки у міському транспорті та обліку кількості перевезених пасажирів, в тому числі і пільгових категорій
</t>
    </r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</si>
  <si>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  <charset val="204"/>
      </rPr>
      <t>. Впровадження та функціонування АСООП у міському приватному транспорті</t>
    </r>
  </si>
  <si>
    <t>2022 р.</t>
  </si>
  <si>
    <t xml:space="preserve">2020 (проект) </t>
  </si>
  <si>
    <t xml:space="preserve">2022 (прогноз) </t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</si>
  <si>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</si>
  <si>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 картки для безоплатного проїзду пільгових категорій пасажирів у міському пасажирському транспорті, грн.</t>
  </si>
  <si>
    <t>відсоток забезпечення осіб, що мають право на пільговий проїзд у міському пасажирському траспорті (що перебувають на обліку в ЄДАРП), послугою з безкоштовного надання  безконтактних персоніфікованих карток для безоплатного проїзду у міському пасажирському транспорті,  %</t>
  </si>
  <si>
    <t>Виконком СМР (відділ транспорту, зв'язку та телекому-нікаційних послуг)</t>
  </si>
  <si>
    <t>інші джерела (кошти інвестора)</t>
  </si>
  <si>
    <t>Виконавчий комітет СМР (відділ транспорту, зв'язку та телекомунікаційних послуг)</t>
  </si>
  <si>
    <t>Виконком СМР (відділ транспорту, зв'язку та телекому-нікаційних послуг), департамент соціального захисту населення СМР, КП СМР "Електроав-тотранс"</t>
  </si>
  <si>
    <t>інші джерела (кошти населення)</t>
  </si>
  <si>
    <t>2021-2022 роки</t>
  </si>
  <si>
    <t>Виконавчий комітет СМР (відділ транспорту, зв'язку та телекомунікаційних послуг), департамент соціального захисту населення СМР, КП СМР "Електроавтотранс"</t>
  </si>
  <si>
    <t>2.1.1.Емісія (виготовлення) безконтактних карток (для платних пасажирів)</t>
  </si>
  <si>
    <t>Підпрограма 3. "АСООП у міському комунальному транспорті"</t>
  </si>
  <si>
    <t>3.1. Впровадження та функціонування АСООП у міському комунальному транспорті</t>
  </si>
  <si>
    <r>
      <t>Підпрограма 4. "АСООП у міському приватному транспорті"</t>
    </r>
    <r>
      <rPr>
        <b/>
        <sz val="10"/>
        <rFont val="Times New Roman"/>
        <family val="1"/>
        <charset val="204"/>
      </rPr>
      <t/>
    </r>
  </si>
  <si>
    <t>4.</t>
  </si>
  <si>
    <t>4.1.Впровадження та функціонування АСООП у міському приватному транспорті</t>
  </si>
  <si>
    <t>4.1.2.Поточні витрати на функціонування АСООП</t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</si>
  <si>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>Забезпечення безготівкової оплати вартості проїзду у міському комунальному та приватному транспорті, облік наданих пільг на проїзд</t>
    </r>
  </si>
  <si>
    <r>
      <t>Підпрограма 3.</t>
    </r>
    <r>
      <rPr>
        <sz val="12"/>
        <rFont val="Times New Roman"/>
        <family val="1"/>
        <charset val="204"/>
      </rPr>
      <t xml:space="preserve">  "АСООП у міському комунальному транспорті"</t>
    </r>
  </si>
  <si>
    <r>
      <t xml:space="preserve">Підпрограма 4. </t>
    </r>
    <r>
      <rPr>
        <sz val="12"/>
        <rFont val="Times New Roman"/>
        <family val="1"/>
      </rPr>
      <t>"АСООП у міському приватному транспорті"</t>
    </r>
  </si>
  <si>
    <r>
      <t>Завдання 1.</t>
    </r>
    <r>
      <rPr>
        <sz val="12"/>
        <rFont val="Times New Roman"/>
        <family val="1"/>
        <charset val="204"/>
      </rPr>
      <t xml:space="preserve"> Впровадження та функціонування АСООП у міському комунальному транспорті</t>
    </r>
  </si>
  <si>
    <t>Підпрограма 2. "Електронний квиток"</t>
  </si>
  <si>
    <t xml:space="preserve">2.1.Емісія електронних квитків </t>
  </si>
  <si>
    <r>
      <rPr>
        <b/>
        <u/>
        <sz val="12"/>
        <rFont val="Times New Roman"/>
        <family val="1"/>
      </rPr>
      <t>Підпрограма 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>"Електронний квиток"</t>
    </r>
  </si>
  <si>
    <r>
      <t>Завдання 1</t>
    </r>
    <r>
      <rPr>
        <sz val="12"/>
        <rFont val="Times New Roman"/>
        <family val="1"/>
      </rPr>
      <t>.Емісія електронних квитків  КПКВК 0217450</t>
    </r>
  </si>
  <si>
    <r>
      <t>Підпрограма 2.</t>
    </r>
    <r>
      <rPr>
        <b/>
        <sz val="12"/>
        <rFont val="Times New Roman"/>
        <family val="1"/>
        <charset val="204"/>
      </rPr>
      <t>"Електронний квиток"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</rPr>
      <t xml:space="preserve">Мета: Забезпечення безготівкової оплати вартості проїзду у міському комунальному та приватному транспорті, облік наданих пільг на проїзд
</t>
    </r>
    <r>
      <rPr>
        <sz val="10"/>
        <rFont val="Times New Roman"/>
        <family val="1"/>
        <charset val="204"/>
      </rPr>
      <t/>
    </r>
  </si>
  <si>
    <r>
      <t xml:space="preserve">Завдання 1.Емісія електронних квитків  </t>
    </r>
    <r>
      <rPr>
        <sz val="12"/>
        <rFont val="Times New Roman"/>
        <family val="1"/>
        <charset val="204"/>
      </rPr>
      <t>КПКВК 0217450</t>
    </r>
  </si>
  <si>
    <t>орієнтовна кількість осіб, які щорічно реєструються в ЄДАРП та мають право на пільговий проїзд у міському пасажирському траспорті , чол.</t>
  </si>
  <si>
    <t xml:space="preserve"> </t>
  </si>
  <si>
    <t>Надання інформації про пільговиків, які перебувають  на обліку в ЄДАРП</t>
  </si>
  <si>
    <t>Департамент соціального захисту населення СМР</t>
  </si>
  <si>
    <r>
      <rPr>
        <sz val="12"/>
        <color indexed="8"/>
        <rFont val="Times New Roman"/>
        <family val="1"/>
        <charset val="204"/>
      </rPr>
      <t>2.1.2</t>
    </r>
    <r>
      <rPr>
        <sz val="12"/>
        <color indexed="10"/>
        <rFont val="Times New Roman"/>
        <family val="1"/>
        <charset val="204"/>
      </rPr>
      <t>.</t>
    </r>
    <r>
      <rPr>
        <sz val="12"/>
        <color indexed="8"/>
        <rFont val="Times New Roman"/>
        <family val="1"/>
      </rPr>
      <t xml:space="preserve"> Емісія (виготовлення)  персоніфікованих безконтактних карток (для пільгової категорії пасажирів)</t>
    </r>
  </si>
  <si>
    <t>бюджет Сумської міської об’єднаної територіальної громади</t>
  </si>
  <si>
    <t xml:space="preserve"> бюджет Сумської міської об’єднаної територіаль-ної громади </t>
  </si>
  <si>
    <t>кошти інших джерел ( кошти інвестора, кошти населення), з них:</t>
  </si>
  <si>
    <t>кошти інвестора</t>
  </si>
  <si>
    <t>кошти населення</t>
  </si>
  <si>
    <t>1.2.1.Забезпечення медіа-інформування населення (в мережі Інтернет,  на телебаченні в друкованих ЗМІ  із рекламно-роз'яснювальною інформацією про переваги АСООП)</t>
  </si>
  <si>
    <t>Залучення інвестованих коштів, забезпечення необхідних договірних зобов'язань всіх учасників правовідносин</t>
  </si>
  <si>
    <t xml:space="preserve">3.1.1.Встановлення обладнання та пристроїв АСООП </t>
  </si>
  <si>
    <t xml:space="preserve">4.1.1.Встановлення обладнання та пристроїв АСООП </t>
  </si>
  <si>
    <t>Введення системи в експлуатацію, отримання даних про виконану транспорту роботу та пасажиропотік, підвищення якості надання послуг з перевезення пасажирів</t>
  </si>
  <si>
    <r>
      <t>Мета:</t>
    </r>
    <r>
      <rPr>
        <sz val="12"/>
        <rFont val="Times New Roman"/>
        <family val="1"/>
        <charset val="204"/>
      </rPr>
      <t xml:space="preserve"> організаційне і правове забезпечення АСООП</t>
    </r>
  </si>
  <si>
    <t xml:space="preserve">1.1.1.Розробка та затвердження рішення виконавчого комітету про впровадження АСООП (порядок функціонування та вимоги до АСООП, види та форми носіїв, порядок обігу та реєстрації проїзних документів; встановлення вартості транспортних послуг з урахуванням функціонування АСООП; порядок конкурсного відбору уповноваженої особи на справляння  плати за транспортні послуги в міському пасажирському транспорті тощо)  
</t>
  </si>
  <si>
    <t>1.1.2. Проведення конкурсу (визначення переможця та укладання договору)</t>
  </si>
  <si>
    <t>Інвестор, населення міста</t>
  </si>
  <si>
    <t>Інвестор,  виконавчий комітет СМР (відділ бухгалтерського обліку та звітності, відділ транспорту, зв'язку та телекомунікаційних послуг)</t>
  </si>
  <si>
    <t>Забезпечення безготівкової оплати вартості проїзду у міському транспорті пільговими категоріями пасажирів</t>
  </si>
  <si>
    <t>Забезпечення безготівкової оплати вартості проїзду у міському транспорті з боку платної категорії пасажирів</t>
  </si>
  <si>
    <t>3.1.3.Поточні витрати на функціонування АСООП</t>
  </si>
  <si>
    <t>3.1.2.Тестування АСООП</t>
  </si>
  <si>
    <t>Перевірка коректності функціонування системи</t>
  </si>
  <si>
    <t>1.1. Створення передумов для впровадження
АСООП</t>
  </si>
  <si>
    <r>
      <t xml:space="preserve">Завдання 1. </t>
    </r>
    <r>
      <rPr>
        <sz val="12"/>
        <rFont val="Times New Roman"/>
        <family val="1"/>
        <charset val="204"/>
      </rPr>
      <t>Створення передумов для впровадження
АСООП</t>
    </r>
  </si>
  <si>
    <r>
      <t>Завдання 2</t>
    </r>
    <r>
      <rPr>
        <sz val="12"/>
        <rFont val="Times New Roman"/>
        <family val="1"/>
        <charset val="204"/>
      </rPr>
      <t>. Забезпечення організаційної підтримки та популяризація проєкту</t>
    </r>
  </si>
  <si>
    <t>1.2.Забезпечення організаційної підтримки та популяризація проєкту</t>
  </si>
  <si>
    <r>
      <t xml:space="preserve">Інвестор, </t>
    </r>
    <r>
      <rPr>
        <sz val="12"/>
        <rFont val="Times New Roman"/>
        <family val="1"/>
      </rPr>
      <t>департамент соціального захисту населення СМР,</t>
    </r>
    <r>
      <rPr>
        <sz val="12"/>
        <rFont val="Times New Roman"/>
        <family val="1"/>
        <charset val="204"/>
      </rPr>
      <t xml:space="preserve"> виконавчий комітет СМР (відділ бухгалтерського обліку та звітності, відділ транспорту, зв'язку та телекомунікаційних послуг)</t>
    </r>
  </si>
  <si>
    <t xml:space="preserve">Інвестор
</t>
  </si>
  <si>
    <r>
      <t>Відповідальний виконавець</t>
    </r>
    <r>
      <rPr>
        <sz val="12"/>
        <rFont val="Times New Roman"/>
        <family val="1"/>
        <charset val="204"/>
      </rPr>
      <t>: Інвестор, департамент соціального захисту населення СМР, виконавчий комітет СМР (відділ бухгалтерського обліку та звітності, відділ транспорту, зв'язку та телекомунікаційних послуг)</t>
    </r>
  </si>
  <si>
    <t>кількість осіб, що мають право на пільговий проїзд у міському пасажирському траспорті (що перебувають на обліку в ЄДАРП станом на 01.01.2020), чол.</t>
  </si>
  <si>
    <t>Іінвестор</t>
  </si>
  <si>
    <t>Інвестор, КП СМР "Електроав-тотранс"</t>
  </si>
  <si>
    <t>Додаток 1</t>
  </si>
  <si>
    <t>Сумський міський голова</t>
  </si>
  <si>
    <t>О.М. Лисенко</t>
  </si>
  <si>
    <t>Виконавець: Яковенко С.В.</t>
  </si>
  <si>
    <t>Виконавець:Яковенко С.В.</t>
  </si>
  <si>
    <t>2.1.3.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</si>
  <si>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 xml:space="preserve">до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
</t>
  </si>
  <si>
    <t xml:space="preserve">Ресурсне забезпечення 
цільової Програми автоматизованої системи обліку оплати проїзду  у міському пасажирському транспорті на території Сумської міської об’єднаної територіальної громади на 2020-2022 роки
</t>
  </si>
  <si>
    <t xml:space="preserve">до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       
</t>
  </si>
  <si>
    <t>цільової Програми автоматизованої системи обліку оплати проїзду  у міському пасажирському транспорті на території Сумської міської об’єднаної територіальної громади   на 2020-2022 роки</t>
  </si>
  <si>
    <t xml:space="preserve">до 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 
</t>
  </si>
  <si>
    <t>Перелік завдань  цільової Програми автоматизованої системи обліку оплати проїзду у міському пасажирському транспорті на території Сумської міської об’єднаної територіальної громади  на 2020-2022 роки</t>
  </si>
  <si>
    <t xml:space="preserve">до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    
</t>
  </si>
  <si>
    <t xml:space="preserve">    Результативні показники виконання завдань  цільової Програми автоматизованої системи обліку оплати проїзду у міському пасажирському транспорті на території Сумської міської об’єднаної територіальної громади на 2020-2022 роки
</t>
  </si>
  <si>
    <t xml:space="preserve">Мета: вдосконалення ефективності функціонування транспортного забезпечення на території міської ОТГ;  поетапне впровадження системи автоматизації збору виручки у міському транспорті та обліку кількості перевезених пасажирів, в тому числі і пільгових категорій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</si>
</sst>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vertical="top" wrapText="1"/>
    </xf>
    <xf numFmtId="2" fontId="2" fillId="2" borderId="0" xfId="0" applyNumberFormat="1" applyFont="1" applyFill="1" applyBorder="1"/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justify" vertical="distributed" wrapText="1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2" fontId="2" fillId="2" borderId="1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  <xf numFmtId="0" fontId="9" fillId="2" borderId="4" xfId="0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wrapText="1"/>
    </xf>
    <xf numFmtId="2" fontId="2" fillId="3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justify"/>
    </xf>
    <xf numFmtId="0" fontId="9" fillId="2" borderId="2" xfId="0" applyFont="1" applyFill="1" applyBorder="1" applyAlignment="1">
      <alignment horizontal="justify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2" fillId="2" borderId="3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 applyAlignment="1">
      <alignment vertical="justify" wrapText="1"/>
    </xf>
    <xf numFmtId="0" fontId="2" fillId="2" borderId="0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justify" wrapText="1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8" zoomScaleNormal="100" workbookViewId="0">
      <selection activeCell="I11" sqref="I11"/>
    </sheetView>
  </sheetViews>
  <sheetFormatPr defaultRowHeight="15.75" x14ac:dyDescent="0.25"/>
  <cols>
    <col min="1" max="1" width="4.7109375" style="13" customWidth="1"/>
    <col min="2" max="2" width="24.42578125" style="13" customWidth="1"/>
    <col min="3" max="3" width="24.7109375" style="13" customWidth="1"/>
    <col min="4" max="4" width="8.5703125" style="13" customWidth="1"/>
    <col min="5" max="5" width="14.28515625" style="13" customWidth="1"/>
    <col min="6" max="6" width="12.85546875" style="13" customWidth="1"/>
    <col min="7" max="7" width="14.140625" style="13" customWidth="1"/>
    <col min="8" max="9" width="12.28515625" style="13" customWidth="1"/>
    <col min="10" max="10" width="10.85546875" style="13" customWidth="1"/>
    <col min="11" max="11" width="29.28515625" style="13" customWidth="1"/>
    <col min="12" max="16384" width="9.140625" style="13"/>
  </cols>
  <sheetData>
    <row r="1" spans="1:11" ht="15" customHeight="1" x14ac:dyDescent="0.25">
      <c r="H1" s="14"/>
      <c r="I1" s="14" t="s">
        <v>12</v>
      </c>
      <c r="J1" s="14"/>
      <c r="K1" s="14"/>
    </row>
    <row r="2" spans="1:11" ht="79.5" customHeight="1" x14ac:dyDescent="0.25">
      <c r="H2" s="112" t="s">
        <v>138</v>
      </c>
      <c r="I2" s="112"/>
      <c r="J2" s="112"/>
      <c r="K2" s="112"/>
    </row>
    <row r="3" spans="1:11" ht="8.25" customHeight="1" x14ac:dyDescent="0.25">
      <c r="H3" s="112" t="s">
        <v>49</v>
      </c>
      <c r="I3" s="112"/>
      <c r="J3" s="112"/>
      <c r="K3" s="112"/>
    </row>
    <row r="4" spans="1:11" ht="12.75" customHeight="1" x14ac:dyDescent="0.25">
      <c r="C4" s="15"/>
      <c r="D4" s="133" t="s">
        <v>13</v>
      </c>
      <c r="E4" s="133"/>
      <c r="F4" s="133"/>
      <c r="G4" s="133"/>
      <c r="H4" s="133"/>
      <c r="I4" s="133"/>
      <c r="J4" s="133"/>
    </row>
    <row r="5" spans="1:11" ht="33" customHeight="1" x14ac:dyDescent="0.25">
      <c r="C5" s="133" t="s">
        <v>139</v>
      </c>
      <c r="D5" s="133"/>
      <c r="E5" s="133"/>
      <c r="F5" s="133"/>
      <c r="G5" s="133"/>
      <c r="H5" s="133"/>
      <c r="I5" s="133"/>
      <c r="J5" s="133"/>
      <c r="K5" s="133"/>
    </row>
    <row r="6" spans="1:11" ht="6" hidden="1" customHeight="1" x14ac:dyDescent="0.25"/>
    <row r="7" spans="1:11" ht="16.5" customHeight="1" x14ac:dyDescent="0.25"/>
    <row r="8" spans="1:11" ht="40.5" customHeight="1" x14ac:dyDescent="0.25">
      <c r="A8" s="135" t="s">
        <v>14</v>
      </c>
      <c r="B8" s="141" t="s">
        <v>15</v>
      </c>
      <c r="C8" s="141" t="s">
        <v>16</v>
      </c>
      <c r="D8" s="139" t="s">
        <v>17</v>
      </c>
      <c r="E8" s="143" t="s">
        <v>18</v>
      </c>
      <c r="F8" s="135" t="s">
        <v>1</v>
      </c>
      <c r="G8" s="140" t="s">
        <v>21</v>
      </c>
      <c r="H8" s="140"/>
      <c r="I8" s="140"/>
      <c r="J8" s="140"/>
      <c r="K8" s="139" t="s">
        <v>20</v>
      </c>
    </row>
    <row r="9" spans="1:11" ht="47.25" customHeight="1" x14ac:dyDescent="0.25">
      <c r="A9" s="142"/>
      <c r="B9" s="139"/>
      <c r="C9" s="139"/>
      <c r="D9" s="139"/>
      <c r="E9" s="144"/>
      <c r="F9" s="123"/>
      <c r="G9" s="18" t="s">
        <v>19</v>
      </c>
      <c r="H9" s="20" t="s">
        <v>66</v>
      </c>
      <c r="I9" s="20" t="s">
        <v>41</v>
      </c>
      <c r="J9" s="20" t="s">
        <v>67</v>
      </c>
      <c r="K9" s="139"/>
    </row>
    <row r="10" spans="1:11" ht="13.5" customHeight="1" x14ac:dyDescent="0.25">
      <c r="A10" s="136" t="s">
        <v>50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ht="376.5" customHeight="1" x14ac:dyDescent="0.25">
      <c r="A11" s="88" t="s">
        <v>22</v>
      </c>
      <c r="B11" s="111" t="s">
        <v>120</v>
      </c>
      <c r="C11" s="21" t="s">
        <v>111</v>
      </c>
      <c r="D11" s="111" t="s">
        <v>42</v>
      </c>
      <c r="E11" s="21" t="s">
        <v>71</v>
      </c>
      <c r="F11" s="21" t="s">
        <v>51</v>
      </c>
      <c r="G11" s="22">
        <f>H11+I11+J11</f>
        <v>0</v>
      </c>
      <c r="H11" s="22">
        <v>0</v>
      </c>
      <c r="I11" s="22">
        <v>0</v>
      </c>
      <c r="J11" s="22">
        <v>0</v>
      </c>
      <c r="K11" s="111" t="s">
        <v>53</v>
      </c>
    </row>
    <row r="12" spans="1:11" ht="110.25" customHeight="1" x14ac:dyDescent="0.25">
      <c r="A12" s="84"/>
      <c r="B12" s="99"/>
      <c r="C12" s="134" t="s">
        <v>112</v>
      </c>
      <c r="D12" s="124" t="s">
        <v>52</v>
      </c>
      <c r="E12" s="134" t="s">
        <v>71</v>
      </c>
      <c r="F12" s="145" t="s">
        <v>51</v>
      </c>
      <c r="G12" s="125">
        <f>H12+I12+J12</f>
        <v>0</v>
      </c>
      <c r="H12" s="125">
        <v>0</v>
      </c>
      <c r="I12" s="125">
        <v>0</v>
      </c>
      <c r="J12" s="125">
        <v>0</v>
      </c>
      <c r="K12" s="109" t="s">
        <v>106</v>
      </c>
    </row>
    <row r="13" spans="1:11" ht="7.5" hidden="1" customHeight="1" x14ac:dyDescent="0.25">
      <c r="A13" s="84"/>
      <c r="B13" s="99"/>
      <c r="C13" s="123"/>
      <c r="D13" s="147"/>
      <c r="E13" s="123"/>
      <c r="F13" s="146"/>
      <c r="G13" s="123"/>
      <c r="H13" s="123"/>
      <c r="I13" s="123"/>
      <c r="J13" s="123"/>
      <c r="K13" s="98"/>
    </row>
    <row r="14" spans="1:11" ht="235.5" customHeight="1" x14ac:dyDescent="0.25">
      <c r="A14" s="84"/>
      <c r="B14" s="4" t="s">
        <v>123</v>
      </c>
      <c r="C14" s="4" t="s">
        <v>105</v>
      </c>
      <c r="D14" s="4" t="s">
        <v>42</v>
      </c>
      <c r="E14" s="4" t="s">
        <v>74</v>
      </c>
      <c r="F14" s="4" t="s">
        <v>51</v>
      </c>
      <c r="G14" s="22">
        <f>H14+I14+J14</f>
        <v>0</v>
      </c>
      <c r="H14" s="22">
        <v>0</v>
      </c>
      <c r="I14" s="87">
        <v>0</v>
      </c>
      <c r="J14" s="22">
        <v>0</v>
      </c>
      <c r="K14" s="4" t="s">
        <v>57</v>
      </c>
    </row>
    <row r="15" spans="1:11" ht="18" customHeight="1" x14ac:dyDescent="0.25">
      <c r="A15" s="150" t="s">
        <v>89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/>
    </row>
    <row r="16" spans="1:11" ht="87.75" customHeight="1" x14ac:dyDescent="0.25">
      <c r="A16" s="110">
        <v>2</v>
      </c>
      <c r="B16" s="111" t="s">
        <v>90</v>
      </c>
      <c r="C16" s="21" t="s">
        <v>78</v>
      </c>
      <c r="D16" s="21" t="s">
        <v>42</v>
      </c>
      <c r="E16" s="21" t="s">
        <v>113</v>
      </c>
      <c r="F16" s="21" t="s">
        <v>75</v>
      </c>
      <c r="G16" s="22">
        <f>H16+I16+J16</f>
        <v>7428</v>
      </c>
      <c r="H16" s="22">
        <v>7428</v>
      </c>
      <c r="I16" s="22">
        <v>0</v>
      </c>
      <c r="J16" s="22">
        <v>0</v>
      </c>
      <c r="K16" s="21" t="s">
        <v>116</v>
      </c>
    </row>
    <row r="17" spans="1:11" s="21" customFormat="1" ht="211.5" customHeight="1" x14ac:dyDescent="0.25">
      <c r="A17" s="110"/>
      <c r="B17" s="94"/>
      <c r="C17" s="95" t="s">
        <v>99</v>
      </c>
      <c r="D17" s="111" t="s">
        <v>76</v>
      </c>
      <c r="E17" s="111" t="s">
        <v>114</v>
      </c>
      <c r="F17" s="111" t="s">
        <v>101</v>
      </c>
      <c r="G17" s="96">
        <f>I17</f>
        <v>2585</v>
      </c>
      <c r="H17" s="96">
        <v>0</v>
      </c>
      <c r="I17" s="96">
        <v>2585</v>
      </c>
      <c r="J17" s="96">
        <v>80</v>
      </c>
      <c r="K17" s="111" t="s">
        <v>115</v>
      </c>
    </row>
    <row r="18" spans="1:11" s="14" customFormat="1" ht="141" customHeight="1" x14ac:dyDescent="0.25">
      <c r="A18" s="110"/>
      <c r="B18" s="94"/>
      <c r="C18" s="80" t="s">
        <v>135</v>
      </c>
      <c r="D18" s="111" t="s">
        <v>76</v>
      </c>
      <c r="E18" s="111" t="s">
        <v>98</v>
      </c>
      <c r="F18" s="111"/>
      <c r="G18" s="17">
        <v>0</v>
      </c>
      <c r="H18" s="17"/>
      <c r="I18" s="17">
        <v>0</v>
      </c>
      <c r="J18" s="17">
        <v>0</v>
      </c>
      <c r="K18" s="111" t="s">
        <v>97</v>
      </c>
    </row>
    <row r="19" spans="1:11" ht="16.5" customHeight="1" x14ac:dyDescent="0.25">
      <c r="A19" s="113" t="s">
        <v>79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1" ht="109.5" customHeight="1" x14ac:dyDescent="0.25">
      <c r="A20" s="23" t="s">
        <v>23</v>
      </c>
      <c r="B20" s="124" t="s">
        <v>80</v>
      </c>
      <c r="C20" s="121" t="s">
        <v>107</v>
      </c>
      <c r="D20" s="124" t="s">
        <v>42</v>
      </c>
      <c r="E20" s="124" t="s">
        <v>129</v>
      </c>
      <c r="F20" s="124" t="s">
        <v>72</v>
      </c>
      <c r="G20" s="125">
        <f>H20+I20+J20</f>
        <v>19924.5</v>
      </c>
      <c r="H20" s="125">
        <f>19924500/1000</f>
        <v>19924.5</v>
      </c>
      <c r="I20" s="125">
        <v>0</v>
      </c>
      <c r="J20" s="125">
        <v>0</v>
      </c>
      <c r="K20" s="153" t="s">
        <v>109</v>
      </c>
    </row>
    <row r="21" spans="1:11" ht="36" hidden="1" customHeight="1" x14ac:dyDescent="0.25">
      <c r="A21" s="84"/>
      <c r="B21" s="149"/>
      <c r="C21" s="122"/>
      <c r="D21" s="122"/>
      <c r="E21" s="122"/>
      <c r="F21" s="122"/>
      <c r="G21" s="122"/>
      <c r="H21" s="128"/>
      <c r="I21" s="122"/>
      <c r="J21" s="122"/>
      <c r="K21" s="154"/>
    </row>
    <row r="22" spans="1:11" ht="34.5" hidden="1" customHeight="1" x14ac:dyDescent="0.25">
      <c r="A22" s="84"/>
      <c r="B22" s="149"/>
      <c r="C22" s="123"/>
      <c r="D22" s="123"/>
      <c r="E22" s="123"/>
      <c r="F22" s="123"/>
      <c r="G22" s="123"/>
      <c r="H22" s="22"/>
      <c r="I22" s="123"/>
      <c r="J22" s="123"/>
      <c r="K22" s="4"/>
    </row>
    <row r="23" spans="1:11" ht="69" customHeight="1" x14ac:dyDescent="0.25">
      <c r="A23" s="100"/>
      <c r="B23" s="149"/>
      <c r="C23" s="106" t="s">
        <v>118</v>
      </c>
      <c r="D23" s="105" t="s">
        <v>42</v>
      </c>
      <c r="E23" s="101" t="s">
        <v>128</v>
      </c>
      <c r="F23" s="105" t="s">
        <v>72</v>
      </c>
      <c r="G23" s="107">
        <v>0</v>
      </c>
      <c r="H23" s="103">
        <v>0</v>
      </c>
      <c r="I23" s="107">
        <v>0</v>
      </c>
      <c r="J23" s="107">
        <v>0</v>
      </c>
      <c r="K23" s="104" t="s">
        <v>119</v>
      </c>
    </row>
    <row r="24" spans="1:11" ht="66" customHeight="1" x14ac:dyDescent="0.25">
      <c r="A24" s="83"/>
      <c r="B24" s="147"/>
      <c r="C24" s="21" t="s">
        <v>117</v>
      </c>
      <c r="D24" s="21" t="s">
        <v>76</v>
      </c>
      <c r="E24" s="101" t="s">
        <v>128</v>
      </c>
      <c r="F24" s="21" t="s">
        <v>72</v>
      </c>
      <c r="G24" s="22">
        <f>H24+I24+J24</f>
        <v>1752</v>
      </c>
      <c r="H24" s="22">
        <v>0</v>
      </c>
      <c r="I24" s="22">
        <v>1092</v>
      </c>
      <c r="J24" s="22">
        <v>660</v>
      </c>
      <c r="K24" s="4" t="s">
        <v>55</v>
      </c>
    </row>
    <row r="25" spans="1:11" x14ac:dyDescent="0.25">
      <c r="A25" s="31"/>
      <c r="B25" s="116" t="s">
        <v>81</v>
      </c>
      <c r="C25" s="117"/>
      <c r="D25" s="117"/>
      <c r="E25" s="117"/>
      <c r="F25" s="117"/>
      <c r="G25" s="117"/>
      <c r="H25" s="117"/>
      <c r="I25" s="117"/>
      <c r="J25" s="117"/>
      <c r="K25" s="118"/>
    </row>
    <row r="26" spans="1:11" ht="111.75" customHeight="1" x14ac:dyDescent="0.25">
      <c r="A26" s="124" t="s">
        <v>82</v>
      </c>
      <c r="B26" s="148" t="s">
        <v>83</v>
      </c>
      <c r="C26" s="72" t="s">
        <v>108</v>
      </c>
      <c r="D26" s="27" t="s">
        <v>56</v>
      </c>
      <c r="E26" s="27" t="s">
        <v>128</v>
      </c>
      <c r="F26" s="72" t="s">
        <v>72</v>
      </c>
      <c r="G26" s="22">
        <f>H26+I26+J26</f>
        <v>7020</v>
      </c>
      <c r="H26" s="89">
        <v>0</v>
      </c>
      <c r="I26" s="89">
        <v>0</v>
      </c>
      <c r="J26" s="70">
        <v>7020</v>
      </c>
      <c r="K26" s="72" t="s">
        <v>109</v>
      </c>
    </row>
    <row r="27" spans="1:11" x14ac:dyDescent="0.25">
      <c r="A27" s="122"/>
      <c r="B27" s="149"/>
      <c r="C27" s="129" t="s">
        <v>84</v>
      </c>
      <c r="D27" s="126" t="s">
        <v>56</v>
      </c>
      <c r="E27" s="126" t="s">
        <v>128</v>
      </c>
      <c r="F27" s="129" t="s">
        <v>72</v>
      </c>
      <c r="G27" s="119">
        <f>H27+I27+J27</f>
        <v>486</v>
      </c>
      <c r="H27" s="131">
        <v>0</v>
      </c>
      <c r="I27" s="131">
        <v>0</v>
      </c>
      <c r="J27" s="155">
        <v>486</v>
      </c>
      <c r="K27" s="129" t="s">
        <v>55</v>
      </c>
    </row>
    <row r="28" spans="1:11" ht="61.5" customHeight="1" x14ac:dyDescent="0.25">
      <c r="A28" s="122"/>
      <c r="B28" s="149"/>
      <c r="C28" s="130"/>
      <c r="D28" s="127"/>
      <c r="E28" s="127"/>
      <c r="F28" s="130"/>
      <c r="G28" s="120"/>
      <c r="H28" s="132"/>
      <c r="I28" s="132"/>
      <c r="J28" s="127"/>
      <c r="K28" s="129"/>
    </row>
    <row r="29" spans="1:11" ht="10.5" hidden="1" customHeight="1" x14ac:dyDescent="0.25">
      <c r="A29" s="123"/>
      <c r="B29" s="147"/>
      <c r="C29" s="120"/>
      <c r="D29" s="120"/>
      <c r="E29" s="120"/>
      <c r="F29" s="120"/>
      <c r="G29" s="120"/>
      <c r="H29" s="132"/>
      <c r="I29" s="132"/>
      <c r="J29" s="120"/>
      <c r="K29" s="120"/>
    </row>
    <row r="30" spans="1:11" ht="15.75" customHeight="1" x14ac:dyDescent="0.25">
      <c r="A30" s="158" t="s">
        <v>24</v>
      </c>
      <c r="B30" s="117"/>
      <c r="C30" s="117"/>
      <c r="D30" s="117"/>
      <c r="E30" s="117"/>
      <c r="F30" s="118"/>
      <c r="G30" s="22">
        <f>H30+I30+J30</f>
        <v>39275.5</v>
      </c>
      <c r="H30" s="102">
        <f>H11+H12+H14+H16+H17+H18+H20+H23+H24+H26+H27</f>
        <v>27352.5</v>
      </c>
      <c r="I30" s="102">
        <f>I11+I12+I14+I16+I17+I18+I20+I23+I24+I26+I27</f>
        <v>3677</v>
      </c>
      <c r="J30" s="102">
        <f>J11+J12+J14+J16+J17+J18+J20+J23+J24+J26+J27</f>
        <v>8246</v>
      </c>
      <c r="K30" s="26"/>
    </row>
    <row r="31" spans="1:11" ht="21.75" customHeight="1" x14ac:dyDescent="0.25">
      <c r="A31" s="14"/>
      <c r="B31" s="14"/>
      <c r="C31" s="14"/>
      <c r="D31" s="14"/>
      <c r="E31" s="14"/>
      <c r="F31" s="14"/>
      <c r="G31" s="32"/>
      <c r="H31" s="32"/>
      <c r="I31" s="32"/>
      <c r="J31" s="32"/>
      <c r="K31" s="14"/>
    </row>
    <row r="32" spans="1:11" ht="35.25" customHeight="1" x14ac:dyDescent="0.25">
      <c r="A32" s="112" t="s">
        <v>131</v>
      </c>
      <c r="B32" s="112"/>
      <c r="C32" s="112"/>
      <c r="D32" s="14"/>
      <c r="E32" s="14"/>
      <c r="F32" s="14"/>
      <c r="G32" s="32"/>
      <c r="H32" s="32"/>
      <c r="I32" s="32"/>
      <c r="J32" s="157" t="s">
        <v>132</v>
      </c>
      <c r="K32" s="157"/>
    </row>
    <row r="33" spans="1:11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8" customHeight="1" x14ac:dyDescent="0.25">
      <c r="A34" s="112" t="s">
        <v>133</v>
      </c>
      <c r="B34" s="156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</sheetData>
  <mergeCells count="49">
    <mergeCell ref="A34:B34"/>
    <mergeCell ref="G20:G22"/>
    <mergeCell ref="B20:B24"/>
    <mergeCell ref="J32:K32"/>
    <mergeCell ref="A32:C32"/>
    <mergeCell ref="A30:F30"/>
    <mergeCell ref="K27:K29"/>
    <mergeCell ref="A26:A29"/>
    <mergeCell ref="B26:B29"/>
    <mergeCell ref="G12:G13"/>
    <mergeCell ref="A15:K15"/>
    <mergeCell ref="K20:K21"/>
    <mergeCell ref="J12:J13"/>
    <mergeCell ref="J27:J29"/>
    <mergeCell ref="I27:I29"/>
    <mergeCell ref="D27:D29"/>
    <mergeCell ref="C27:C29"/>
    <mergeCell ref="C5:K5"/>
    <mergeCell ref="C12:C13"/>
    <mergeCell ref="F8:F9"/>
    <mergeCell ref="A10:K10"/>
    <mergeCell ref="K8:K9"/>
    <mergeCell ref="G8:J8"/>
    <mergeCell ref="H12:H13"/>
    <mergeCell ref="B8:B9"/>
    <mergeCell ref="A8:A9"/>
    <mergeCell ref="C8:C9"/>
    <mergeCell ref="D8:D9"/>
    <mergeCell ref="E8:E9"/>
    <mergeCell ref="I12:I13"/>
    <mergeCell ref="E12:E13"/>
    <mergeCell ref="F12:F13"/>
    <mergeCell ref="D12:D13"/>
    <mergeCell ref="H2:K2"/>
    <mergeCell ref="H3:K3"/>
    <mergeCell ref="A19:K19"/>
    <mergeCell ref="B25:K25"/>
    <mergeCell ref="G27:G29"/>
    <mergeCell ref="C20:C22"/>
    <mergeCell ref="D20:D22"/>
    <mergeCell ref="I20:I22"/>
    <mergeCell ref="F20:F22"/>
    <mergeCell ref="E27:E29"/>
    <mergeCell ref="J20:J22"/>
    <mergeCell ref="H20:H21"/>
    <mergeCell ref="E20:E22"/>
    <mergeCell ref="F27:F29"/>
    <mergeCell ref="H27:H29"/>
    <mergeCell ref="D4:J4"/>
  </mergeCells>
  <phoneticPr fontId="0" type="noConversion"/>
  <pageMargins left="0.74803149606299213" right="0.74803149606299213" top="1.1811023622047245" bottom="0.98425196850393704" header="0.51181102362204722" footer="0.51181102362204722"/>
  <pageSetup paperSize="9" scale="69" orientation="landscape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view="pageBreakPreview" zoomScale="70" zoomScaleNormal="70" zoomScaleSheetLayoutView="70" workbookViewId="0">
      <selection activeCell="A4" sqref="A4:L4"/>
    </sheetView>
  </sheetViews>
  <sheetFormatPr defaultRowHeight="15.75" x14ac:dyDescent="0.25"/>
  <cols>
    <col min="1" max="1" width="56.42578125" style="10" customWidth="1"/>
    <col min="2" max="2" width="15.5703125" style="34" customWidth="1"/>
    <col min="3" max="3" width="11.85546875" style="3" customWidth="1"/>
    <col min="4" max="4" width="10.5703125" style="3" customWidth="1"/>
    <col min="5" max="5" width="12.140625" style="3" customWidth="1"/>
    <col min="6" max="6" width="12.28515625" style="3" customWidth="1"/>
    <col min="7" max="7" width="11.140625" style="3" customWidth="1"/>
    <col min="8" max="8" width="12.42578125" style="3" customWidth="1"/>
    <col min="9" max="9" width="11.42578125" style="3" customWidth="1"/>
    <col min="10" max="10" width="11" style="3" customWidth="1"/>
    <col min="11" max="11" width="12.7109375" style="3" customWidth="1"/>
    <col min="12" max="12" width="34.5703125" style="3" customWidth="1"/>
    <col min="13" max="16384" width="9.140625" style="1"/>
  </cols>
  <sheetData>
    <row r="1" spans="1:13" x14ac:dyDescent="0.25">
      <c r="A1" s="33"/>
      <c r="C1" s="35"/>
      <c r="D1" s="35"/>
      <c r="E1" s="35"/>
      <c r="F1" s="35"/>
      <c r="G1" s="36" t="s">
        <v>4</v>
      </c>
      <c r="H1" s="37"/>
      <c r="I1" s="172" t="s">
        <v>39</v>
      </c>
      <c r="J1" s="172"/>
      <c r="K1" s="172"/>
      <c r="L1" s="172"/>
    </row>
    <row r="2" spans="1:13" ht="70.5" customHeight="1" x14ac:dyDescent="0.25">
      <c r="F2" s="35"/>
      <c r="G2" s="35"/>
      <c r="H2" s="35"/>
      <c r="I2" s="174" t="s">
        <v>140</v>
      </c>
      <c r="J2" s="174"/>
      <c r="K2" s="174"/>
      <c r="L2" s="174"/>
      <c r="M2" s="39"/>
    </row>
    <row r="3" spans="1:13" hidden="1" x14ac:dyDescent="0.25">
      <c r="A3" s="33"/>
      <c r="C3" s="35"/>
      <c r="D3" s="35"/>
      <c r="E3" s="35"/>
      <c r="F3" s="35"/>
      <c r="G3" s="35"/>
      <c r="H3" s="35"/>
      <c r="I3" s="174"/>
      <c r="J3" s="174"/>
      <c r="K3" s="174"/>
      <c r="L3" s="174"/>
    </row>
    <row r="4" spans="1:13" ht="31.5" customHeight="1" x14ac:dyDescent="0.25">
      <c r="A4" s="173" t="s">
        <v>141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3" ht="10.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L5" s="3" t="s">
        <v>7</v>
      </c>
    </row>
    <row r="6" spans="1:13" ht="22.5" customHeight="1" x14ac:dyDescent="0.25">
      <c r="A6" s="164" t="s">
        <v>48</v>
      </c>
      <c r="B6" s="165" t="s">
        <v>61</v>
      </c>
      <c r="C6" s="166" t="s">
        <v>58</v>
      </c>
      <c r="D6" s="166"/>
      <c r="E6" s="166"/>
      <c r="F6" s="166" t="s">
        <v>43</v>
      </c>
      <c r="G6" s="166"/>
      <c r="H6" s="166"/>
      <c r="I6" s="164" t="s">
        <v>59</v>
      </c>
      <c r="J6" s="164"/>
      <c r="K6" s="164"/>
      <c r="L6" s="164" t="s">
        <v>5</v>
      </c>
    </row>
    <row r="7" spans="1:13" ht="30.75" customHeight="1" x14ac:dyDescent="0.25">
      <c r="A7" s="164"/>
      <c r="B7" s="165"/>
      <c r="C7" s="166" t="s">
        <v>2</v>
      </c>
      <c r="D7" s="166" t="s">
        <v>6</v>
      </c>
      <c r="E7" s="166"/>
      <c r="F7" s="166" t="s">
        <v>2</v>
      </c>
      <c r="G7" s="166" t="s">
        <v>6</v>
      </c>
      <c r="H7" s="166"/>
      <c r="I7" s="166" t="s">
        <v>2</v>
      </c>
      <c r="J7" s="166" t="s">
        <v>6</v>
      </c>
      <c r="K7" s="166"/>
      <c r="L7" s="164"/>
    </row>
    <row r="8" spans="1:13" ht="45.75" customHeight="1" x14ac:dyDescent="0.25">
      <c r="A8" s="164"/>
      <c r="B8" s="165"/>
      <c r="C8" s="166"/>
      <c r="D8" s="42" t="s">
        <v>0</v>
      </c>
      <c r="E8" s="42" t="s">
        <v>11</v>
      </c>
      <c r="F8" s="166"/>
      <c r="G8" s="42" t="s">
        <v>0</v>
      </c>
      <c r="H8" s="42" t="s">
        <v>11</v>
      </c>
      <c r="I8" s="166"/>
      <c r="J8" s="42" t="s">
        <v>0</v>
      </c>
      <c r="K8" s="16" t="s">
        <v>11</v>
      </c>
      <c r="L8" s="164"/>
    </row>
    <row r="9" spans="1:13" x14ac:dyDescent="0.25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3">
        <v>11</v>
      </c>
      <c r="L9" s="43">
        <v>12</v>
      </c>
    </row>
    <row r="10" spans="1:13" ht="27.75" customHeight="1" x14ac:dyDescent="0.25">
      <c r="A10" s="46" t="s">
        <v>3</v>
      </c>
      <c r="B10" s="17"/>
      <c r="C10" s="47">
        <f>C11+C15+C19+C24</f>
        <v>27352.5</v>
      </c>
      <c r="D10" s="47">
        <f>D23</f>
        <v>0</v>
      </c>
      <c r="E10" s="47">
        <f>E11+E19+E24</f>
        <v>0</v>
      </c>
      <c r="F10" s="47">
        <f>F11+F15+F19+F24</f>
        <v>3677</v>
      </c>
      <c r="G10" s="47">
        <f>G11+G19+G24+G15</f>
        <v>2585</v>
      </c>
      <c r="H10" s="47">
        <f>H11+H19+H24</f>
        <v>0</v>
      </c>
      <c r="I10" s="47">
        <f>I11+I15+I19+I24</f>
        <v>8246</v>
      </c>
      <c r="J10" s="47">
        <f>J11+J19+J24+J15</f>
        <v>80</v>
      </c>
      <c r="K10" s="47">
        <f>K11+K19+K24</f>
        <v>0</v>
      </c>
      <c r="L10" s="24"/>
    </row>
    <row r="11" spans="1:13" ht="42.75" customHeight="1" x14ac:dyDescent="0.25">
      <c r="A11" s="48" t="s">
        <v>60</v>
      </c>
      <c r="C11" s="47">
        <f>SUM(C13:C14)</f>
        <v>0</v>
      </c>
      <c r="D11" s="47">
        <v>0</v>
      </c>
      <c r="E11" s="47">
        <v>0</v>
      </c>
      <c r="F11" s="47">
        <f>SUM(F13:F14)</f>
        <v>0</v>
      </c>
      <c r="G11" s="76">
        <v>0</v>
      </c>
      <c r="H11" s="76">
        <v>0</v>
      </c>
      <c r="I11" s="47">
        <f>SUM(I13:I14)</f>
        <v>0</v>
      </c>
      <c r="J11" s="76">
        <v>0</v>
      </c>
      <c r="K11" s="47">
        <v>0</v>
      </c>
      <c r="L11" s="85"/>
    </row>
    <row r="12" spans="1:13" ht="35.25" customHeight="1" x14ac:dyDescent="0.25">
      <c r="A12" s="46" t="s">
        <v>110</v>
      </c>
      <c r="B12" s="41"/>
      <c r="C12" s="28"/>
      <c r="D12" s="17"/>
      <c r="E12" s="17"/>
      <c r="F12" s="28"/>
      <c r="G12" s="16"/>
      <c r="H12" s="17"/>
      <c r="I12" s="28"/>
      <c r="J12" s="16"/>
      <c r="K12" s="17"/>
      <c r="L12" s="85"/>
    </row>
    <row r="13" spans="1:13" ht="57.75" customHeight="1" x14ac:dyDescent="0.25">
      <c r="A13" s="46" t="s">
        <v>121</v>
      </c>
      <c r="B13" s="29" t="s">
        <v>51</v>
      </c>
      <c r="C13" s="81">
        <f>E13</f>
        <v>0</v>
      </c>
      <c r="D13" s="81"/>
      <c r="E13" s="81"/>
      <c r="F13" s="81">
        <v>0</v>
      </c>
      <c r="G13" s="81"/>
      <c r="H13" s="81"/>
      <c r="I13" s="81">
        <f>K13</f>
        <v>0</v>
      </c>
      <c r="J13" s="81"/>
      <c r="K13" s="81"/>
      <c r="L13" s="16" t="s">
        <v>73</v>
      </c>
    </row>
    <row r="14" spans="1:13" ht="99" customHeight="1" x14ac:dyDescent="0.25">
      <c r="A14" s="60" t="s">
        <v>122</v>
      </c>
      <c r="B14" s="29" t="s">
        <v>51</v>
      </c>
      <c r="C14" s="28">
        <v>0</v>
      </c>
      <c r="D14" s="28"/>
      <c r="E14" s="28"/>
      <c r="F14" s="28">
        <v>0</v>
      </c>
      <c r="G14" s="28">
        <v>0</v>
      </c>
      <c r="H14" s="28">
        <v>0</v>
      </c>
      <c r="I14" s="28">
        <f>K14</f>
        <v>0</v>
      </c>
      <c r="J14" s="28"/>
      <c r="K14" s="52"/>
      <c r="L14" s="16" t="s">
        <v>77</v>
      </c>
    </row>
    <row r="15" spans="1:13" ht="29.25" customHeight="1" x14ac:dyDescent="0.25">
      <c r="A15" s="90" t="s">
        <v>91</v>
      </c>
      <c r="B15" s="29"/>
      <c r="C15" s="92">
        <f>C17+C18</f>
        <v>7428</v>
      </c>
      <c r="D15" s="92"/>
      <c r="E15" s="92"/>
      <c r="F15" s="92">
        <f>F17+F18</f>
        <v>2585</v>
      </c>
      <c r="G15" s="92">
        <f>G18</f>
        <v>2585</v>
      </c>
      <c r="H15" s="92"/>
      <c r="I15" s="92">
        <f>I18</f>
        <v>80</v>
      </c>
      <c r="J15" s="92">
        <f>J18</f>
        <v>80</v>
      </c>
      <c r="K15" s="93"/>
      <c r="L15" s="24"/>
    </row>
    <row r="16" spans="1:13" ht="57" customHeight="1" x14ac:dyDescent="0.25">
      <c r="A16" s="91" t="s">
        <v>85</v>
      </c>
      <c r="B16" s="29"/>
      <c r="C16" s="28"/>
      <c r="D16" s="28"/>
      <c r="E16" s="28"/>
      <c r="F16" s="28"/>
      <c r="G16" s="28"/>
      <c r="H16" s="28"/>
      <c r="I16" s="28"/>
      <c r="J16" s="28"/>
      <c r="K16" s="52"/>
      <c r="L16" s="24"/>
    </row>
    <row r="17" spans="1:12" ht="45" customHeight="1" x14ac:dyDescent="0.25">
      <c r="A17" s="168" t="s">
        <v>92</v>
      </c>
      <c r="B17" s="29" t="s">
        <v>75</v>
      </c>
      <c r="C17" s="28">
        <f>Додаток2!H16</f>
        <v>7428</v>
      </c>
      <c r="D17" s="28"/>
      <c r="E17" s="28"/>
      <c r="F17" s="28">
        <f>Додаток2!I16</f>
        <v>0</v>
      </c>
      <c r="G17" s="28"/>
      <c r="H17" s="28"/>
      <c r="I17" s="28"/>
      <c r="J17" s="28"/>
      <c r="K17" s="52"/>
      <c r="L17" s="24" t="s">
        <v>113</v>
      </c>
    </row>
    <row r="18" spans="1:12" ht="126" customHeight="1" x14ac:dyDescent="0.25">
      <c r="A18" s="169"/>
      <c r="B18" s="29" t="s">
        <v>100</v>
      </c>
      <c r="C18" s="28">
        <v>0</v>
      </c>
      <c r="D18" s="28">
        <v>0</v>
      </c>
      <c r="E18" s="28"/>
      <c r="F18" s="28">
        <f>G18</f>
        <v>2585</v>
      </c>
      <c r="G18" s="28">
        <f>Додаток2!G17</f>
        <v>2585</v>
      </c>
      <c r="H18" s="28"/>
      <c r="I18" s="28">
        <f>J18</f>
        <v>80</v>
      </c>
      <c r="J18" s="28">
        <f>Додаток2!J17</f>
        <v>80</v>
      </c>
      <c r="K18" s="52"/>
      <c r="L18" s="24" t="s">
        <v>124</v>
      </c>
    </row>
    <row r="19" spans="1:12" ht="40.5" customHeight="1" x14ac:dyDescent="0.25">
      <c r="A19" s="48" t="s">
        <v>86</v>
      </c>
      <c r="B19" s="41"/>
      <c r="C19" s="47">
        <f>C23+C21</f>
        <v>19924.5</v>
      </c>
      <c r="D19" s="47">
        <v>0</v>
      </c>
      <c r="E19" s="47"/>
      <c r="F19" s="47">
        <f>F21+F22+F23</f>
        <v>1092</v>
      </c>
      <c r="G19" s="47">
        <f>G23</f>
        <v>0</v>
      </c>
      <c r="H19" s="47"/>
      <c r="I19" s="47">
        <f>I21</f>
        <v>660</v>
      </c>
      <c r="J19" s="47">
        <f>J23</f>
        <v>0</v>
      </c>
      <c r="K19" s="51"/>
      <c r="L19" s="108"/>
    </row>
    <row r="20" spans="1:12" ht="90.75" customHeight="1" x14ac:dyDescent="0.25">
      <c r="A20" s="49" t="s">
        <v>63</v>
      </c>
      <c r="B20" s="29"/>
      <c r="C20" s="28"/>
      <c r="D20" s="28"/>
      <c r="E20" s="28"/>
      <c r="F20" s="28"/>
      <c r="G20" s="28"/>
      <c r="H20" s="28"/>
      <c r="I20" s="28"/>
      <c r="J20" s="28"/>
      <c r="K20" s="52"/>
      <c r="L20" s="25"/>
    </row>
    <row r="21" spans="1:12" ht="54" customHeight="1" x14ac:dyDescent="0.25">
      <c r="A21" s="167" t="s">
        <v>88</v>
      </c>
      <c r="B21" s="170" t="s">
        <v>72</v>
      </c>
      <c r="C21" s="159">
        <f>Додаток2!H20</f>
        <v>19924.5</v>
      </c>
      <c r="D21" s="159"/>
      <c r="E21" s="159"/>
      <c r="F21" s="159">
        <f>Додаток2!I24</f>
        <v>1092</v>
      </c>
      <c r="G21" s="159"/>
      <c r="H21" s="159"/>
      <c r="I21" s="159">
        <f>Додаток2!J24</f>
        <v>660</v>
      </c>
      <c r="J21" s="159"/>
      <c r="K21" s="159"/>
      <c r="L21" s="171" t="s">
        <v>125</v>
      </c>
    </row>
    <row r="22" spans="1:12" ht="19.5" customHeight="1" x14ac:dyDescent="0.25">
      <c r="A22" s="167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1:12" ht="36.75" hidden="1" customHeight="1" x14ac:dyDescent="0.25">
      <c r="A23" s="167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1:12" ht="39.75" customHeight="1" x14ac:dyDescent="0.25">
      <c r="A24" s="73" t="s">
        <v>87</v>
      </c>
      <c r="B24" s="75"/>
      <c r="C24" s="76">
        <f>D24</f>
        <v>0</v>
      </c>
      <c r="D24" s="76"/>
      <c r="E24" s="76"/>
      <c r="F24" s="76">
        <f>G24</f>
        <v>0</v>
      </c>
      <c r="G24" s="76"/>
      <c r="H24" s="76"/>
      <c r="I24" s="76">
        <f>I26</f>
        <v>7506</v>
      </c>
      <c r="J24" s="76"/>
      <c r="K24" s="76"/>
      <c r="L24" s="16"/>
    </row>
    <row r="25" spans="1:12" ht="90.75" customHeight="1" x14ac:dyDescent="0.25">
      <c r="A25" s="46" t="s">
        <v>62</v>
      </c>
      <c r="B25" s="50"/>
      <c r="C25" s="53"/>
      <c r="D25" s="53"/>
      <c r="E25" s="53"/>
      <c r="F25" s="53"/>
      <c r="G25" s="53"/>
      <c r="H25" s="53"/>
      <c r="I25" s="53"/>
      <c r="J25" s="53"/>
      <c r="K25" s="17"/>
      <c r="L25" s="16"/>
    </row>
    <row r="26" spans="1:12" ht="63" customHeight="1" x14ac:dyDescent="0.25">
      <c r="A26" s="74" t="s">
        <v>64</v>
      </c>
      <c r="B26" s="55" t="s">
        <v>72</v>
      </c>
      <c r="C26" s="71">
        <f>D26</f>
        <v>0</v>
      </c>
      <c r="D26" s="71"/>
      <c r="E26" s="71"/>
      <c r="F26" s="71">
        <f>G26</f>
        <v>0</v>
      </c>
      <c r="G26" s="71"/>
      <c r="H26" s="71"/>
      <c r="I26" s="71">
        <f>Додаток2!J26+Додаток2!J27</f>
        <v>7506</v>
      </c>
      <c r="J26" s="71"/>
      <c r="K26" s="25"/>
      <c r="L26" s="25" t="s">
        <v>54</v>
      </c>
    </row>
    <row r="27" spans="1:12" ht="5.25" customHeight="1" x14ac:dyDescent="0.25">
      <c r="A27" s="56"/>
      <c r="B27" s="54"/>
      <c r="C27" s="57"/>
      <c r="D27" s="57"/>
      <c r="E27" s="57"/>
      <c r="F27" s="57"/>
      <c r="G27" s="57"/>
      <c r="H27" s="57"/>
      <c r="I27" s="57"/>
      <c r="J27" s="57"/>
      <c r="K27" s="37"/>
      <c r="L27" s="37"/>
    </row>
    <row r="28" spans="1:12" ht="12.75" customHeight="1" x14ac:dyDescent="0.25">
      <c r="A28" s="56"/>
      <c r="B28" s="54"/>
      <c r="C28" s="57"/>
      <c r="D28" s="57"/>
      <c r="E28" s="57"/>
      <c r="F28" s="57"/>
      <c r="G28" s="57"/>
      <c r="H28" s="57"/>
      <c r="I28" s="57"/>
      <c r="J28" s="57"/>
      <c r="K28" s="37"/>
      <c r="L28" s="37"/>
    </row>
    <row r="29" spans="1:12" x14ac:dyDescent="0.25">
      <c r="A29" s="82" t="s">
        <v>131</v>
      </c>
      <c r="B29" s="54"/>
      <c r="C29" s="57"/>
      <c r="D29" s="57"/>
      <c r="E29" s="57"/>
      <c r="F29" s="57"/>
      <c r="G29" s="57"/>
      <c r="H29" s="57"/>
      <c r="I29" s="57"/>
      <c r="J29" s="57"/>
      <c r="K29" s="37"/>
      <c r="L29" s="37" t="s">
        <v>132</v>
      </c>
    </row>
    <row r="30" spans="1:12" x14ac:dyDescent="0.25">
      <c r="A30" s="9"/>
      <c r="B30" s="3"/>
      <c r="H30" s="3" t="s">
        <v>10</v>
      </c>
      <c r="J30" s="36"/>
      <c r="K30" s="37"/>
    </row>
    <row r="31" spans="1:12" x14ac:dyDescent="0.25">
      <c r="A31" s="9" t="s">
        <v>133</v>
      </c>
      <c r="B31" s="3"/>
      <c r="J31" s="36"/>
      <c r="K31" s="37"/>
    </row>
    <row r="33" spans="1:11" ht="18.75" customHeight="1" x14ac:dyDescent="0.25">
      <c r="A33" s="9"/>
      <c r="B33" s="3"/>
      <c r="J33" s="36"/>
      <c r="K33" s="37"/>
    </row>
    <row r="34" spans="1:11" x14ac:dyDescent="0.25">
      <c r="A34" s="38"/>
      <c r="B34" s="54"/>
      <c r="C34" s="58"/>
      <c r="D34" s="59"/>
      <c r="E34" s="36"/>
      <c r="F34" s="59"/>
      <c r="G34" s="35"/>
      <c r="H34" s="36"/>
      <c r="I34" s="59"/>
      <c r="J34" s="36"/>
      <c r="K34" s="37"/>
    </row>
    <row r="35" spans="1:11" x14ac:dyDescent="0.25">
      <c r="A35" s="163"/>
      <c r="B35" s="163"/>
      <c r="C35" s="36"/>
      <c r="D35" s="36"/>
      <c r="E35" s="59"/>
      <c r="F35" s="35"/>
      <c r="G35" s="36"/>
      <c r="H35" s="36"/>
      <c r="I35" s="36"/>
      <c r="J35" s="36"/>
      <c r="K35" s="37"/>
    </row>
    <row r="36" spans="1:11" x14ac:dyDescent="0.25">
      <c r="E36" s="36"/>
    </row>
    <row r="37" spans="1:11" x14ac:dyDescent="0.25">
      <c r="A37" s="162"/>
      <c r="B37" s="162"/>
    </row>
    <row r="162" spans="2:2" ht="31.5" x14ac:dyDescent="0.25">
      <c r="B162" s="77" t="s">
        <v>47</v>
      </c>
    </row>
  </sheetData>
  <mergeCells count="31">
    <mergeCell ref="L21:L23"/>
    <mergeCell ref="I1:L1"/>
    <mergeCell ref="F6:H6"/>
    <mergeCell ref="I6:K6"/>
    <mergeCell ref="A4:L4"/>
    <mergeCell ref="L6:L8"/>
    <mergeCell ref="G7:H7"/>
    <mergeCell ref="J7:K7"/>
    <mergeCell ref="I2:L2"/>
    <mergeCell ref="I3:L3"/>
    <mergeCell ref="F7:F8"/>
    <mergeCell ref="F21:F23"/>
    <mergeCell ref="K21:K23"/>
    <mergeCell ref="G21:G23"/>
    <mergeCell ref="J21:J23"/>
    <mergeCell ref="I7:I8"/>
    <mergeCell ref="I21:I23"/>
    <mergeCell ref="H21:H23"/>
    <mergeCell ref="A37:B37"/>
    <mergeCell ref="A35:B35"/>
    <mergeCell ref="A6:A8"/>
    <mergeCell ref="B6:B8"/>
    <mergeCell ref="C6:E6"/>
    <mergeCell ref="A21:A23"/>
    <mergeCell ref="A17:A18"/>
    <mergeCell ref="B21:B23"/>
    <mergeCell ref="C7:C8"/>
    <mergeCell ref="D7:E7"/>
    <mergeCell ref="C21:C23"/>
    <mergeCell ref="D21:D23"/>
    <mergeCell ref="E21:E23"/>
  </mergeCells>
  <phoneticPr fontId="0" type="noConversion"/>
  <pageMargins left="0.78740157480314965" right="0.19685039370078741" top="1.2204724409448819" bottom="0.39370078740157483" header="0.31496062992125984" footer="0.31496062992125984"/>
  <pageSetup paperSize="9" scale="58" fitToHeight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00" workbookViewId="0">
      <selection activeCell="H14" sqref="H14:H15"/>
    </sheetView>
  </sheetViews>
  <sheetFormatPr defaultRowHeight="15.75" x14ac:dyDescent="0.25"/>
  <cols>
    <col min="1" max="1" width="47.7109375" style="1" customWidth="1"/>
    <col min="2" max="2" width="11.5703125" style="1" customWidth="1"/>
    <col min="3" max="3" width="12.140625" style="1" customWidth="1"/>
    <col min="4" max="4" width="10.7109375" style="1" customWidth="1"/>
    <col min="5" max="5" width="12.28515625" style="1" customWidth="1"/>
    <col min="6" max="6" width="11.85546875" style="1" customWidth="1"/>
    <col min="7" max="7" width="11.5703125" style="1" customWidth="1"/>
    <col min="8" max="8" width="11.7109375" style="1" customWidth="1"/>
    <col min="9" max="9" width="12.7109375" style="1" customWidth="1"/>
    <col min="10" max="10" width="13" style="1" customWidth="1"/>
    <col min="11" max="16384" width="9.140625" style="1"/>
  </cols>
  <sheetData>
    <row r="1" spans="1:10" x14ac:dyDescent="0.25">
      <c r="F1" s="178" t="s">
        <v>8</v>
      </c>
      <c r="G1" s="179"/>
      <c r="H1" s="179"/>
      <c r="I1" s="179"/>
      <c r="J1" s="179"/>
    </row>
    <row r="2" spans="1:10" ht="93.75" customHeight="1" x14ac:dyDescent="0.25">
      <c r="F2" s="180" t="s">
        <v>142</v>
      </c>
      <c r="G2" s="180"/>
      <c r="H2" s="180"/>
      <c r="I2" s="180"/>
      <c r="J2" s="179"/>
    </row>
    <row r="3" spans="1:10" ht="0.75" customHeight="1" x14ac:dyDescent="0.25">
      <c r="F3" s="7"/>
      <c r="G3" s="2"/>
      <c r="H3" s="2"/>
      <c r="I3" s="2"/>
      <c r="J3" s="2"/>
    </row>
    <row r="4" spans="1:10" ht="30" customHeight="1" x14ac:dyDescent="0.25">
      <c r="A4" s="181" t="s">
        <v>143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6.75" hidden="1" customHeight="1" x14ac:dyDescent="0.25"/>
    <row r="6" spans="1:10" ht="14.25" customHeight="1" x14ac:dyDescent="0.25">
      <c r="A6" s="177" t="s">
        <v>44</v>
      </c>
      <c r="B6" s="176" t="s">
        <v>58</v>
      </c>
      <c r="C6" s="176"/>
      <c r="D6" s="176"/>
      <c r="E6" s="176" t="s">
        <v>43</v>
      </c>
      <c r="F6" s="176"/>
      <c r="G6" s="176"/>
      <c r="H6" s="176" t="s">
        <v>59</v>
      </c>
      <c r="I6" s="176"/>
      <c r="J6" s="176"/>
    </row>
    <row r="7" spans="1:10" ht="19.5" customHeight="1" x14ac:dyDescent="0.25">
      <c r="A7" s="175"/>
      <c r="B7" s="175" t="s">
        <v>26</v>
      </c>
      <c r="C7" s="175" t="s">
        <v>25</v>
      </c>
      <c r="D7" s="175"/>
      <c r="E7" s="175" t="s">
        <v>26</v>
      </c>
      <c r="F7" s="175" t="s">
        <v>25</v>
      </c>
      <c r="G7" s="175"/>
      <c r="H7" s="175" t="s">
        <v>26</v>
      </c>
      <c r="I7" s="175" t="s">
        <v>25</v>
      </c>
      <c r="J7" s="175"/>
    </row>
    <row r="8" spans="1:10" ht="31.5" customHeight="1" x14ac:dyDescent="0.25">
      <c r="A8" s="175"/>
      <c r="B8" s="175"/>
      <c r="C8" s="4" t="s">
        <v>27</v>
      </c>
      <c r="D8" s="4" t="s">
        <v>34</v>
      </c>
      <c r="E8" s="175"/>
      <c r="F8" s="4" t="s">
        <v>27</v>
      </c>
      <c r="G8" s="4" t="s">
        <v>34</v>
      </c>
      <c r="H8" s="175"/>
      <c r="I8" s="4" t="s">
        <v>27</v>
      </c>
      <c r="J8" s="4" t="s">
        <v>34</v>
      </c>
    </row>
    <row r="9" spans="1:10" ht="30" customHeight="1" x14ac:dyDescent="0.25">
      <c r="A9" s="61" t="s">
        <v>28</v>
      </c>
      <c r="B9" s="62">
        <f>C9+D9</f>
        <v>0</v>
      </c>
      <c r="C9" s="62">
        <f>C12</f>
        <v>0</v>
      </c>
      <c r="D9" s="62"/>
      <c r="E9" s="62">
        <f>F9+G9</f>
        <v>2585</v>
      </c>
      <c r="F9" s="79">
        <f>F12</f>
        <v>2585</v>
      </c>
      <c r="G9" s="62"/>
      <c r="H9" s="62">
        <f>I9+J9</f>
        <v>80</v>
      </c>
      <c r="I9" s="62">
        <f>H12</f>
        <v>80</v>
      </c>
      <c r="J9" s="62"/>
    </row>
    <row r="10" spans="1:10" ht="33" customHeight="1" x14ac:dyDescent="0.25">
      <c r="A10" s="184" t="s">
        <v>144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7.5" customHeight="1" x14ac:dyDescent="0.25">
      <c r="A11" s="185" t="s">
        <v>93</v>
      </c>
      <c r="B11" s="185"/>
      <c r="C11" s="185"/>
      <c r="D11" s="185"/>
      <c r="E11" s="185"/>
      <c r="F11" s="185"/>
      <c r="G11" s="185"/>
      <c r="H11" s="185"/>
      <c r="I11" s="185"/>
      <c r="J11" s="185"/>
    </row>
    <row r="12" spans="1:10" ht="16.5" customHeight="1" x14ac:dyDescent="0.25">
      <c r="A12" s="19" t="s">
        <v>33</v>
      </c>
      <c r="B12" s="64">
        <f>C12</f>
        <v>0</v>
      </c>
      <c r="C12" s="78">
        <f>Додаток3!D23</f>
        <v>0</v>
      </c>
      <c r="D12" s="78"/>
      <c r="E12" s="78">
        <f>Додаток3!F18</f>
        <v>2585</v>
      </c>
      <c r="F12" s="79">
        <f>E12</f>
        <v>2585</v>
      </c>
      <c r="G12" s="78"/>
      <c r="H12" s="78">
        <f>I12</f>
        <v>80</v>
      </c>
      <c r="I12" s="79">
        <f>Додаток3!J15</f>
        <v>80</v>
      </c>
      <c r="J12" s="78"/>
    </row>
    <row r="13" spans="1:10" ht="105" customHeight="1" x14ac:dyDescent="0.25">
      <c r="A13" s="61" t="s">
        <v>126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25">
      <c r="A14" s="143" t="s">
        <v>94</v>
      </c>
      <c r="B14" s="155">
        <f>C14</f>
        <v>0</v>
      </c>
      <c r="C14" s="155">
        <f>Додаток3!D23</f>
        <v>0</v>
      </c>
      <c r="D14" s="155"/>
      <c r="E14" s="155">
        <f>F14</f>
        <v>0</v>
      </c>
      <c r="F14" s="119">
        <f>Додаток3!G23</f>
        <v>0</v>
      </c>
      <c r="G14" s="155"/>
      <c r="H14" s="155">
        <f>I14</f>
        <v>0</v>
      </c>
      <c r="I14" s="119">
        <f>Додаток3!J23</f>
        <v>0</v>
      </c>
      <c r="J14" s="183"/>
    </row>
    <row r="15" spans="1:10" ht="21" customHeight="1" x14ac:dyDescent="0.25">
      <c r="A15" s="186"/>
      <c r="B15" s="155"/>
      <c r="C15" s="155"/>
      <c r="D15" s="155"/>
      <c r="E15" s="155"/>
      <c r="F15" s="119"/>
      <c r="G15" s="155"/>
      <c r="H15" s="155"/>
      <c r="I15" s="119"/>
      <c r="J15" s="183"/>
    </row>
    <row r="16" spans="1:10" x14ac:dyDescent="0.25">
      <c r="A16" s="66" t="s">
        <v>29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x14ac:dyDescent="0.25">
      <c r="A17" s="66" t="s">
        <v>40</v>
      </c>
      <c r="B17" s="67"/>
      <c r="C17" s="67"/>
      <c r="D17" s="67"/>
      <c r="E17" s="67"/>
      <c r="F17" s="67"/>
      <c r="G17" s="67"/>
      <c r="H17" s="67"/>
      <c r="I17" s="67"/>
      <c r="J17" s="65"/>
    </row>
    <row r="18" spans="1:10" ht="67.5" customHeight="1" x14ac:dyDescent="0.25">
      <c r="A18" s="65" t="s">
        <v>127</v>
      </c>
      <c r="B18" s="67">
        <v>0</v>
      </c>
      <c r="C18" s="67">
        <v>0</v>
      </c>
      <c r="D18" s="67"/>
      <c r="E18" s="67">
        <f>F18</f>
        <v>64637</v>
      </c>
      <c r="F18" s="67">
        <v>64637</v>
      </c>
      <c r="G18" s="67"/>
      <c r="H18" s="67"/>
      <c r="I18" s="67"/>
      <c r="J18" s="30"/>
    </row>
    <row r="19" spans="1:10" ht="67.5" customHeight="1" x14ac:dyDescent="0.25">
      <c r="A19" s="65" t="s">
        <v>95</v>
      </c>
      <c r="B19" s="67"/>
      <c r="C19" s="67"/>
      <c r="D19" s="67"/>
      <c r="E19" s="67"/>
      <c r="F19" s="67"/>
      <c r="G19" s="67"/>
      <c r="H19" s="67">
        <f>I19</f>
        <v>2000</v>
      </c>
      <c r="I19" s="67">
        <v>2000</v>
      </c>
      <c r="J19" s="30"/>
    </row>
    <row r="20" spans="1:10" x14ac:dyDescent="0.25">
      <c r="A20" s="63" t="s">
        <v>30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69" customHeight="1" x14ac:dyDescent="0.25">
      <c r="A21" s="65" t="s">
        <v>68</v>
      </c>
      <c r="B21" s="67">
        <v>0</v>
      </c>
      <c r="C21" s="67">
        <f>C18</f>
        <v>0</v>
      </c>
      <c r="D21" s="67"/>
      <c r="E21" s="67">
        <f>F21</f>
        <v>64637</v>
      </c>
      <c r="F21" s="67">
        <f>F18</f>
        <v>64637</v>
      </c>
      <c r="G21" s="67"/>
      <c r="H21" s="67">
        <f>I21</f>
        <v>2000</v>
      </c>
      <c r="I21" s="67">
        <f>I19</f>
        <v>2000</v>
      </c>
      <c r="J21" s="65"/>
    </row>
    <row r="22" spans="1:10" ht="14.25" customHeight="1" x14ac:dyDescent="0.25">
      <c r="A22" s="18" t="s">
        <v>31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78" customHeight="1" x14ac:dyDescent="0.25">
      <c r="A23" s="4" t="s">
        <v>69</v>
      </c>
      <c r="B23" s="68">
        <v>0</v>
      </c>
      <c r="C23" s="68">
        <v>0</v>
      </c>
      <c r="D23" s="68"/>
      <c r="E23" s="68">
        <v>40</v>
      </c>
      <c r="F23" s="68">
        <v>40</v>
      </c>
      <c r="G23" s="68"/>
      <c r="H23" s="68">
        <v>40</v>
      </c>
      <c r="I23" s="68">
        <v>40</v>
      </c>
      <c r="J23" s="68"/>
    </row>
    <row r="24" spans="1:10" x14ac:dyDescent="0.25">
      <c r="A24" s="63" t="s">
        <v>32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9.75" customHeight="1" x14ac:dyDescent="0.25">
      <c r="A25" s="65" t="s">
        <v>70</v>
      </c>
      <c r="B25" s="68">
        <v>0</v>
      </c>
      <c r="C25" s="68">
        <v>0</v>
      </c>
      <c r="D25" s="68"/>
      <c r="E25" s="68">
        <f>E21/E18*100</f>
        <v>100</v>
      </c>
      <c r="F25" s="68">
        <f>F21/F18*100</f>
        <v>100</v>
      </c>
      <c r="G25" s="68"/>
      <c r="H25" s="68">
        <f>H21/H19*100</f>
        <v>100</v>
      </c>
      <c r="I25" s="68">
        <f>I21/I19*100</f>
        <v>100</v>
      </c>
      <c r="J25" s="68"/>
    </row>
    <row r="26" spans="1:10" ht="36.75" customHeight="1" x14ac:dyDescent="0.25"/>
    <row r="27" spans="1:10" x14ac:dyDescent="0.25">
      <c r="A27" s="86" t="s">
        <v>131</v>
      </c>
      <c r="H27" s="182" t="s">
        <v>132</v>
      </c>
      <c r="I27" s="179"/>
      <c r="J27" s="179"/>
    </row>
    <row r="28" spans="1:10" x14ac:dyDescent="0.25">
      <c r="A28" s="10"/>
      <c r="B28" s="11"/>
    </row>
    <row r="29" spans="1:10" x14ac:dyDescent="0.25">
      <c r="J29" s="12"/>
    </row>
    <row r="30" spans="1:10" x14ac:dyDescent="0.25">
      <c r="A30" s="1" t="s">
        <v>134</v>
      </c>
    </row>
    <row r="31" spans="1:10" x14ac:dyDescent="0.25">
      <c r="A31" s="9"/>
    </row>
    <row r="34" spans="11:12" ht="34.5" customHeight="1" x14ac:dyDescent="0.25"/>
    <row r="35" spans="11:12" ht="18.75" customHeight="1" x14ac:dyDescent="0.25"/>
    <row r="36" spans="11:12" ht="9.75" hidden="1" customHeight="1" x14ac:dyDescent="0.25"/>
    <row r="37" spans="11:12" ht="9.75" customHeight="1" x14ac:dyDescent="0.25"/>
    <row r="38" spans="11:12" ht="42" customHeight="1" x14ac:dyDescent="0.25">
      <c r="K38" s="69"/>
    </row>
    <row r="39" spans="11:12" x14ac:dyDescent="0.25">
      <c r="L39" s="3"/>
    </row>
    <row r="40" spans="11:12" x14ac:dyDescent="0.25">
      <c r="K40" s="69"/>
      <c r="L40" s="3"/>
    </row>
  </sheetData>
  <mergeCells count="26">
    <mergeCell ref="H27:J27"/>
    <mergeCell ref="J14:J15"/>
    <mergeCell ref="A10:J10"/>
    <mergeCell ref="A11:J11"/>
    <mergeCell ref="B14:B15"/>
    <mergeCell ref="C14:C15"/>
    <mergeCell ref="D14:D15"/>
    <mergeCell ref="E14:E15"/>
    <mergeCell ref="F14:F15"/>
    <mergeCell ref="A14:A15"/>
    <mergeCell ref="G14:G15"/>
    <mergeCell ref="H14:H15"/>
    <mergeCell ref="I14:I15"/>
    <mergeCell ref="C7:D7"/>
    <mergeCell ref="B6:D6"/>
    <mergeCell ref="B7:B8"/>
    <mergeCell ref="A6:A8"/>
    <mergeCell ref="F1:J1"/>
    <mergeCell ref="F2:J2"/>
    <mergeCell ref="A4:J4"/>
    <mergeCell ref="E6:G6"/>
    <mergeCell ref="H6:J6"/>
    <mergeCell ref="F7:G7"/>
    <mergeCell ref="I7:J7"/>
    <mergeCell ref="E7:E8"/>
    <mergeCell ref="H7:H8"/>
  </mergeCells>
  <phoneticPr fontId="7" type="noConversion"/>
  <pageMargins left="0.70866141732283472" right="0.70866141732283472" top="1.3385826771653544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A17" sqref="A17"/>
    </sheetView>
  </sheetViews>
  <sheetFormatPr defaultRowHeight="15.75" x14ac:dyDescent="0.25"/>
  <cols>
    <col min="1" max="1" width="48" style="1" customWidth="1"/>
    <col min="2" max="3" width="15.7109375" style="1" customWidth="1"/>
    <col min="4" max="4" width="17.140625" style="1" customWidth="1"/>
    <col min="5" max="5" width="17.85546875" style="1" customWidth="1"/>
    <col min="6" max="6" width="12" style="1" customWidth="1"/>
    <col min="7" max="7" width="13.42578125" style="1" customWidth="1"/>
    <col min="8" max="8" width="8.42578125" style="1" customWidth="1"/>
    <col min="9" max="9" width="9.140625" style="1" hidden="1" customWidth="1"/>
    <col min="10" max="16384" width="9.140625" style="1"/>
  </cols>
  <sheetData>
    <row r="1" spans="1:9" x14ac:dyDescent="0.25">
      <c r="E1" s="178" t="s">
        <v>130</v>
      </c>
      <c r="F1" s="179"/>
      <c r="G1" s="179"/>
      <c r="H1" s="179"/>
      <c r="I1" s="179"/>
    </row>
    <row r="2" spans="1:9" ht="111.75" customHeight="1" x14ac:dyDescent="0.25">
      <c r="E2" s="188" t="s">
        <v>136</v>
      </c>
      <c r="F2" s="188"/>
      <c r="G2" s="188"/>
    </row>
    <row r="3" spans="1:9" hidden="1" x14ac:dyDescent="0.25">
      <c r="E3" s="2"/>
      <c r="F3" s="2"/>
      <c r="G3" s="2"/>
    </row>
    <row r="4" spans="1:9" hidden="1" x14ac:dyDescent="0.25">
      <c r="E4" s="2"/>
      <c r="F4" s="2"/>
      <c r="G4" s="2"/>
    </row>
    <row r="5" spans="1:9" ht="46.5" customHeight="1" x14ac:dyDescent="0.25">
      <c r="A5" s="181" t="s">
        <v>137</v>
      </c>
      <c r="B5" s="181"/>
      <c r="C5" s="181"/>
      <c r="D5" s="181"/>
      <c r="E5" s="181"/>
      <c r="F5" s="181"/>
      <c r="G5" s="181"/>
    </row>
    <row r="6" spans="1:9" x14ac:dyDescent="0.25">
      <c r="E6" s="3" t="s">
        <v>7</v>
      </c>
    </row>
    <row r="7" spans="1:9" x14ac:dyDescent="0.25">
      <c r="A7" s="185" t="s">
        <v>35</v>
      </c>
      <c r="B7" s="190" t="s">
        <v>45</v>
      </c>
      <c r="C7" s="190" t="s">
        <v>46</v>
      </c>
      <c r="D7" s="190" t="s">
        <v>65</v>
      </c>
      <c r="E7" s="124" t="s">
        <v>38</v>
      </c>
    </row>
    <row r="8" spans="1:9" x14ac:dyDescent="0.25">
      <c r="A8" s="175"/>
      <c r="B8" s="191"/>
      <c r="C8" s="191"/>
      <c r="D8" s="191"/>
      <c r="E8" s="189"/>
    </row>
    <row r="9" spans="1:9" ht="3.75" customHeight="1" x14ac:dyDescent="0.25">
      <c r="A9" s="175"/>
      <c r="B9" s="192"/>
      <c r="C9" s="192"/>
      <c r="D9" s="192"/>
      <c r="E9" s="186"/>
    </row>
    <row r="10" spans="1:9" x14ac:dyDescent="0.25">
      <c r="A10" s="4" t="s">
        <v>36</v>
      </c>
      <c r="B10" s="5">
        <f>B14</f>
        <v>27352.5</v>
      </c>
      <c r="C10" s="5">
        <f>C13+C14</f>
        <v>3677</v>
      </c>
      <c r="D10" s="5">
        <f>D13+D14</f>
        <v>8246</v>
      </c>
      <c r="E10" s="5">
        <f>B10+C10+D10</f>
        <v>39275.5</v>
      </c>
    </row>
    <row r="11" spans="1:9" x14ac:dyDescent="0.25">
      <c r="A11" s="6" t="s">
        <v>9</v>
      </c>
      <c r="B11" s="5">
        <v>0</v>
      </c>
      <c r="C11" s="5">
        <v>0</v>
      </c>
      <c r="D11" s="5">
        <v>0</v>
      </c>
      <c r="E11" s="5">
        <f>B11+C11+D11</f>
        <v>0</v>
      </c>
    </row>
    <row r="12" spans="1:9" x14ac:dyDescent="0.25">
      <c r="A12" s="6" t="s">
        <v>37</v>
      </c>
      <c r="B12" s="5">
        <v>0</v>
      </c>
      <c r="C12" s="5">
        <v>0</v>
      </c>
      <c r="D12" s="5">
        <v>0</v>
      </c>
      <c r="E12" s="5">
        <f>B12+C12+D12</f>
        <v>0</v>
      </c>
    </row>
    <row r="13" spans="1:9" ht="31.5" x14ac:dyDescent="0.25">
      <c r="A13" s="21" t="s">
        <v>100</v>
      </c>
      <c r="B13" s="5">
        <f>Додаток3!D10+Додаток3!E10</f>
        <v>0</v>
      </c>
      <c r="C13" s="5">
        <f>Додаток3!G10</f>
        <v>2585</v>
      </c>
      <c r="D13" s="5">
        <f>Додаток3!J10+Додаток3!K10</f>
        <v>80</v>
      </c>
      <c r="E13" s="5">
        <f>B13+C13+D13</f>
        <v>2665</v>
      </c>
    </row>
    <row r="14" spans="1:9" ht="31.5" x14ac:dyDescent="0.25">
      <c r="A14" s="4" t="s">
        <v>102</v>
      </c>
      <c r="B14" s="5">
        <f>B15+B16</f>
        <v>27352.5</v>
      </c>
      <c r="C14" s="5">
        <f>Додаток3!F10-Додаток3!G10</f>
        <v>1092</v>
      </c>
      <c r="D14" s="5">
        <f>Додаток3!I10-Додаток3!J10</f>
        <v>8166</v>
      </c>
      <c r="E14" s="5">
        <f>B14+C14+D14</f>
        <v>36610.5</v>
      </c>
      <c r="G14" s="1" t="s">
        <v>96</v>
      </c>
    </row>
    <row r="15" spans="1:9" ht="19.5" customHeight="1" x14ac:dyDescent="0.25">
      <c r="A15" s="97" t="s">
        <v>103</v>
      </c>
      <c r="B15" s="5">
        <f>Додаток2!H20</f>
        <v>19924.5</v>
      </c>
      <c r="C15" s="5">
        <f>Додаток2!I24</f>
        <v>1092</v>
      </c>
      <c r="D15" s="5">
        <f>Додаток2!J24+Додаток2!J26+Додаток2!J27</f>
        <v>8166</v>
      </c>
      <c r="E15" s="5">
        <f>D15+C15+B15</f>
        <v>29182.5</v>
      </c>
    </row>
    <row r="16" spans="1:9" ht="19.5" customHeight="1" x14ac:dyDescent="0.25">
      <c r="A16" s="97" t="s">
        <v>104</v>
      </c>
      <c r="B16" s="5">
        <f>Додаток2!H16</f>
        <v>7428</v>
      </c>
      <c r="C16" s="5">
        <v>0</v>
      </c>
      <c r="D16" s="5">
        <v>0</v>
      </c>
      <c r="E16" s="5">
        <f>B16</f>
        <v>7428</v>
      </c>
    </row>
    <row r="17" spans="1:7" ht="72" customHeight="1" x14ac:dyDescent="0.25">
      <c r="A17" s="13" t="s">
        <v>131</v>
      </c>
      <c r="B17" s="8"/>
      <c r="E17" s="1" t="s">
        <v>132</v>
      </c>
    </row>
    <row r="18" spans="1:7" x14ac:dyDescent="0.25">
      <c r="A18" s="9"/>
      <c r="E18" s="182"/>
      <c r="F18" s="179"/>
      <c r="G18" s="179"/>
    </row>
    <row r="19" spans="1:7" ht="19.5" customHeight="1" x14ac:dyDescent="0.25">
      <c r="A19" s="10" t="s">
        <v>133</v>
      </c>
      <c r="B19" s="11"/>
    </row>
    <row r="20" spans="1:7" x14ac:dyDescent="0.25">
      <c r="A20" s="187"/>
      <c r="B20" s="179"/>
    </row>
    <row r="22" spans="1:7" hidden="1" x14ac:dyDescent="0.25"/>
    <row r="23" spans="1:7" hidden="1" x14ac:dyDescent="0.25"/>
  </sheetData>
  <mergeCells count="10">
    <mergeCell ref="E18:G18"/>
    <mergeCell ref="A20:B20"/>
    <mergeCell ref="E2:G2"/>
    <mergeCell ref="E1:I1"/>
    <mergeCell ref="A5:G5"/>
    <mergeCell ref="A7:A9"/>
    <mergeCell ref="E7:E9"/>
    <mergeCell ref="B7:B9"/>
    <mergeCell ref="C7:C9"/>
    <mergeCell ref="D7:D9"/>
  </mergeCells>
  <phoneticPr fontId="7" type="noConversion"/>
  <pageMargins left="0.70866141732283472" right="0.70866141732283472" top="1.1811023622047245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Додаток2</vt:lpstr>
      <vt:lpstr>Додаток3</vt:lpstr>
      <vt:lpstr>Додаток 4</vt:lpstr>
      <vt:lpstr>Додаток 1</vt:lpstr>
      <vt:lpstr>Додаток3!Заголовки_для_печати</vt:lpstr>
      <vt:lpstr>Додаток3!Область_печати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Чірка Інна Вікторівна</cp:lastModifiedBy>
  <cp:lastPrinted>2020-06-16T08:43:15Z</cp:lastPrinted>
  <dcterms:created xsi:type="dcterms:W3CDTF">1996-10-08T23:32:33Z</dcterms:created>
  <dcterms:modified xsi:type="dcterms:W3CDTF">2020-06-16T08:44:37Z</dcterms:modified>
</cp:coreProperties>
</file>